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F40" i="1"/>
  <c r="AD40"/>
  <c r="AB40"/>
  <c r="Z40"/>
  <c r="X40"/>
  <c r="AF39"/>
  <c r="AD39"/>
  <c r="AB39"/>
  <c r="Z39"/>
  <c r="X39"/>
  <c r="AF38"/>
  <c r="AD38"/>
  <c r="AB38"/>
  <c r="Z38"/>
  <c r="X38"/>
  <c r="AF88"/>
  <c r="Z87"/>
  <c r="AD86"/>
  <c r="AF82"/>
  <c r="Z82"/>
  <c r="X82"/>
  <c r="Z81"/>
  <c r="AB80"/>
  <c r="AF78"/>
  <c r="X78"/>
  <c r="Z77"/>
  <c r="Z72"/>
  <c r="Z71"/>
  <c r="Z70"/>
  <c r="Z68"/>
  <c r="Z67"/>
  <c r="Z66"/>
  <c r="Z65"/>
  <c r="Z63"/>
  <c r="Z60"/>
  <c r="Z59"/>
  <c r="Z56"/>
  <c r="Z55"/>
  <c r="Z52"/>
  <c r="Z51"/>
  <c r="Z50"/>
  <c r="Z48"/>
  <c r="Z47"/>
  <c r="Z46"/>
  <c r="Z44"/>
  <c r="X35"/>
  <c r="Z33"/>
  <c r="X33"/>
  <c r="Z32"/>
  <c r="X32"/>
  <c r="Z31"/>
  <c r="Z27"/>
  <c r="X27"/>
  <c r="X25"/>
  <c r="Z24"/>
  <c r="X24"/>
  <c r="AD23"/>
  <c r="Z20"/>
  <c r="Z18"/>
  <c r="X18"/>
  <c r="Z17"/>
  <c r="X17"/>
  <c r="Z16"/>
  <c r="X16"/>
  <c r="Z15"/>
  <c r="X15"/>
  <c r="Z12"/>
  <c r="Z10"/>
  <c r="X10"/>
  <c r="Z9"/>
  <c r="X9"/>
  <c r="Z8"/>
  <c r="X8"/>
  <c r="Z7"/>
  <c r="X7"/>
  <c r="M87"/>
  <c r="AF87" s="1"/>
  <c r="M86"/>
  <c r="AF86" s="1"/>
  <c r="K88"/>
  <c r="AD88" s="1"/>
  <c r="K87"/>
  <c r="AD87" s="1"/>
  <c r="K86"/>
  <c r="I88"/>
  <c r="AB88" s="1"/>
  <c r="I87"/>
  <c r="AB87" s="1"/>
  <c r="I86"/>
  <c r="AB86" s="1"/>
  <c r="G88"/>
  <c r="Z88" s="1"/>
  <c r="G86"/>
  <c r="Z86" s="1"/>
  <c r="E88"/>
  <c r="X88" s="1"/>
  <c r="E87"/>
  <c r="X87" s="1"/>
  <c r="E86"/>
  <c r="X86" s="1"/>
  <c r="M82"/>
  <c r="M81"/>
  <c r="AF81" s="1"/>
  <c r="M80"/>
  <c r="AF80" s="1"/>
  <c r="M79"/>
  <c r="AF79" s="1"/>
  <c r="M78"/>
  <c r="M77"/>
  <c r="AF77" s="1"/>
  <c r="K82"/>
  <c r="AD82" s="1"/>
  <c r="K81"/>
  <c r="AD81" s="1"/>
  <c r="K80"/>
  <c r="AD80" s="1"/>
  <c r="K79"/>
  <c r="AD79" s="1"/>
  <c r="K78"/>
  <c r="AD78" s="1"/>
  <c r="K77"/>
  <c r="AD77" s="1"/>
  <c r="I82"/>
  <c r="AB82" s="1"/>
  <c r="I81"/>
  <c r="AB81" s="1"/>
  <c r="I80"/>
  <c r="I79"/>
  <c r="AB79" s="1"/>
  <c r="I78"/>
  <c r="AB78" s="1"/>
  <c r="I77"/>
  <c r="AB77" s="1"/>
  <c r="G81"/>
  <c r="G80"/>
  <c r="Z80" s="1"/>
  <c r="G79"/>
  <c r="Z79" s="1"/>
  <c r="G78"/>
  <c r="Z78" s="1"/>
  <c r="G77"/>
  <c r="E82"/>
  <c r="E81"/>
  <c r="X81" s="1"/>
  <c r="E80"/>
  <c r="X80" s="1"/>
  <c r="E79"/>
  <c r="X79" s="1"/>
  <c r="E78"/>
  <c r="E77"/>
  <c r="X77" s="1"/>
  <c r="S73"/>
  <c r="AD73" s="1"/>
  <c r="S72"/>
  <c r="AD72" s="1"/>
  <c r="S71"/>
  <c r="AD71" s="1"/>
  <c r="S70"/>
  <c r="AD70" s="1"/>
  <c r="S69"/>
  <c r="AD69" s="1"/>
  <c r="S68"/>
  <c r="AD68" s="1"/>
  <c r="S67"/>
  <c r="AD67" s="1"/>
  <c r="Q66"/>
  <c r="AD66" s="1"/>
  <c r="Q65"/>
  <c r="AD65" s="1"/>
  <c r="O73"/>
  <c r="AB73" s="1"/>
  <c r="O72"/>
  <c r="AB72" s="1"/>
  <c r="O71"/>
  <c r="AB71" s="1"/>
  <c r="O70"/>
  <c r="AB70" s="1"/>
  <c r="O69"/>
  <c r="AB69" s="1"/>
  <c r="O68"/>
  <c r="AB68" s="1"/>
  <c r="O67"/>
  <c r="AB67" s="1"/>
  <c r="M66"/>
  <c r="AB66" s="1"/>
  <c r="M65"/>
  <c r="AB65" s="1"/>
  <c r="I66"/>
  <c r="I65"/>
  <c r="K73"/>
  <c r="Z73" s="1"/>
  <c r="K72"/>
  <c r="K71"/>
  <c r="K70"/>
  <c r="K69"/>
  <c r="Z69" s="1"/>
  <c r="K68"/>
  <c r="K67"/>
  <c r="G73"/>
  <c r="X73" s="1"/>
  <c r="G72"/>
  <c r="X72" s="1"/>
  <c r="G70"/>
  <c r="X70" s="1"/>
  <c r="G69"/>
  <c r="X69" s="1"/>
  <c r="G68"/>
  <c r="X68" s="1"/>
  <c r="E71"/>
  <c r="X71" s="1"/>
  <c r="E67"/>
  <c r="X67" s="1"/>
  <c r="E66"/>
  <c r="X66" s="1"/>
  <c r="E65"/>
  <c r="X65" s="1"/>
  <c r="S53"/>
  <c r="AD53" s="1"/>
  <c r="S52"/>
  <c r="AD52" s="1"/>
  <c r="S51"/>
  <c r="AD51" s="1"/>
  <c r="S50"/>
  <c r="AD50" s="1"/>
  <c r="S49"/>
  <c r="AD49" s="1"/>
  <c r="S48"/>
  <c r="AD48" s="1"/>
  <c r="S47"/>
  <c r="AD47" s="1"/>
  <c r="S46"/>
  <c r="AD46" s="1"/>
  <c r="Q45"/>
  <c r="AD45" s="1"/>
  <c r="Q44"/>
  <c r="AD44" s="1"/>
  <c r="O53"/>
  <c r="AB53" s="1"/>
  <c r="O52"/>
  <c r="AB52" s="1"/>
  <c r="O51"/>
  <c r="AB51" s="1"/>
  <c r="O50"/>
  <c r="AB50" s="1"/>
  <c r="O49"/>
  <c r="AB49" s="1"/>
  <c r="O48"/>
  <c r="AB48" s="1"/>
  <c r="O47"/>
  <c r="AB47" s="1"/>
  <c r="O46"/>
  <c r="AB46" s="1"/>
  <c r="M45"/>
  <c r="AB45" s="1"/>
  <c r="M44"/>
  <c r="AB44" s="1"/>
  <c r="K53"/>
  <c r="Z53" s="1"/>
  <c r="K52"/>
  <c r="K51"/>
  <c r="K50"/>
  <c r="K49"/>
  <c r="Z49" s="1"/>
  <c r="K48"/>
  <c r="K47"/>
  <c r="K46"/>
  <c r="I45"/>
  <c r="Z45" s="1"/>
  <c r="I44"/>
  <c r="G53"/>
  <c r="X53" s="1"/>
  <c r="G51"/>
  <c r="X51" s="1"/>
  <c r="G50"/>
  <c r="X50" s="1"/>
  <c r="G49"/>
  <c r="X49" s="1"/>
  <c r="G48"/>
  <c r="X48" s="1"/>
  <c r="G47"/>
  <c r="X47" s="1"/>
  <c r="E52"/>
  <c r="X52" s="1"/>
  <c r="E46"/>
  <c r="X46" s="1"/>
  <c r="E45"/>
  <c r="X45" s="1"/>
  <c r="E44"/>
  <c r="X44" s="1"/>
  <c r="S63"/>
  <c r="AD63" s="1"/>
  <c r="S62"/>
  <c r="AD62" s="1"/>
  <c r="S61"/>
  <c r="AD61" s="1"/>
  <c r="S60"/>
  <c r="AD60" s="1"/>
  <c r="S59"/>
  <c r="AD59" s="1"/>
  <c r="S58"/>
  <c r="AD58" s="1"/>
  <c r="S57"/>
  <c r="AD57" s="1"/>
  <c r="Q56"/>
  <c r="AD56" s="1"/>
  <c r="Q55"/>
  <c r="AD55" s="1"/>
  <c r="O63"/>
  <c r="AB63" s="1"/>
  <c r="O62"/>
  <c r="AB62" s="1"/>
  <c r="O61"/>
  <c r="AB61" s="1"/>
  <c r="O60"/>
  <c r="AB60" s="1"/>
  <c r="O59"/>
  <c r="AB59" s="1"/>
  <c r="O58"/>
  <c r="AB58" s="1"/>
  <c r="O57"/>
  <c r="AB57" s="1"/>
  <c r="M56"/>
  <c r="AB56" s="1"/>
  <c r="M55"/>
  <c r="AB55" s="1"/>
  <c r="K63"/>
  <c r="K62"/>
  <c r="Z62" s="1"/>
  <c r="K61"/>
  <c r="Z61" s="1"/>
  <c r="K60"/>
  <c r="K59"/>
  <c r="K58"/>
  <c r="Z58" s="1"/>
  <c r="K57"/>
  <c r="Z57" s="1"/>
  <c r="I56"/>
  <c r="I55"/>
  <c r="G63"/>
  <c r="X63" s="1"/>
  <c r="G61"/>
  <c r="X61" s="1"/>
  <c r="G60"/>
  <c r="X60" s="1"/>
  <c r="G59"/>
  <c r="X59" s="1"/>
  <c r="G58"/>
  <c r="X58" s="1"/>
  <c r="E62"/>
  <c r="X62" s="1"/>
  <c r="E57"/>
  <c r="X57" s="1"/>
  <c r="E56"/>
  <c r="X56" s="1"/>
  <c r="E55"/>
  <c r="X55" s="1"/>
  <c r="K40"/>
  <c r="K39"/>
  <c r="I40"/>
  <c r="I39"/>
  <c r="G40"/>
  <c r="G39"/>
  <c r="E40"/>
  <c r="E39"/>
  <c r="M38"/>
  <c r="K38"/>
  <c r="I38"/>
  <c r="G38"/>
  <c r="E38"/>
  <c r="S35"/>
  <c r="AD35" s="1"/>
  <c r="S34"/>
  <c r="AD34" s="1"/>
  <c r="S33"/>
  <c r="AD33" s="1"/>
  <c r="S32"/>
  <c r="AD32" s="1"/>
  <c r="S31"/>
  <c r="AD31" s="1"/>
  <c r="Q30"/>
  <c r="AD30" s="1"/>
  <c r="Q29"/>
  <c r="AD29" s="1"/>
  <c r="O35"/>
  <c r="AB35" s="1"/>
  <c r="O34"/>
  <c r="AB34" s="1"/>
  <c r="O33"/>
  <c r="AB33" s="1"/>
  <c r="O32"/>
  <c r="AB32" s="1"/>
  <c r="O31"/>
  <c r="AB31" s="1"/>
  <c r="M30"/>
  <c r="AB30" s="1"/>
  <c r="M29"/>
  <c r="AB29" s="1"/>
  <c r="I35"/>
  <c r="Z35" s="1"/>
  <c r="I34"/>
  <c r="Z34" s="1"/>
  <c r="I32"/>
  <c r="I31"/>
  <c r="I30"/>
  <c r="Z30" s="1"/>
  <c r="I29"/>
  <c r="Z29" s="1"/>
  <c r="E34"/>
  <c r="X34" s="1"/>
  <c r="E31"/>
  <c r="X31" s="1"/>
  <c r="E30"/>
  <c r="X30" s="1"/>
  <c r="E29"/>
  <c r="X29" s="1"/>
  <c r="O27"/>
  <c r="AB27" s="1"/>
  <c r="S27"/>
  <c r="AD27" s="1"/>
  <c r="Q20"/>
  <c r="AD20" s="1"/>
  <c r="M20"/>
  <c r="AB20" s="1"/>
  <c r="I20"/>
  <c r="E20"/>
  <c r="X20" s="1"/>
  <c r="Q12"/>
  <c r="AD12" s="1"/>
  <c r="M12"/>
  <c r="AB12" s="1"/>
  <c r="I12"/>
  <c r="E12"/>
  <c r="X12" s="1"/>
  <c r="C13"/>
  <c r="C14" s="1"/>
  <c r="O14" s="1"/>
  <c r="AB14" s="1"/>
  <c r="E4"/>
  <c r="X4" s="1"/>
  <c r="Q4"/>
  <c r="AD4" s="1"/>
  <c r="M4"/>
  <c r="AB4" s="1"/>
  <c r="I4"/>
  <c r="Z4" s="1"/>
  <c r="C21"/>
  <c r="C22" s="1"/>
  <c r="C23" s="1"/>
  <c r="C24" s="1"/>
  <c r="C25" s="1"/>
  <c r="C26" s="1"/>
  <c r="G26" s="1"/>
  <c r="X26" s="1"/>
  <c r="C5"/>
  <c r="E5" s="1"/>
  <c r="X5" s="1"/>
  <c r="C15" l="1"/>
  <c r="C16" s="1"/>
  <c r="C17" s="1"/>
  <c r="C18" s="1"/>
  <c r="O18" s="1"/>
  <c r="AB18" s="1"/>
  <c r="M5"/>
  <c r="AB5" s="1"/>
  <c r="S14"/>
  <c r="AD14" s="1"/>
  <c r="M13"/>
  <c r="AB13" s="1"/>
  <c r="K23"/>
  <c r="Z23" s="1"/>
  <c r="O26"/>
  <c r="AB26" s="1"/>
  <c r="C6"/>
  <c r="E13"/>
  <c r="X13" s="1"/>
  <c r="K14"/>
  <c r="Z14" s="1"/>
  <c r="E21"/>
  <c r="X21" s="1"/>
  <c r="I22"/>
  <c r="Z22" s="1"/>
  <c r="Q21"/>
  <c r="AD21" s="1"/>
  <c r="S26"/>
  <c r="AD26" s="1"/>
  <c r="K26"/>
  <c r="Z26" s="1"/>
  <c r="O25"/>
  <c r="AB25" s="1"/>
  <c r="M21"/>
  <c r="AB21" s="1"/>
  <c r="S24"/>
  <c r="AD24" s="1"/>
  <c r="O23"/>
  <c r="AB23" s="1"/>
  <c r="E14"/>
  <c r="X14" s="1"/>
  <c r="Q13"/>
  <c r="AD13" s="1"/>
  <c r="E22"/>
  <c r="X22" s="1"/>
  <c r="S22"/>
  <c r="AD22" s="1"/>
  <c r="O22"/>
  <c r="AB22" s="1"/>
  <c r="I5"/>
  <c r="Z5" s="1"/>
  <c r="I13"/>
  <c r="Z13" s="1"/>
  <c r="I21"/>
  <c r="Z21" s="1"/>
  <c r="S25"/>
  <c r="AD25" s="1"/>
  <c r="K25"/>
  <c r="Z25" s="1"/>
  <c r="O24"/>
  <c r="AB24" s="1"/>
  <c r="G23"/>
  <c r="X23" s="1"/>
  <c r="Q5"/>
  <c r="AD5" s="1"/>
  <c r="E6"/>
  <c r="X6" s="1"/>
  <c r="O16" l="1"/>
  <c r="AB16" s="1"/>
  <c r="O17"/>
  <c r="AB17" s="1"/>
  <c r="O15"/>
  <c r="AB15" s="1"/>
  <c r="S17"/>
  <c r="AD17" s="1"/>
  <c r="S15"/>
  <c r="AD15" s="1"/>
  <c r="S18"/>
  <c r="AD18" s="1"/>
  <c r="S16"/>
  <c r="AD16" s="1"/>
  <c r="K6"/>
  <c r="Z6" s="1"/>
  <c r="C7"/>
  <c r="O6"/>
  <c r="AB6" s="1"/>
  <c r="S6"/>
  <c r="AD6" s="1"/>
  <c r="C8" l="1"/>
  <c r="S7"/>
  <c r="AD7" s="1"/>
  <c r="O7"/>
  <c r="AB7" s="1"/>
  <c r="C9" l="1"/>
  <c r="S8"/>
  <c r="AD8" s="1"/>
  <c r="O8"/>
  <c r="AB8" s="1"/>
  <c r="C10" l="1"/>
  <c r="S9"/>
  <c r="AD9" s="1"/>
  <c r="O9"/>
  <c r="AB9" s="1"/>
  <c r="O10" l="1"/>
  <c r="AB10" s="1"/>
  <c r="S10"/>
  <c r="AD10" s="1"/>
</calcChain>
</file>

<file path=xl/sharedStrings.xml><?xml version="1.0" encoding="utf-8"?>
<sst xmlns="http://schemas.openxmlformats.org/spreadsheetml/2006/main" count="268" uniqueCount="52">
  <si>
    <t>INTERIOR</t>
  </si>
  <si>
    <t>SILK</t>
  </si>
  <si>
    <t>RANGOLI TOTAL CARE</t>
  </si>
  <si>
    <t>EASY CLEAN</t>
  </si>
  <si>
    <t>BISON EML</t>
  </si>
  <si>
    <t>EXTERIOR</t>
  </si>
  <si>
    <t>WALMASTA</t>
  </si>
  <si>
    <t>WEATHERCOAT SMOOTH</t>
  </si>
  <si>
    <t>ENAMEL</t>
  </si>
  <si>
    <t>DAZZ WHITE</t>
  </si>
  <si>
    <t>GROUP A</t>
  </si>
  <si>
    <t>GROUP E</t>
  </si>
  <si>
    <t>1LT</t>
  </si>
  <si>
    <t>4LT</t>
  </si>
  <si>
    <t>10LT</t>
  </si>
  <si>
    <t>20LT</t>
  </si>
  <si>
    <t>GROUP F</t>
  </si>
  <si>
    <t>WHITE</t>
  </si>
  <si>
    <t>W1</t>
  </si>
  <si>
    <t>PO</t>
  </si>
  <si>
    <t>ST</t>
  </si>
  <si>
    <t>RO</t>
  </si>
  <si>
    <t>WT</t>
  </si>
  <si>
    <t>REBATE</t>
  </si>
  <si>
    <t>RAHUL</t>
  </si>
  <si>
    <t>N1</t>
  </si>
  <si>
    <t>YELLOW</t>
  </si>
  <si>
    <t>RED</t>
  </si>
  <si>
    <t>9LT</t>
  </si>
  <si>
    <t>3.6LT</t>
  </si>
  <si>
    <t>900ML</t>
  </si>
  <si>
    <t>DPL</t>
  </si>
  <si>
    <t>PURC</t>
  </si>
  <si>
    <t>N2</t>
  </si>
  <si>
    <t>N</t>
  </si>
  <si>
    <t>CREAM</t>
  </si>
  <si>
    <t>18LT</t>
  </si>
  <si>
    <t>BISON DIST</t>
  </si>
  <si>
    <t>WO</t>
  </si>
  <si>
    <t>20KG</t>
  </si>
  <si>
    <t>10KG</t>
  </si>
  <si>
    <t>5KG</t>
  </si>
  <si>
    <t>2KG</t>
  </si>
  <si>
    <t>1KG</t>
  </si>
  <si>
    <t>BROWN</t>
  </si>
  <si>
    <t>WEATHERCOAT ALLGUARD</t>
  </si>
  <si>
    <t>IVORY</t>
  </si>
  <si>
    <t>500ML</t>
  </si>
  <si>
    <t>GROUP C</t>
  </si>
  <si>
    <t>GROUP D</t>
  </si>
  <si>
    <t>PRIMER</t>
  </si>
  <si>
    <t>SALE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</si>
</sst>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88"/>
  <sheetViews>
    <sheetView tabSelected="1" topLeftCell="J1" workbookViewId="0">
      <pane ySplit="2" topLeftCell="A3" activePane="bottomLeft" state="frozen"/>
      <selection pane="bottomLeft" activeCell="U91" sqref="U91"/>
    </sheetView>
  </sheetViews>
  <sheetFormatPr defaultRowHeight="15"/>
  <cols>
    <col min="1" max="1" width="24.5703125" bestFit="1" customWidth="1"/>
    <col min="2" max="2" width="9.42578125" bestFit="1" customWidth="1"/>
    <col min="3" max="3" width="7.5703125" bestFit="1" customWidth="1"/>
    <col min="4" max="6" width="7.5703125" style="5" bestFit="1" customWidth="1"/>
    <col min="7" max="7" width="9.140625" style="5"/>
    <col min="8" max="15" width="7.5703125" style="5" bestFit="1" customWidth="1"/>
    <col min="16" max="19" width="8" style="5" bestFit="1" customWidth="1"/>
    <col min="22" max="22" width="24.5703125" bestFit="1" customWidth="1"/>
    <col min="23" max="23" width="9.42578125" bestFit="1" customWidth="1"/>
    <col min="24" max="24" width="9.28515625" bestFit="1" customWidth="1"/>
    <col min="26" max="26" width="9.28515625" bestFit="1" customWidth="1"/>
    <col min="28" max="28" width="9.28515625" bestFit="1" customWidth="1"/>
    <col min="30" max="30" width="9.28515625" bestFit="1" customWidth="1"/>
    <col min="31" max="31" width="9.140625" style="5"/>
  </cols>
  <sheetData>
    <row r="1" spans="1:31" s="1" customFormat="1">
      <c r="A1" s="9"/>
      <c r="B1" s="9"/>
      <c r="C1" s="1" t="s">
        <v>24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V1" s="9"/>
      <c r="W1" s="9"/>
      <c r="AE1" s="3"/>
    </row>
    <row r="2" spans="1:31" s="1" customFormat="1">
      <c r="B2" s="1" t="s">
        <v>0</v>
      </c>
      <c r="C2" s="1" t="s">
        <v>23</v>
      </c>
      <c r="D2" s="7" t="s">
        <v>15</v>
      </c>
      <c r="E2" s="7"/>
      <c r="F2" s="7" t="s">
        <v>36</v>
      </c>
      <c r="G2" s="7"/>
      <c r="H2" s="7" t="s">
        <v>14</v>
      </c>
      <c r="I2" s="7"/>
      <c r="J2" s="7" t="s">
        <v>28</v>
      </c>
      <c r="K2" s="7"/>
      <c r="L2" s="7" t="s">
        <v>13</v>
      </c>
      <c r="M2" s="7"/>
      <c r="N2" s="7" t="s">
        <v>29</v>
      </c>
      <c r="O2" s="7"/>
      <c r="P2" s="7" t="s">
        <v>12</v>
      </c>
      <c r="Q2" s="7"/>
      <c r="R2" s="7" t="s">
        <v>30</v>
      </c>
      <c r="S2" s="7"/>
      <c r="V2" s="1" t="s">
        <v>0</v>
      </c>
      <c r="X2" s="9" t="s">
        <v>15</v>
      </c>
      <c r="Y2" s="9"/>
      <c r="Z2" s="9" t="s">
        <v>14</v>
      </c>
      <c r="AA2" s="9"/>
      <c r="AB2" s="9" t="s">
        <v>13</v>
      </c>
      <c r="AC2" s="9"/>
      <c r="AD2" s="9" t="s">
        <v>12</v>
      </c>
      <c r="AE2" s="9"/>
    </row>
    <row r="3" spans="1:31" s="1" customFormat="1">
      <c r="D3" s="4" t="s">
        <v>31</v>
      </c>
      <c r="E3" s="4" t="s">
        <v>32</v>
      </c>
      <c r="F3" s="4"/>
      <c r="G3" s="4"/>
      <c r="H3" s="4" t="s">
        <v>31</v>
      </c>
      <c r="I3" s="4" t="s">
        <v>32</v>
      </c>
      <c r="J3" s="4" t="s">
        <v>31</v>
      </c>
      <c r="K3" s="4" t="s">
        <v>32</v>
      </c>
      <c r="L3" s="4" t="s">
        <v>31</v>
      </c>
      <c r="M3" s="4" t="s">
        <v>32</v>
      </c>
      <c r="N3" s="4" t="s">
        <v>31</v>
      </c>
      <c r="O3" s="4" t="s">
        <v>32</v>
      </c>
      <c r="P3" s="4" t="s">
        <v>31</v>
      </c>
      <c r="Q3" s="4" t="s">
        <v>32</v>
      </c>
      <c r="R3" s="4" t="s">
        <v>31</v>
      </c>
      <c r="S3" s="4" t="s">
        <v>32</v>
      </c>
      <c r="X3" s="1" t="s">
        <v>32</v>
      </c>
      <c r="Y3" s="1" t="s">
        <v>51</v>
      </c>
      <c r="Z3" s="1" t="s">
        <v>32</v>
      </c>
      <c r="AA3" s="1" t="s">
        <v>51</v>
      </c>
      <c r="AB3" s="1" t="s">
        <v>32</v>
      </c>
      <c r="AC3" s="1" t="s">
        <v>51</v>
      </c>
      <c r="AD3" s="1" t="s">
        <v>32</v>
      </c>
      <c r="AE3" s="3" t="s">
        <v>51</v>
      </c>
    </row>
    <row r="4" spans="1:31">
      <c r="A4" t="s">
        <v>1</v>
      </c>
      <c r="B4" t="s">
        <v>17</v>
      </c>
      <c r="C4">
        <v>50</v>
      </c>
      <c r="D4" s="5">
        <v>6878</v>
      </c>
      <c r="E4" s="5">
        <f>(D4-D4*5/100)+((D4-D4*5/100)*28/100)-20*C4</f>
        <v>7363.648000000001</v>
      </c>
      <c r="H4" s="5">
        <v>3483</v>
      </c>
      <c r="I4" s="5">
        <f>(H4-H4*5/100)+((H4-H4*5/100)*28/100)-10*C4</f>
        <v>3735.3279999999995</v>
      </c>
      <c r="L4" s="5">
        <v>1410</v>
      </c>
      <c r="M4" s="5">
        <f>(L4-L4*5/100)+((L4-L4*5/100)*28/100)-4*C4</f>
        <v>1514.56</v>
      </c>
      <c r="P4" s="5">
        <v>360</v>
      </c>
      <c r="Q4" s="5">
        <f>(P4-P4*5/100)+((P4-P4*5/100)*28/100)-1*C4</f>
        <v>387.76</v>
      </c>
      <c r="V4" t="s">
        <v>1</v>
      </c>
      <c r="W4" t="s">
        <v>17</v>
      </c>
      <c r="X4" s="5">
        <f>E4+G4</f>
        <v>7363.648000000001</v>
      </c>
      <c r="Y4" s="5">
        <v>7600</v>
      </c>
      <c r="Z4" s="5">
        <f>I4+K4</f>
        <v>3735.3279999999995</v>
      </c>
      <c r="AA4" s="5">
        <v>3940</v>
      </c>
      <c r="AB4" s="5">
        <f>M4+O4</f>
        <v>1514.56</v>
      </c>
      <c r="AC4" s="5">
        <v>1620</v>
      </c>
      <c r="AD4" s="5">
        <f>Q4+S4</f>
        <v>387.76</v>
      </c>
      <c r="AE4" s="5">
        <v>425</v>
      </c>
    </row>
    <row r="5" spans="1:31">
      <c r="B5" t="s">
        <v>19</v>
      </c>
      <c r="C5">
        <f>C4</f>
        <v>50</v>
      </c>
      <c r="D5" s="5">
        <v>6878</v>
      </c>
      <c r="E5" s="5">
        <f>(D5-D5*5/100)+((D5-D5*5/100)*28/100)-20*C5</f>
        <v>7363.648000000001</v>
      </c>
      <c r="H5" s="5">
        <v>3483</v>
      </c>
      <c r="I5" s="5">
        <f>(H5-H5*5/100)+((H5-H5*5/100)*28/100)-10*C5</f>
        <v>3735.3279999999995</v>
      </c>
      <c r="L5" s="5">
        <v>1410</v>
      </c>
      <c r="M5" s="5">
        <f>(L5-L5*5/100)+((L5-L5*5/100)*28/100)-4*C5</f>
        <v>1514.56</v>
      </c>
      <c r="P5" s="5">
        <v>360</v>
      </c>
      <c r="Q5" s="5">
        <f>(P5-P5*5/100)+((P5-P5*5/100)*28/100)-1*C5</f>
        <v>387.76</v>
      </c>
      <c r="W5" t="s">
        <v>19</v>
      </c>
      <c r="X5" s="5">
        <f t="shared" ref="X5:X40" si="0">E5+G5</f>
        <v>7363.648000000001</v>
      </c>
      <c r="Y5" s="5">
        <v>7600</v>
      </c>
      <c r="Z5" s="5">
        <f t="shared" ref="Z5:Z40" si="1">I5+K5</f>
        <v>3735.3279999999995</v>
      </c>
      <c r="AA5" s="5">
        <v>3940</v>
      </c>
      <c r="AB5" s="5">
        <f t="shared" ref="AB5:AB40" si="2">M5+O5</f>
        <v>1514.56</v>
      </c>
      <c r="AC5" s="5">
        <v>1620</v>
      </c>
      <c r="AD5" s="5">
        <f t="shared" ref="AD5:AD40" si="3">Q5+S5</f>
        <v>387.76</v>
      </c>
      <c r="AE5" s="5">
        <v>425</v>
      </c>
    </row>
    <row r="6" spans="1:31">
      <c r="B6" t="s">
        <v>18</v>
      </c>
      <c r="C6">
        <f t="shared" ref="C6:C10" si="4">C5</f>
        <v>50</v>
      </c>
      <c r="D6" s="5">
        <v>6740</v>
      </c>
      <c r="E6" s="5">
        <f>(D6-D6*5/100)+((D6-D6*5/100)*28/100)-20*C6</f>
        <v>7195.84</v>
      </c>
      <c r="J6" s="5">
        <v>3325</v>
      </c>
      <c r="K6" s="5">
        <f>(J6-J6*5/100)+((J6-J6*5/100)*28/100)-9*C6</f>
        <v>3593.2</v>
      </c>
      <c r="N6" s="5">
        <v>1349</v>
      </c>
      <c r="O6" s="5">
        <f>(N6-N6*5/100)+((N6-N6*5/100)*28/100)-3.6*C6</f>
        <v>1460.384</v>
      </c>
      <c r="R6" s="5">
        <v>345</v>
      </c>
      <c r="S6" s="5">
        <f>(R6-R6*5/100)+((R6-R6*5/100)*28/100)-0.9*C6</f>
        <v>374.52</v>
      </c>
      <c r="W6" t="s">
        <v>18</v>
      </c>
      <c r="X6" s="5">
        <f t="shared" si="0"/>
        <v>7195.84</v>
      </c>
      <c r="Y6" s="5">
        <v>7450</v>
      </c>
      <c r="Z6" s="5">
        <f t="shared" si="1"/>
        <v>3593.2</v>
      </c>
      <c r="AA6" s="5">
        <v>3840</v>
      </c>
      <c r="AB6" s="5">
        <f t="shared" si="2"/>
        <v>1460.384</v>
      </c>
      <c r="AC6" s="5">
        <v>1600</v>
      </c>
      <c r="AD6" s="5">
        <f t="shared" si="3"/>
        <v>374.52</v>
      </c>
      <c r="AE6" s="5">
        <v>425</v>
      </c>
    </row>
    <row r="7" spans="1:31">
      <c r="B7" t="s">
        <v>33</v>
      </c>
      <c r="C7">
        <f t="shared" si="4"/>
        <v>50</v>
      </c>
      <c r="N7" s="5">
        <v>1272</v>
      </c>
      <c r="O7" s="5">
        <f t="shared" ref="O7:O10" si="5">(N7-N7*5/100)+((N7-N7*5/100)*28/100)-3.6*C7</f>
        <v>1366.7520000000002</v>
      </c>
      <c r="R7" s="5">
        <v>325</v>
      </c>
      <c r="S7" s="5">
        <f t="shared" ref="S7:S10" si="6">(R7-R7*5/100)+((R7-R7*5/100)*28/100)-0.9*C7</f>
        <v>350.2</v>
      </c>
      <c r="W7" t="s">
        <v>33</v>
      </c>
      <c r="X7" s="5">
        <f t="shared" si="0"/>
        <v>0</v>
      </c>
      <c r="Y7" s="5"/>
      <c r="Z7" s="5">
        <f t="shared" si="1"/>
        <v>0</v>
      </c>
      <c r="AA7" s="5"/>
      <c r="AB7" s="5">
        <f t="shared" si="2"/>
        <v>1366.7520000000002</v>
      </c>
      <c r="AC7" s="5">
        <v>1470</v>
      </c>
      <c r="AD7" s="5">
        <f t="shared" si="3"/>
        <v>350.2</v>
      </c>
      <c r="AE7" s="5">
        <v>400</v>
      </c>
    </row>
    <row r="8" spans="1:31">
      <c r="B8" t="s">
        <v>34</v>
      </c>
      <c r="C8">
        <f t="shared" si="4"/>
        <v>50</v>
      </c>
      <c r="N8" s="5">
        <v>1266</v>
      </c>
      <c r="O8" s="5">
        <f t="shared" si="5"/>
        <v>1359.4560000000001</v>
      </c>
      <c r="R8" s="5">
        <v>322</v>
      </c>
      <c r="S8" s="5">
        <f t="shared" si="6"/>
        <v>346.55199999999996</v>
      </c>
      <c r="W8" t="s">
        <v>34</v>
      </c>
      <c r="X8" s="5">
        <f t="shared" si="0"/>
        <v>0</v>
      </c>
      <c r="Y8" s="5"/>
      <c r="Z8" s="5">
        <f t="shared" si="1"/>
        <v>0</v>
      </c>
      <c r="AA8" s="5"/>
      <c r="AB8" s="5">
        <f t="shared" si="2"/>
        <v>1359.4560000000001</v>
      </c>
      <c r="AC8" s="5">
        <v>1470</v>
      </c>
      <c r="AD8" s="5">
        <f t="shared" si="3"/>
        <v>346.55199999999996</v>
      </c>
      <c r="AE8" s="5">
        <v>400</v>
      </c>
    </row>
    <row r="9" spans="1:31">
      <c r="B9" t="s">
        <v>26</v>
      </c>
      <c r="C9">
        <f t="shared" si="4"/>
        <v>50</v>
      </c>
      <c r="N9" s="5">
        <v>1323</v>
      </c>
      <c r="O9" s="5">
        <f t="shared" si="5"/>
        <v>1428.7679999999998</v>
      </c>
      <c r="R9" s="5">
        <v>331</v>
      </c>
      <c r="S9" s="5">
        <f t="shared" si="6"/>
        <v>357.49599999999998</v>
      </c>
      <c r="W9" t="s">
        <v>26</v>
      </c>
      <c r="X9" s="5">
        <f t="shared" si="0"/>
        <v>0</v>
      </c>
      <c r="Y9" s="5"/>
      <c r="Z9" s="5">
        <f t="shared" si="1"/>
        <v>0</v>
      </c>
      <c r="AA9" s="5"/>
      <c r="AB9" s="5">
        <f t="shared" si="2"/>
        <v>1428.7679999999998</v>
      </c>
      <c r="AC9" s="5">
        <v>1600</v>
      </c>
      <c r="AD9" s="5">
        <f t="shared" si="3"/>
        <v>357.49599999999998</v>
      </c>
      <c r="AE9" s="5">
        <v>400</v>
      </c>
    </row>
    <row r="10" spans="1:31">
      <c r="B10" t="s">
        <v>27</v>
      </c>
      <c r="C10">
        <f t="shared" si="4"/>
        <v>50</v>
      </c>
      <c r="N10" s="5">
        <v>1260</v>
      </c>
      <c r="O10" s="5">
        <f t="shared" si="5"/>
        <v>1352.16</v>
      </c>
      <c r="R10" s="5">
        <v>317</v>
      </c>
      <c r="S10" s="5">
        <f t="shared" si="6"/>
        <v>340.47199999999998</v>
      </c>
      <c r="W10" t="s">
        <v>27</v>
      </c>
      <c r="X10" s="5">
        <f t="shared" si="0"/>
        <v>0</v>
      </c>
      <c r="Y10" s="5"/>
      <c r="Z10" s="5">
        <f t="shared" si="1"/>
        <v>0</v>
      </c>
      <c r="AA10" s="5"/>
      <c r="AB10" s="5">
        <f t="shared" si="2"/>
        <v>1352.16</v>
      </c>
      <c r="AC10" s="5">
        <v>1470</v>
      </c>
      <c r="AD10" s="5">
        <f t="shared" si="3"/>
        <v>340.47199999999998</v>
      </c>
      <c r="AE10" s="5">
        <v>400</v>
      </c>
    </row>
    <row r="11" spans="1:31">
      <c r="A11" s="8"/>
      <c r="B11" s="8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1">
      <c r="A12" t="s">
        <v>3</v>
      </c>
      <c r="B12" t="s">
        <v>17</v>
      </c>
      <c r="C12">
        <v>45</v>
      </c>
      <c r="D12" s="5">
        <v>5525</v>
      </c>
      <c r="E12" s="5">
        <f>(D12-D12*5/100)+((D12-D12*5/100)*28/100)-20*C12</f>
        <v>5818.4</v>
      </c>
      <c r="H12" s="5">
        <v>2835</v>
      </c>
      <c r="I12" s="5">
        <f>(H12-H12*5/100)+((H12-H12*5/100)*28/100)-10*C12</f>
        <v>2997.36</v>
      </c>
      <c r="L12" s="5">
        <v>1141</v>
      </c>
      <c r="M12" s="5">
        <f>(L12-L12*5/100)+((L12-L12*5/100)*28/100)-4*C12</f>
        <v>1207.4560000000001</v>
      </c>
      <c r="P12" s="5">
        <v>289</v>
      </c>
      <c r="Q12" s="5">
        <f>(P12-P12*5/100)+((P12-P12*5/100)*28/100)-1*C12</f>
        <v>306.42400000000004</v>
      </c>
      <c r="V12" t="s">
        <v>3</v>
      </c>
      <c r="W12" t="s">
        <v>17</v>
      </c>
      <c r="X12" s="5">
        <f t="shared" si="0"/>
        <v>5818.4</v>
      </c>
      <c r="Y12" s="5">
        <v>6050</v>
      </c>
      <c r="Z12" s="5">
        <f t="shared" si="1"/>
        <v>2997.36</v>
      </c>
      <c r="AA12" s="5">
        <v>3200</v>
      </c>
      <c r="AB12" s="5">
        <f t="shared" si="2"/>
        <v>1207.4560000000001</v>
      </c>
      <c r="AC12" s="5">
        <v>1310</v>
      </c>
      <c r="AD12" s="5">
        <f t="shared" si="3"/>
        <v>306.42400000000004</v>
      </c>
      <c r="AE12" s="5">
        <v>340</v>
      </c>
    </row>
    <row r="13" spans="1:31">
      <c r="B13" t="s">
        <v>19</v>
      </c>
      <c r="C13">
        <f t="shared" ref="C13:C18" si="7">C12</f>
        <v>45</v>
      </c>
      <c r="D13" s="5">
        <v>5525</v>
      </c>
      <c r="E13" s="5">
        <f>(D13-D13*5/100)+((D13-D13*5/100)*28/100)-20*C13</f>
        <v>5818.4</v>
      </c>
      <c r="H13" s="5">
        <v>2835</v>
      </c>
      <c r="I13" s="5">
        <f>(H13-H13*5/100)+((H13-H13*5/100)*28/100)-10*C13</f>
        <v>2997.36</v>
      </c>
      <c r="L13" s="5">
        <v>1141</v>
      </c>
      <c r="M13" s="5">
        <f>(L13-L13*5/100)+((L13-L13*5/100)*28/100)-4*C13</f>
        <v>1207.4560000000001</v>
      </c>
      <c r="P13" s="5">
        <v>289</v>
      </c>
      <c r="Q13" s="5">
        <f>(P13-P13*5/100)+((P13-P13*5/100)*28/100)-1*C13</f>
        <v>306.42400000000004</v>
      </c>
      <c r="W13" t="s">
        <v>19</v>
      </c>
      <c r="X13" s="5">
        <f t="shared" si="0"/>
        <v>5818.4</v>
      </c>
      <c r="Y13" s="5">
        <v>6050</v>
      </c>
      <c r="Z13" s="5">
        <f t="shared" si="1"/>
        <v>2997.36</v>
      </c>
      <c r="AA13" s="5">
        <v>3200</v>
      </c>
      <c r="AB13" s="5">
        <f t="shared" si="2"/>
        <v>1207.4560000000001</v>
      </c>
      <c r="AC13" s="5">
        <v>1310</v>
      </c>
      <c r="AD13" s="5">
        <f t="shared" si="3"/>
        <v>306.42400000000004</v>
      </c>
      <c r="AE13" s="5">
        <v>340</v>
      </c>
    </row>
    <row r="14" spans="1:31">
      <c r="B14" t="s">
        <v>18</v>
      </c>
      <c r="C14">
        <f t="shared" si="7"/>
        <v>45</v>
      </c>
      <c r="D14" s="5">
        <v>5465</v>
      </c>
      <c r="E14" s="5">
        <f>(D14-D14*5/100)+((D14-D14*5/100)*28/100)-20*C14</f>
        <v>5745.4400000000005</v>
      </c>
      <c r="J14" s="5">
        <v>2735</v>
      </c>
      <c r="K14" s="5">
        <f>(J14-J14*5/100)+((J14-J14*5/100)*28/100)-9*C14</f>
        <v>2920.76</v>
      </c>
      <c r="N14" s="5">
        <v>1119</v>
      </c>
      <c r="O14" s="5">
        <f>(N14-N14*5/100)+((N14-N14*5/100)*28/100)-3.6*C14</f>
        <v>1198.704</v>
      </c>
      <c r="R14" s="5">
        <v>283</v>
      </c>
      <c r="S14" s="5">
        <f>(R14-R14*5/100)+((R14-R14*5/100)*28/100)-0.9*C14</f>
        <v>303.62800000000004</v>
      </c>
      <c r="W14" t="s">
        <v>18</v>
      </c>
      <c r="X14" s="5">
        <f t="shared" si="0"/>
        <v>5745.4400000000005</v>
      </c>
      <c r="Y14" s="5">
        <v>5950</v>
      </c>
      <c r="Z14" s="5">
        <f t="shared" si="1"/>
        <v>2920.76</v>
      </c>
      <c r="AA14" s="5">
        <v>3200</v>
      </c>
      <c r="AB14" s="5">
        <f t="shared" si="2"/>
        <v>1198.704</v>
      </c>
      <c r="AC14" s="5">
        <v>1300</v>
      </c>
      <c r="AD14" s="5">
        <f t="shared" si="3"/>
        <v>303.62800000000004</v>
      </c>
      <c r="AE14" s="5">
        <v>340</v>
      </c>
    </row>
    <row r="15" spans="1:31">
      <c r="B15" t="s">
        <v>25</v>
      </c>
      <c r="C15">
        <f t="shared" si="7"/>
        <v>45</v>
      </c>
      <c r="N15" s="5">
        <v>655</v>
      </c>
      <c r="O15" s="5">
        <f t="shared" ref="O15:O18" si="8">(N15-N15*5/100)+((N15-N15*5/100)*28/100)-3.6*C15</f>
        <v>634.48</v>
      </c>
      <c r="R15" s="5">
        <v>168</v>
      </c>
      <c r="S15" s="5">
        <f t="shared" ref="S15:S18" si="9">(R15-R15*5/100)+((R15-R15*5/100)*28/100)-0.9*C15</f>
        <v>163.78800000000001</v>
      </c>
      <c r="W15" t="s">
        <v>25</v>
      </c>
      <c r="X15" s="5">
        <f t="shared" si="0"/>
        <v>0</v>
      </c>
      <c r="Y15" s="5"/>
      <c r="Z15" s="5">
        <f t="shared" si="1"/>
        <v>0</v>
      </c>
      <c r="AA15" s="5"/>
      <c r="AB15" s="5">
        <f t="shared" si="2"/>
        <v>634.48</v>
      </c>
      <c r="AC15" s="5">
        <v>1300</v>
      </c>
      <c r="AD15" s="5">
        <f t="shared" si="3"/>
        <v>163.78800000000001</v>
      </c>
      <c r="AE15" s="5">
        <v>300</v>
      </c>
    </row>
    <row r="16" spans="1:31">
      <c r="B16" t="s">
        <v>33</v>
      </c>
      <c r="C16">
        <f t="shared" si="7"/>
        <v>45</v>
      </c>
      <c r="N16" s="5">
        <v>1031</v>
      </c>
      <c r="O16" s="5">
        <f t="shared" si="8"/>
        <v>1091.6960000000001</v>
      </c>
      <c r="R16" s="5">
        <v>266</v>
      </c>
      <c r="S16" s="5">
        <f t="shared" si="9"/>
        <v>282.95600000000002</v>
      </c>
      <c r="W16" t="s">
        <v>33</v>
      </c>
      <c r="X16" s="5">
        <f t="shared" si="0"/>
        <v>0</v>
      </c>
      <c r="Y16" s="5"/>
      <c r="Z16" s="5">
        <f t="shared" si="1"/>
        <v>0</v>
      </c>
      <c r="AA16" s="5"/>
      <c r="AB16" s="5">
        <f t="shared" si="2"/>
        <v>1091.6960000000001</v>
      </c>
      <c r="AC16" s="5">
        <v>1200</v>
      </c>
      <c r="AD16" s="5">
        <f t="shared" si="3"/>
        <v>282.95600000000002</v>
      </c>
      <c r="AE16" s="5">
        <v>320</v>
      </c>
    </row>
    <row r="17" spans="1:31">
      <c r="B17" t="s">
        <v>26</v>
      </c>
      <c r="C17">
        <f t="shared" si="7"/>
        <v>45</v>
      </c>
      <c r="N17" s="5">
        <v>1191</v>
      </c>
      <c r="O17" s="5">
        <f t="shared" si="8"/>
        <v>1286.2560000000001</v>
      </c>
      <c r="R17" s="5">
        <v>298</v>
      </c>
      <c r="S17" s="5">
        <f t="shared" si="9"/>
        <v>321.86800000000005</v>
      </c>
      <c r="W17" t="s">
        <v>26</v>
      </c>
      <c r="X17" s="5">
        <f t="shared" si="0"/>
        <v>0</v>
      </c>
      <c r="Y17" s="5"/>
      <c r="Z17" s="5">
        <f t="shared" si="1"/>
        <v>0</v>
      </c>
      <c r="AA17" s="5"/>
      <c r="AB17" s="5">
        <f t="shared" si="2"/>
        <v>1286.2560000000001</v>
      </c>
      <c r="AC17" s="5">
        <v>1400</v>
      </c>
      <c r="AD17" s="5">
        <f t="shared" si="3"/>
        <v>321.86800000000005</v>
      </c>
      <c r="AE17" s="5">
        <v>350</v>
      </c>
    </row>
    <row r="18" spans="1:31">
      <c r="B18" t="s">
        <v>27</v>
      </c>
      <c r="C18">
        <f t="shared" si="7"/>
        <v>45</v>
      </c>
      <c r="N18" s="5">
        <v>1163</v>
      </c>
      <c r="O18" s="5">
        <f t="shared" si="8"/>
        <v>1252.2079999999999</v>
      </c>
      <c r="R18" s="5">
        <v>291</v>
      </c>
      <c r="S18" s="5">
        <f t="shared" si="9"/>
        <v>313.35599999999999</v>
      </c>
      <c r="W18" t="s">
        <v>27</v>
      </c>
      <c r="X18" s="5">
        <f t="shared" si="0"/>
        <v>0</v>
      </c>
      <c r="Y18" s="5"/>
      <c r="Z18" s="5">
        <f t="shared" si="1"/>
        <v>0</v>
      </c>
      <c r="AA18" s="5"/>
      <c r="AB18" s="5">
        <f t="shared" si="2"/>
        <v>1252.2079999999999</v>
      </c>
      <c r="AC18" s="5">
        <v>1400</v>
      </c>
      <c r="AD18" s="5">
        <f t="shared" si="3"/>
        <v>313.35599999999999</v>
      </c>
      <c r="AE18" s="5">
        <v>350</v>
      </c>
    </row>
    <row r="19" spans="1:31">
      <c r="A19" s="8"/>
      <c r="B19" s="8"/>
      <c r="V19" s="2"/>
      <c r="W19" s="2"/>
      <c r="X19" s="2"/>
      <c r="Y19" s="2"/>
      <c r="Z19" s="2"/>
      <c r="AA19" s="2"/>
      <c r="AB19" s="2"/>
      <c r="AC19" s="2"/>
      <c r="AD19" s="2"/>
      <c r="AE19" s="12"/>
    </row>
    <row r="20" spans="1:31">
      <c r="A20" t="s">
        <v>2</v>
      </c>
      <c r="B20" t="s">
        <v>17</v>
      </c>
      <c r="C20">
        <v>25</v>
      </c>
      <c r="D20" s="5">
        <v>3895</v>
      </c>
      <c r="E20" s="5">
        <f>(D20-D20*5/100)+((D20-D20*5/100)*28/100)-20*C20</f>
        <v>4236.32</v>
      </c>
      <c r="H20" s="5">
        <v>2015</v>
      </c>
      <c r="I20" s="5">
        <f>(H20-H20*5/100)+((H20-H20*5/100)*28/100)-10*C20</f>
        <v>2200.2399999999998</v>
      </c>
      <c r="L20" s="5">
        <v>826</v>
      </c>
      <c r="M20" s="5">
        <f t="shared" ref="M20:M21" si="10">(L20-L20*5/100)+((L20-L20*5/100)*28/100)-4*C20</f>
        <v>904.41600000000005</v>
      </c>
      <c r="P20" s="5">
        <v>214</v>
      </c>
      <c r="Q20" s="5">
        <f t="shared" ref="Q20:Q21" si="11">(P20-P20*5/100)+((P20-P20*5/100)*28/100)-1*C20</f>
        <v>235.22400000000005</v>
      </c>
      <c r="V20" t="s">
        <v>2</v>
      </c>
      <c r="W20" t="s">
        <v>17</v>
      </c>
      <c r="X20" s="5">
        <f t="shared" si="0"/>
        <v>4236.32</v>
      </c>
      <c r="Y20" s="5">
        <v>4500</v>
      </c>
      <c r="Z20" s="5">
        <f t="shared" si="1"/>
        <v>2200.2399999999998</v>
      </c>
      <c r="AA20" s="5">
        <v>2400</v>
      </c>
      <c r="AB20" s="5">
        <f t="shared" si="2"/>
        <v>904.41600000000005</v>
      </c>
      <c r="AC20" s="5">
        <v>1020</v>
      </c>
      <c r="AD20" s="5">
        <f t="shared" si="3"/>
        <v>235.22400000000005</v>
      </c>
      <c r="AE20" s="5">
        <v>260</v>
      </c>
    </row>
    <row r="21" spans="1:31">
      <c r="B21" t="s">
        <v>19</v>
      </c>
      <c r="C21">
        <f t="shared" ref="C21:C26" si="12">C20</f>
        <v>25</v>
      </c>
      <c r="D21" s="5">
        <v>3895</v>
      </c>
      <c r="E21" s="5">
        <f>(D21-D21*5/100)+((D21-D21*5/100)*28/100)-20*C21</f>
        <v>4236.32</v>
      </c>
      <c r="H21" s="5">
        <v>2015</v>
      </c>
      <c r="I21" s="5">
        <f>(H21-H21*5/100)+((H21-H21*5/100)*28/100)-10*C21</f>
        <v>2200.2399999999998</v>
      </c>
      <c r="L21" s="5">
        <v>826</v>
      </c>
      <c r="M21" s="5">
        <f t="shared" si="10"/>
        <v>904.41600000000005</v>
      </c>
      <c r="P21" s="5">
        <v>214</v>
      </c>
      <c r="Q21" s="5">
        <f t="shared" si="11"/>
        <v>235.22400000000005</v>
      </c>
      <c r="W21" t="s">
        <v>19</v>
      </c>
      <c r="X21" s="5">
        <f t="shared" si="0"/>
        <v>4236.32</v>
      </c>
      <c r="Y21" s="5">
        <v>4500</v>
      </c>
      <c r="Z21" s="5">
        <f t="shared" si="1"/>
        <v>2200.2399999999998</v>
      </c>
      <c r="AA21" s="5">
        <v>2400</v>
      </c>
      <c r="AB21" s="5">
        <f t="shared" si="2"/>
        <v>904.41600000000005</v>
      </c>
      <c r="AC21" s="5">
        <v>1020</v>
      </c>
      <c r="AD21" s="5">
        <f t="shared" si="3"/>
        <v>235.22400000000005</v>
      </c>
      <c r="AE21" s="5">
        <v>260</v>
      </c>
    </row>
    <row r="22" spans="1:31">
      <c r="B22" t="s">
        <v>18</v>
      </c>
      <c r="C22">
        <f t="shared" si="12"/>
        <v>25</v>
      </c>
      <c r="D22" s="5">
        <v>3765</v>
      </c>
      <c r="E22" s="5">
        <f>(D22-D22*5/100)+((D22-D22*5/100)*28/100)-20*C22</f>
        <v>4078.24</v>
      </c>
      <c r="H22" s="5">
        <v>1855</v>
      </c>
      <c r="I22" s="5">
        <f>(H22-H22*5/100)+((H22-H22*5/100)*28/100)-10*C22</f>
        <v>2005.6799999999998</v>
      </c>
      <c r="N22" s="5">
        <v>758</v>
      </c>
      <c r="O22" s="5">
        <f t="shared" ref="O22:O27" si="13">(N22-N22*5/100)+((N22-N22*5/100)*28/100)-3.6*C22</f>
        <v>831.72800000000007</v>
      </c>
      <c r="R22" s="5">
        <v>236</v>
      </c>
      <c r="S22" s="5">
        <f t="shared" ref="S22:S27" si="14">(R22-R22*5/100)+((R22-R22*5/100)*28/100)-0.9*C22</f>
        <v>264.476</v>
      </c>
      <c r="W22" t="s">
        <v>18</v>
      </c>
      <c r="X22" s="5">
        <f t="shared" si="0"/>
        <v>4078.24</v>
      </c>
      <c r="Y22" s="5">
        <v>4400</v>
      </c>
      <c r="Z22" s="5">
        <f t="shared" si="1"/>
        <v>2005.6799999999998</v>
      </c>
      <c r="AA22" s="5">
        <v>2300</v>
      </c>
      <c r="AB22" s="5">
        <f t="shared" si="2"/>
        <v>831.72800000000007</v>
      </c>
      <c r="AC22" s="5">
        <v>950</v>
      </c>
      <c r="AD22" s="5">
        <f t="shared" si="3"/>
        <v>264.476</v>
      </c>
      <c r="AE22" s="5">
        <v>290</v>
      </c>
    </row>
    <row r="23" spans="1:31">
      <c r="B23" t="s">
        <v>33</v>
      </c>
      <c r="C23">
        <f t="shared" si="12"/>
        <v>25</v>
      </c>
      <c r="F23" s="5">
        <v>3070</v>
      </c>
      <c r="G23" s="5">
        <f>(F23-F23*5/100)+((F23-F23*5/100)*28/100)-18*C23</f>
        <v>3283.12</v>
      </c>
      <c r="J23" s="5">
        <v>1620</v>
      </c>
      <c r="K23" s="5">
        <f t="shared" ref="K23:K26" si="15">(J23-J23*5/100)+((J23-J23*5/100)*28/100)-9*C23</f>
        <v>1744.92</v>
      </c>
      <c r="N23" s="5">
        <v>697</v>
      </c>
      <c r="O23" s="5">
        <f t="shared" si="13"/>
        <v>757.55200000000002</v>
      </c>
      <c r="W23" t="s">
        <v>33</v>
      </c>
      <c r="X23" s="5">
        <f t="shared" si="0"/>
        <v>3283.12</v>
      </c>
      <c r="Y23" s="5">
        <v>3550</v>
      </c>
      <c r="Z23" s="5">
        <f t="shared" si="1"/>
        <v>1744.92</v>
      </c>
      <c r="AA23" s="5">
        <v>2000</v>
      </c>
      <c r="AB23" s="5">
        <f t="shared" si="2"/>
        <v>757.55200000000002</v>
      </c>
      <c r="AC23" s="5">
        <v>860</v>
      </c>
      <c r="AD23" s="5">
        <f t="shared" si="3"/>
        <v>0</v>
      </c>
    </row>
    <row r="24" spans="1:31">
      <c r="B24" t="s">
        <v>34</v>
      </c>
      <c r="C24">
        <f t="shared" si="12"/>
        <v>25</v>
      </c>
      <c r="N24" s="5">
        <v>693</v>
      </c>
      <c r="O24" s="5">
        <f t="shared" si="13"/>
        <v>752.68799999999999</v>
      </c>
      <c r="R24" s="5">
        <v>176</v>
      </c>
      <c r="S24" s="5">
        <f t="shared" si="14"/>
        <v>191.51599999999999</v>
      </c>
      <c r="W24" t="s">
        <v>34</v>
      </c>
      <c r="X24" s="5">
        <f t="shared" si="0"/>
        <v>0</v>
      </c>
      <c r="Y24" s="5"/>
      <c r="Z24" s="5">
        <f t="shared" si="1"/>
        <v>0</v>
      </c>
      <c r="AA24" s="5"/>
      <c r="AB24" s="5">
        <f t="shared" si="2"/>
        <v>752.68799999999999</v>
      </c>
      <c r="AC24" s="5">
        <v>860</v>
      </c>
      <c r="AD24" s="5">
        <f t="shared" si="3"/>
        <v>191.51599999999999</v>
      </c>
      <c r="AE24" s="5">
        <v>230</v>
      </c>
    </row>
    <row r="25" spans="1:31">
      <c r="B25" t="s">
        <v>35</v>
      </c>
      <c r="C25">
        <f t="shared" si="12"/>
        <v>25</v>
      </c>
      <c r="D25" s="5">
        <v>3495</v>
      </c>
      <c r="J25" s="5">
        <v>1735</v>
      </c>
      <c r="K25" s="5">
        <f t="shared" si="15"/>
        <v>1884.7600000000002</v>
      </c>
      <c r="N25" s="5">
        <v>717</v>
      </c>
      <c r="O25" s="5">
        <f t="shared" si="13"/>
        <v>781.87199999999996</v>
      </c>
      <c r="R25" s="5">
        <v>185</v>
      </c>
      <c r="S25" s="5">
        <f t="shared" si="14"/>
        <v>202.46</v>
      </c>
      <c r="W25" t="s">
        <v>35</v>
      </c>
      <c r="X25" s="5">
        <f t="shared" si="0"/>
        <v>0</v>
      </c>
      <c r="Y25" s="5"/>
      <c r="Z25" s="5">
        <f t="shared" si="1"/>
        <v>1884.7600000000002</v>
      </c>
      <c r="AA25" s="5">
        <v>2150</v>
      </c>
      <c r="AB25" s="5">
        <f t="shared" si="2"/>
        <v>781.87199999999996</v>
      </c>
      <c r="AC25" s="5">
        <v>900</v>
      </c>
      <c r="AD25" s="5">
        <f t="shared" si="3"/>
        <v>202.46</v>
      </c>
      <c r="AE25" s="5">
        <v>230</v>
      </c>
    </row>
    <row r="26" spans="1:31">
      <c r="B26" t="s">
        <v>26</v>
      </c>
      <c r="C26">
        <f t="shared" si="12"/>
        <v>25</v>
      </c>
      <c r="F26" s="5">
        <v>3665</v>
      </c>
      <c r="G26" s="5">
        <f>(F26-F26*5/100)+((F26-F26*5/100)*28/100)-18*C26</f>
        <v>4006.6400000000003</v>
      </c>
      <c r="J26" s="5">
        <v>1875</v>
      </c>
      <c r="K26" s="5">
        <f t="shared" si="15"/>
        <v>2055</v>
      </c>
      <c r="N26" s="5">
        <v>801</v>
      </c>
      <c r="O26" s="5">
        <f t="shared" si="13"/>
        <v>884.01600000000008</v>
      </c>
      <c r="R26" s="5">
        <v>208</v>
      </c>
      <c r="S26" s="5">
        <f t="shared" si="14"/>
        <v>230.428</v>
      </c>
      <c r="W26" t="s">
        <v>26</v>
      </c>
      <c r="X26" s="5">
        <f t="shared" si="0"/>
        <v>4006.6400000000003</v>
      </c>
      <c r="Y26" s="5">
        <v>4300</v>
      </c>
      <c r="Z26" s="5">
        <f t="shared" si="1"/>
        <v>2055</v>
      </c>
      <c r="AA26" s="5">
        <v>2250</v>
      </c>
      <c r="AB26" s="5">
        <f t="shared" si="2"/>
        <v>884.01600000000008</v>
      </c>
      <c r="AC26" s="5">
        <v>1000</v>
      </c>
      <c r="AD26" s="5">
        <f t="shared" si="3"/>
        <v>230.428</v>
      </c>
      <c r="AE26" s="5">
        <v>260</v>
      </c>
    </row>
    <row r="27" spans="1:31">
      <c r="B27" t="s">
        <v>27</v>
      </c>
      <c r="C27">
        <v>25</v>
      </c>
      <c r="N27" s="5">
        <v>806</v>
      </c>
      <c r="O27" s="5">
        <f t="shared" si="13"/>
        <v>890.096</v>
      </c>
      <c r="R27" s="5">
        <v>208</v>
      </c>
      <c r="S27" s="5">
        <f t="shared" si="14"/>
        <v>230.428</v>
      </c>
      <c r="W27" t="s">
        <v>27</v>
      </c>
      <c r="X27" s="5">
        <f t="shared" si="0"/>
        <v>0</v>
      </c>
      <c r="Y27" s="5"/>
      <c r="Z27" s="5">
        <f t="shared" si="1"/>
        <v>0</v>
      </c>
      <c r="AA27" s="5"/>
      <c r="AB27" s="5">
        <f t="shared" si="2"/>
        <v>890.096</v>
      </c>
      <c r="AC27" s="5">
        <v>1000</v>
      </c>
      <c r="AD27" s="5">
        <f t="shared" si="3"/>
        <v>230.428</v>
      </c>
      <c r="AE27" s="5">
        <v>260</v>
      </c>
    </row>
    <row r="28" spans="1:31">
      <c r="A28" s="8"/>
      <c r="B28" s="8"/>
      <c r="V28" s="8"/>
      <c r="W28" s="8"/>
      <c r="X28" s="2"/>
      <c r="Y28" s="2"/>
      <c r="Z28" s="2"/>
      <c r="AA28" s="2"/>
      <c r="AB28" s="2"/>
      <c r="AC28" s="2"/>
      <c r="AD28" s="2"/>
      <c r="AE28" s="12"/>
    </row>
    <row r="29" spans="1:31">
      <c r="A29" t="s">
        <v>4</v>
      </c>
      <c r="B29" t="s">
        <v>17</v>
      </c>
      <c r="C29">
        <v>18</v>
      </c>
      <c r="D29" s="5">
        <v>1735</v>
      </c>
      <c r="E29" s="5">
        <f t="shared" ref="E29:E34" si="16">(D29-D29*5/100)+((D29-D29*5/100)*28/100)-20*C29</f>
        <v>1749.7600000000002</v>
      </c>
      <c r="H29" s="5">
        <v>927</v>
      </c>
      <c r="I29" s="5">
        <f t="shared" ref="I29:I35" si="17">(H29-H29*5/100)+((H29-H29*5/100)*28/100)-10*C29</f>
        <v>947.23199999999997</v>
      </c>
      <c r="L29" s="5">
        <v>403</v>
      </c>
      <c r="M29" s="5">
        <f t="shared" ref="M29:M30" si="18">(L29-L29*5/100)+((L29-L29*5/100)*28/100)-4*C29</f>
        <v>418.048</v>
      </c>
      <c r="P29" s="5">
        <v>108</v>
      </c>
      <c r="Q29" s="5">
        <f t="shared" ref="Q29:Q30" si="19">(P29-P29*5/100)+((P29-P29*5/100)*28/100)-1*C29</f>
        <v>113.328</v>
      </c>
      <c r="V29" t="s">
        <v>4</v>
      </c>
      <c r="W29" t="s">
        <v>17</v>
      </c>
      <c r="X29" s="5">
        <f t="shared" si="0"/>
        <v>1749.7600000000002</v>
      </c>
      <c r="Y29" s="5">
        <v>2000</v>
      </c>
      <c r="Z29" s="5">
        <f t="shared" si="1"/>
        <v>947.23199999999997</v>
      </c>
      <c r="AA29" s="5">
        <v>1150</v>
      </c>
      <c r="AB29" s="5">
        <f t="shared" si="2"/>
        <v>418.048</v>
      </c>
      <c r="AC29" s="5">
        <v>450</v>
      </c>
      <c r="AD29" s="5">
        <f t="shared" si="3"/>
        <v>113.328</v>
      </c>
      <c r="AE29" s="5">
        <v>130</v>
      </c>
    </row>
    <row r="30" spans="1:31">
      <c r="B30" t="s">
        <v>19</v>
      </c>
      <c r="C30">
        <v>18</v>
      </c>
      <c r="D30" s="5">
        <v>1735</v>
      </c>
      <c r="E30" s="5">
        <f t="shared" si="16"/>
        <v>1749.7600000000002</v>
      </c>
      <c r="H30" s="5">
        <v>927</v>
      </c>
      <c r="I30" s="5">
        <f t="shared" si="17"/>
        <v>947.23199999999997</v>
      </c>
      <c r="L30" s="5">
        <v>403</v>
      </c>
      <c r="M30" s="5">
        <f t="shared" si="18"/>
        <v>418.048</v>
      </c>
      <c r="P30" s="5">
        <v>108</v>
      </c>
      <c r="Q30" s="5">
        <f t="shared" si="19"/>
        <v>113.328</v>
      </c>
      <c r="W30" t="s">
        <v>19</v>
      </c>
      <c r="X30" s="5">
        <f t="shared" si="0"/>
        <v>1749.7600000000002</v>
      </c>
      <c r="Y30" s="5">
        <v>2000</v>
      </c>
      <c r="Z30" s="5">
        <f t="shared" si="1"/>
        <v>947.23199999999997</v>
      </c>
      <c r="AA30" s="5">
        <v>1150</v>
      </c>
      <c r="AB30" s="5">
        <f t="shared" si="2"/>
        <v>418.048</v>
      </c>
      <c r="AC30" s="5">
        <v>450</v>
      </c>
      <c r="AD30" s="5">
        <f t="shared" si="3"/>
        <v>113.328</v>
      </c>
      <c r="AE30" s="5">
        <v>130</v>
      </c>
    </row>
    <row r="31" spans="1:31">
      <c r="B31" t="s">
        <v>18</v>
      </c>
      <c r="C31">
        <v>18</v>
      </c>
      <c r="D31" s="5">
        <v>1715</v>
      </c>
      <c r="E31" s="5">
        <f t="shared" si="16"/>
        <v>1725.44</v>
      </c>
      <c r="H31" s="5">
        <v>910</v>
      </c>
      <c r="I31" s="5">
        <f t="shared" si="17"/>
        <v>926.56</v>
      </c>
      <c r="N31" s="5">
        <v>380</v>
      </c>
      <c r="O31" s="5">
        <f t="shared" ref="O31:O35" si="20">(N31-N31*5/100)+((N31-N31*5/100)*28/100)-3.6*C31</f>
        <v>397.28</v>
      </c>
      <c r="R31" s="5">
        <v>102</v>
      </c>
      <c r="S31" s="5">
        <f t="shared" ref="S31:S35" si="21">(R31-R31*5/100)+((R31-R31*5/100)*28/100)-0.9*C31</f>
        <v>107.83200000000001</v>
      </c>
      <c r="W31" t="s">
        <v>18</v>
      </c>
      <c r="X31" s="5">
        <f t="shared" si="0"/>
        <v>1725.44</v>
      </c>
      <c r="Y31" s="5">
        <v>1975</v>
      </c>
      <c r="Z31" s="5">
        <f t="shared" si="1"/>
        <v>926.56</v>
      </c>
      <c r="AA31" s="5">
        <v>1150</v>
      </c>
      <c r="AB31" s="5">
        <f t="shared" si="2"/>
        <v>397.28</v>
      </c>
      <c r="AC31" s="5">
        <v>430</v>
      </c>
      <c r="AD31" s="5">
        <f t="shared" si="3"/>
        <v>107.83200000000001</v>
      </c>
      <c r="AE31" s="5">
        <v>130</v>
      </c>
    </row>
    <row r="32" spans="1:31">
      <c r="B32" t="s">
        <v>33</v>
      </c>
      <c r="C32">
        <v>18</v>
      </c>
      <c r="H32" s="5">
        <v>860</v>
      </c>
      <c r="I32" s="5">
        <f t="shared" si="17"/>
        <v>865.76</v>
      </c>
      <c r="N32" s="5">
        <v>362</v>
      </c>
      <c r="O32" s="5">
        <f t="shared" si="20"/>
        <v>375.39199999999994</v>
      </c>
      <c r="R32" s="5">
        <v>99</v>
      </c>
      <c r="S32" s="5">
        <f t="shared" si="21"/>
        <v>104.184</v>
      </c>
      <c r="W32" t="s">
        <v>33</v>
      </c>
      <c r="X32" s="5">
        <f t="shared" si="0"/>
        <v>0</v>
      </c>
      <c r="Y32" s="5"/>
      <c r="Z32" s="5">
        <f t="shared" si="1"/>
        <v>865.76</v>
      </c>
      <c r="AA32" s="5">
        <v>1100</v>
      </c>
      <c r="AB32" s="5">
        <f t="shared" si="2"/>
        <v>375.39199999999994</v>
      </c>
      <c r="AC32" s="5">
        <v>430</v>
      </c>
      <c r="AD32" s="5">
        <f t="shared" si="3"/>
        <v>104.184</v>
      </c>
      <c r="AE32" s="5">
        <v>130</v>
      </c>
    </row>
    <row r="33" spans="1:33">
      <c r="B33" t="s">
        <v>34</v>
      </c>
      <c r="C33">
        <v>18</v>
      </c>
      <c r="N33" s="5">
        <v>362</v>
      </c>
      <c r="O33" s="5">
        <f t="shared" si="20"/>
        <v>375.39199999999994</v>
      </c>
      <c r="R33" s="5">
        <v>99</v>
      </c>
      <c r="S33" s="5">
        <f t="shared" si="21"/>
        <v>104.184</v>
      </c>
      <c r="W33" t="s">
        <v>34</v>
      </c>
      <c r="X33" s="5">
        <f t="shared" si="0"/>
        <v>0</v>
      </c>
      <c r="Y33" s="5"/>
      <c r="Z33" s="5">
        <f t="shared" si="1"/>
        <v>0</v>
      </c>
      <c r="AA33" s="5"/>
      <c r="AB33" s="5">
        <f t="shared" si="2"/>
        <v>375.39199999999994</v>
      </c>
      <c r="AC33" s="5">
        <v>430</v>
      </c>
      <c r="AD33" s="5">
        <f t="shared" si="3"/>
        <v>104.184</v>
      </c>
      <c r="AE33" s="5">
        <v>130</v>
      </c>
    </row>
    <row r="34" spans="1:33">
      <c r="B34" t="s">
        <v>35</v>
      </c>
      <c r="C34">
        <v>18</v>
      </c>
      <c r="D34" s="5">
        <v>1600</v>
      </c>
      <c r="E34" s="5">
        <f t="shared" si="16"/>
        <v>1585.6</v>
      </c>
      <c r="H34" s="5">
        <v>820</v>
      </c>
      <c r="I34" s="5">
        <f t="shared" si="17"/>
        <v>817.12</v>
      </c>
      <c r="N34" s="5">
        <v>355</v>
      </c>
      <c r="O34" s="5">
        <f t="shared" si="20"/>
        <v>366.88</v>
      </c>
      <c r="R34" s="5">
        <v>95</v>
      </c>
      <c r="S34" s="5">
        <f t="shared" si="21"/>
        <v>99.32</v>
      </c>
      <c r="W34" t="s">
        <v>35</v>
      </c>
      <c r="X34" s="5">
        <f t="shared" si="0"/>
        <v>1585.6</v>
      </c>
      <c r="Y34" s="5">
        <v>1850</v>
      </c>
      <c r="Z34" s="5">
        <f t="shared" si="1"/>
        <v>817.12</v>
      </c>
      <c r="AA34" s="5">
        <v>1050</v>
      </c>
      <c r="AB34" s="5">
        <f t="shared" si="2"/>
        <v>366.88</v>
      </c>
      <c r="AC34" s="5">
        <v>430</v>
      </c>
      <c r="AD34" s="5">
        <f t="shared" si="3"/>
        <v>99.32</v>
      </c>
      <c r="AE34" s="5">
        <v>130</v>
      </c>
    </row>
    <row r="35" spans="1:33">
      <c r="B35" t="s">
        <v>26</v>
      </c>
      <c r="C35">
        <v>18</v>
      </c>
      <c r="H35" s="5">
        <v>1350</v>
      </c>
      <c r="I35" s="5">
        <f t="shared" si="17"/>
        <v>1461.6</v>
      </c>
      <c r="N35" s="5">
        <v>500</v>
      </c>
      <c r="O35" s="5">
        <f t="shared" si="20"/>
        <v>543.20000000000005</v>
      </c>
      <c r="R35" s="5">
        <v>133</v>
      </c>
      <c r="S35" s="5">
        <f t="shared" si="21"/>
        <v>145.52800000000002</v>
      </c>
      <c r="W35" t="s">
        <v>26</v>
      </c>
      <c r="X35" s="5">
        <f t="shared" si="0"/>
        <v>0</v>
      </c>
      <c r="Y35" s="5"/>
      <c r="Z35" s="5">
        <f t="shared" si="1"/>
        <v>1461.6</v>
      </c>
      <c r="AA35" s="5">
        <v>1700</v>
      </c>
      <c r="AB35" s="5">
        <f t="shared" si="2"/>
        <v>543.20000000000005</v>
      </c>
      <c r="AC35" s="5">
        <v>600</v>
      </c>
      <c r="AD35" s="5">
        <f t="shared" si="3"/>
        <v>145.52800000000002</v>
      </c>
      <c r="AE35" s="5">
        <v>200</v>
      </c>
    </row>
    <row r="36" spans="1:33">
      <c r="A36" s="8"/>
      <c r="B36" s="8"/>
      <c r="V36" s="2"/>
      <c r="W36" s="2"/>
      <c r="X36" s="2"/>
      <c r="Y36" s="2"/>
      <c r="Z36" s="2"/>
      <c r="AA36" s="2"/>
      <c r="AB36" s="2"/>
      <c r="AC36" s="2"/>
      <c r="AD36" s="2"/>
      <c r="AE36" s="12"/>
    </row>
    <row r="37" spans="1:33" s="1" customFormat="1">
      <c r="A37" s="6"/>
      <c r="B37" s="6"/>
      <c r="D37" s="7" t="s">
        <v>39</v>
      </c>
      <c r="E37" s="7"/>
      <c r="F37" s="7" t="s">
        <v>40</v>
      </c>
      <c r="G37" s="7"/>
      <c r="H37" s="7" t="s">
        <v>41</v>
      </c>
      <c r="I37" s="7"/>
      <c r="J37" s="7" t="s">
        <v>42</v>
      </c>
      <c r="K37" s="7"/>
      <c r="L37" s="7" t="s">
        <v>43</v>
      </c>
      <c r="M37" s="7"/>
      <c r="N37" s="3"/>
      <c r="O37" s="3"/>
      <c r="P37" s="3"/>
      <c r="Q37" s="3"/>
      <c r="R37" s="3"/>
      <c r="S37" s="3"/>
      <c r="V37" s="2"/>
      <c r="W37" s="2"/>
      <c r="X37" s="7" t="s">
        <v>39</v>
      </c>
      <c r="Y37" s="7"/>
      <c r="Z37" s="7" t="s">
        <v>40</v>
      </c>
      <c r="AA37" s="7"/>
      <c r="AB37" s="7" t="s">
        <v>41</v>
      </c>
      <c r="AC37" s="7"/>
      <c r="AD37" s="7" t="s">
        <v>42</v>
      </c>
      <c r="AE37" s="7"/>
      <c r="AF37" s="7" t="s">
        <v>43</v>
      </c>
      <c r="AG37" s="7"/>
    </row>
    <row r="38" spans="1:33">
      <c r="A38" t="s">
        <v>37</v>
      </c>
      <c r="B38" t="s">
        <v>17</v>
      </c>
      <c r="C38">
        <v>7.5</v>
      </c>
      <c r="D38" s="5">
        <v>729</v>
      </c>
      <c r="E38" s="5">
        <f t="shared" ref="E38:E40" si="22">(D38-D38*5/100)+((D38-D38*5/100)*28/100)-20*C38</f>
        <v>736.46399999999994</v>
      </c>
      <c r="F38" s="5">
        <v>398.5</v>
      </c>
      <c r="G38" s="5">
        <f>(F38-F38*5/100)+((F38-F38*5/100)*28/100)-10*C38</f>
        <v>409.57600000000002</v>
      </c>
      <c r="H38" s="5">
        <v>219.25</v>
      </c>
      <c r="I38" s="5">
        <f>(H38-H38*5/100)+((H38-H38*5/100)*28/100)-5*C38</f>
        <v>229.108</v>
      </c>
      <c r="J38" s="5">
        <v>93.5</v>
      </c>
      <c r="K38" s="5">
        <f>(J38-J38*5/100)+((J38-J38*5/100)*28/100)-2*C38</f>
        <v>98.695999999999998</v>
      </c>
      <c r="L38" s="5">
        <v>51.25</v>
      </c>
      <c r="M38" s="5">
        <f>(L38-L38*5/100)+((L38-L38*5/100)*28/100)-1*C38</f>
        <v>54.82</v>
      </c>
      <c r="V38" t="s">
        <v>37</v>
      </c>
      <c r="W38" t="s">
        <v>17</v>
      </c>
      <c r="X38" s="5">
        <f>E38</f>
        <v>736.46399999999994</v>
      </c>
      <c r="Y38" s="5">
        <v>780</v>
      </c>
      <c r="Z38" s="5">
        <f>G38</f>
        <v>409.57600000000002</v>
      </c>
      <c r="AA38" s="5">
        <v>450</v>
      </c>
      <c r="AB38" s="5">
        <f>I38</f>
        <v>229.108</v>
      </c>
      <c r="AC38" s="5">
        <v>260</v>
      </c>
      <c r="AD38" s="5">
        <f>K38</f>
        <v>98.695999999999998</v>
      </c>
      <c r="AE38" s="5">
        <v>120</v>
      </c>
      <c r="AF38" s="5">
        <f>M38</f>
        <v>54.82</v>
      </c>
      <c r="AG38">
        <v>70</v>
      </c>
    </row>
    <row r="39" spans="1:33">
      <c r="B39" t="s">
        <v>38</v>
      </c>
      <c r="C39">
        <v>7.5</v>
      </c>
      <c r="D39" s="5">
        <v>752</v>
      </c>
      <c r="E39" s="5">
        <f t="shared" si="22"/>
        <v>764.43200000000002</v>
      </c>
      <c r="F39" s="5">
        <v>405.5</v>
      </c>
      <c r="G39" s="5">
        <f t="shared" ref="G39:G40" si="23">(F39-F39*5/100)+((F39-F39*5/100)*28/100)-10*C39</f>
        <v>418.08800000000002</v>
      </c>
      <c r="H39" s="5">
        <v>228.25</v>
      </c>
      <c r="I39" s="5">
        <f t="shared" ref="I39:I40" si="24">(H39-H39*5/100)+((H39-H39*5/100)*28/100)-5*C39</f>
        <v>240.05200000000002</v>
      </c>
      <c r="J39" s="5">
        <v>96.5</v>
      </c>
      <c r="K39" s="5">
        <f t="shared" ref="K39:K40" si="25">(J39-J39*5/100)+((J39-J39*5/100)*28/100)-2*C39</f>
        <v>102.34399999999999</v>
      </c>
      <c r="W39" t="s">
        <v>38</v>
      </c>
      <c r="X39" s="5">
        <f t="shared" ref="X39:X40" si="26">E39</f>
        <v>764.43200000000002</v>
      </c>
      <c r="Y39" s="5">
        <v>820</v>
      </c>
      <c r="Z39" s="5">
        <f t="shared" ref="Z39:Z40" si="27">G39</f>
        <v>418.08800000000002</v>
      </c>
      <c r="AA39" s="5">
        <v>460</v>
      </c>
      <c r="AB39" s="5">
        <f t="shared" ref="AB39:AB40" si="28">I39</f>
        <v>240.05200000000002</v>
      </c>
      <c r="AC39" s="5">
        <v>270</v>
      </c>
      <c r="AD39" s="5">
        <f t="shared" ref="AD39:AD40" si="29">K39</f>
        <v>102.34399999999999</v>
      </c>
      <c r="AE39" s="5">
        <v>120</v>
      </c>
      <c r="AF39" s="5">
        <f t="shared" ref="AF39:AF40" si="30">M39</f>
        <v>0</v>
      </c>
    </row>
    <row r="40" spans="1:33">
      <c r="B40" t="s">
        <v>26</v>
      </c>
      <c r="C40">
        <v>7.5</v>
      </c>
      <c r="D40" s="5">
        <v>750</v>
      </c>
      <c r="E40" s="5">
        <f t="shared" si="22"/>
        <v>762</v>
      </c>
      <c r="F40" s="5">
        <v>402.5</v>
      </c>
      <c r="G40" s="5">
        <f t="shared" si="23"/>
        <v>414.44</v>
      </c>
      <c r="H40" s="5">
        <v>220.25</v>
      </c>
      <c r="I40" s="5">
        <f t="shared" si="24"/>
        <v>230.32400000000001</v>
      </c>
      <c r="J40" s="5">
        <v>92.5</v>
      </c>
      <c r="K40" s="5">
        <f t="shared" si="25"/>
        <v>97.48</v>
      </c>
      <c r="W40" t="s">
        <v>26</v>
      </c>
      <c r="X40" s="5">
        <f t="shared" si="26"/>
        <v>762</v>
      </c>
      <c r="Y40" s="5">
        <v>820</v>
      </c>
      <c r="Z40" s="5">
        <f t="shared" si="27"/>
        <v>414.44</v>
      </c>
      <c r="AA40" s="5">
        <v>460</v>
      </c>
      <c r="AB40" s="5">
        <f t="shared" si="28"/>
        <v>230.32400000000001</v>
      </c>
      <c r="AC40" s="5">
        <v>260</v>
      </c>
      <c r="AD40" s="5">
        <f t="shared" si="29"/>
        <v>97.48</v>
      </c>
      <c r="AE40" s="5">
        <v>120</v>
      </c>
      <c r="AF40" s="5">
        <f t="shared" si="30"/>
        <v>0</v>
      </c>
    </row>
    <row r="41" spans="1:33"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>
      <c r="A42" s="1"/>
      <c r="B42" s="1" t="s">
        <v>5</v>
      </c>
      <c r="V42" s="1" t="s">
        <v>5</v>
      </c>
      <c r="X42" s="9" t="s">
        <v>15</v>
      </c>
      <c r="Y42" s="9"/>
      <c r="Z42" s="9" t="s">
        <v>14</v>
      </c>
      <c r="AA42" s="9"/>
      <c r="AB42" s="9" t="s">
        <v>13</v>
      </c>
      <c r="AC42" s="9"/>
      <c r="AD42" s="9" t="s">
        <v>12</v>
      </c>
      <c r="AE42" s="9"/>
    </row>
    <row r="43" spans="1:33" s="1" customFormat="1">
      <c r="A43" s="8"/>
      <c r="B43" s="8"/>
      <c r="C43">
        <v>35</v>
      </c>
      <c r="D43" s="7" t="s">
        <v>15</v>
      </c>
      <c r="E43" s="7"/>
      <c r="F43" s="7" t="s">
        <v>36</v>
      </c>
      <c r="G43" s="7"/>
      <c r="H43" s="7" t="s">
        <v>14</v>
      </c>
      <c r="I43" s="7"/>
      <c r="J43" s="7" t="s">
        <v>28</v>
      </c>
      <c r="K43" s="7"/>
      <c r="L43" s="7" t="s">
        <v>13</v>
      </c>
      <c r="M43" s="7"/>
      <c r="N43" s="7" t="s">
        <v>29</v>
      </c>
      <c r="O43" s="7"/>
      <c r="P43" s="7" t="s">
        <v>12</v>
      </c>
      <c r="Q43" s="7"/>
      <c r="R43" s="7" t="s">
        <v>30</v>
      </c>
      <c r="S43" s="7"/>
      <c r="V43" s="8"/>
      <c r="W43" s="8"/>
      <c r="X43" s="1" t="s">
        <v>32</v>
      </c>
      <c r="Y43" s="1" t="s">
        <v>51</v>
      </c>
      <c r="Z43" s="1" t="s">
        <v>32</v>
      </c>
      <c r="AA43" s="1" t="s">
        <v>51</v>
      </c>
      <c r="AB43" s="1" t="s">
        <v>32</v>
      </c>
      <c r="AC43" s="1" t="s">
        <v>51</v>
      </c>
      <c r="AD43" s="1" t="s">
        <v>32</v>
      </c>
      <c r="AE43" s="3" t="s">
        <v>51</v>
      </c>
    </row>
    <row r="44" spans="1:33">
      <c r="A44" t="s">
        <v>7</v>
      </c>
      <c r="B44" t="s">
        <v>17</v>
      </c>
      <c r="C44">
        <v>35</v>
      </c>
      <c r="D44" s="5">
        <v>3750</v>
      </c>
      <c r="E44" s="5">
        <f t="shared" ref="E44:E46" si="31">(D44-D44*5/100)+((D44-D44*5/100)*28/100)-20*C44</f>
        <v>3860</v>
      </c>
      <c r="H44" s="5">
        <v>1967</v>
      </c>
      <c r="I44" s="5">
        <f t="shared" ref="I44:I45" si="32">(H44-H44*5/100)+((H44-H44*5/100)*28/100)-10*C44</f>
        <v>2041.8720000000003</v>
      </c>
      <c r="L44" s="5">
        <v>826</v>
      </c>
      <c r="M44" s="5">
        <f t="shared" ref="M44:M45" si="33">(L44-L44*5/100)+((L44-L44*5/100)*28/100)-4*C44</f>
        <v>864.41600000000005</v>
      </c>
      <c r="P44" s="5">
        <v>216</v>
      </c>
      <c r="Q44" s="5">
        <f t="shared" ref="Q44:Q45" si="34">(P44-P44*5/100)+((P44-P44*5/100)*28/100)-1*C44</f>
        <v>227.65600000000001</v>
      </c>
      <c r="V44" t="s">
        <v>7</v>
      </c>
      <c r="W44" t="s">
        <v>17</v>
      </c>
      <c r="X44" s="5">
        <f t="shared" ref="X44:X73" si="35">E44+G44</f>
        <v>3860</v>
      </c>
      <c r="Y44" s="5">
        <v>4150</v>
      </c>
      <c r="Z44" s="5">
        <f t="shared" ref="Z44:Z73" si="36">I44+K44</f>
        <v>2041.8720000000003</v>
      </c>
      <c r="AA44" s="5">
        <v>2300</v>
      </c>
      <c r="AB44" s="5">
        <f t="shared" ref="AB44:AB73" si="37">M44+O44</f>
        <v>864.41600000000005</v>
      </c>
      <c r="AC44" s="5">
        <v>970</v>
      </c>
      <c r="AD44" s="5">
        <f t="shared" ref="AD44:AD73" si="38">Q44+S44</f>
        <v>227.65600000000001</v>
      </c>
      <c r="AE44" s="5">
        <v>260</v>
      </c>
    </row>
    <row r="45" spans="1:33">
      <c r="B45" t="s">
        <v>19</v>
      </c>
      <c r="C45">
        <v>35</v>
      </c>
      <c r="D45" s="5">
        <v>3750</v>
      </c>
      <c r="E45" s="5">
        <f t="shared" si="31"/>
        <v>3860</v>
      </c>
      <c r="H45" s="5">
        <v>1967</v>
      </c>
      <c r="I45" s="5">
        <f t="shared" si="32"/>
        <v>2041.8720000000003</v>
      </c>
      <c r="L45" s="5">
        <v>826</v>
      </c>
      <c r="M45" s="5">
        <f t="shared" si="33"/>
        <v>864.41600000000005</v>
      </c>
      <c r="P45" s="5">
        <v>216</v>
      </c>
      <c r="Q45" s="5">
        <f t="shared" si="34"/>
        <v>227.65600000000001</v>
      </c>
      <c r="W45" t="s">
        <v>19</v>
      </c>
      <c r="X45" s="5">
        <f t="shared" si="35"/>
        <v>3860</v>
      </c>
      <c r="Y45" s="5">
        <v>4150</v>
      </c>
      <c r="Z45" s="5">
        <f t="shared" si="36"/>
        <v>2041.8720000000003</v>
      </c>
      <c r="AA45" s="5">
        <v>2300</v>
      </c>
      <c r="AB45" s="5">
        <f t="shared" si="37"/>
        <v>864.41600000000005</v>
      </c>
      <c r="AC45" s="5">
        <v>970</v>
      </c>
      <c r="AD45" s="5">
        <f t="shared" si="38"/>
        <v>227.65600000000001</v>
      </c>
      <c r="AE45" s="5">
        <v>260</v>
      </c>
    </row>
    <row r="46" spans="1:33">
      <c r="B46" t="s">
        <v>18</v>
      </c>
      <c r="C46">
        <v>35</v>
      </c>
      <c r="D46" s="5">
        <v>3672</v>
      </c>
      <c r="E46" s="5">
        <f t="shared" si="31"/>
        <v>3765.152</v>
      </c>
      <c r="J46" s="5">
        <v>1938</v>
      </c>
      <c r="K46" s="5">
        <f t="shared" ref="K46:K53" si="39">(J46-J46*5/100)+((J46-J46*5/100)*28/100)-9*C46</f>
        <v>2041.6079999999997</v>
      </c>
      <c r="N46" s="5">
        <v>819</v>
      </c>
      <c r="O46" s="5">
        <f t="shared" ref="O46:O53" si="40">(N46-N46*5/100)+((N46-N46*5/100)*28/100)-3.6*C46</f>
        <v>869.904</v>
      </c>
      <c r="R46" s="5">
        <v>215</v>
      </c>
      <c r="S46" s="5">
        <f t="shared" ref="S46:S53" si="41">(R46-R46*5/100)+((R46-R46*5/100)*28/100)-0.9*C46</f>
        <v>229.94</v>
      </c>
      <c r="W46" t="s">
        <v>18</v>
      </c>
      <c r="X46" s="5">
        <f t="shared" si="35"/>
        <v>3765.152</v>
      </c>
      <c r="Y46" s="5">
        <v>4050</v>
      </c>
      <c r="Z46" s="5">
        <f t="shared" si="36"/>
        <v>2041.6079999999997</v>
      </c>
      <c r="AA46" s="5">
        <v>2300</v>
      </c>
      <c r="AB46" s="5">
        <f t="shared" si="37"/>
        <v>869.904</v>
      </c>
      <c r="AC46" s="5">
        <v>970</v>
      </c>
      <c r="AD46" s="5">
        <f t="shared" si="38"/>
        <v>229.94</v>
      </c>
      <c r="AE46" s="5">
        <v>260</v>
      </c>
    </row>
    <row r="47" spans="1:33">
      <c r="B47" t="s">
        <v>34</v>
      </c>
      <c r="C47">
        <v>35</v>
      </c>
      <c r="F47" s="5">
        <v>3237</v>
      </c>
      <c r="G47" s="5">
        <f t="shared" ref="G47:G51" si="42">(F47-F47*5/100)+((F47-F47*5/100)*28/100)-18*C47</f>
        <v>3306.192</v>
      </c>
      <c r="J47" s="5">
        <v>1689</v>
      </c>
      <c r="K47" s="5">
        <f t="shared" si="39"/>
        <v>1738.8240000000001</v>
      </c>
      <c r="N47" s="5">
        <v>703</v>
      </c>
      <c r="O47" s="5">
        <f t="shared" si="40"/>
        <v>728.84799999999996</v>
      </c>
      <c r="R47" s="5">
        <v>184</v>
      </c>
      <c r="S47" s="5">
        <f t="shared" si="41"/>
        <v>192.24400000000003</v>
      </c>
      <c r="W47" t="s">
        <v>34</v>
      </c>
      <c r="X47" s="5">
        <f t="shared" si="35"/>
        <v>3306.192</v>
      </c>
      <c r="Y47" s="5">
        <v>3550</v>
      </c>
      <c r="Z47" s="5">
        <f t="shared" si="36"/>
        <v>1738.8240000000001</v>
      </c>
      <c r="AA47" s="5">
        <v>2000</v>
      </c>
      <c r="AB47" s="5">
        <f t="shared" si="37"/>
        <v>728.84799999999996</v>
      </c>
      <c r="AC47" s="5">
        <v>830</v>
      </c>
      <c r="AD47" s="5">
        <f t="shared" si="38"/>
        <v>192.24400000000003</v>
      </c>
      <c r="AE47" s="5">
        <v>260</v>
      </c>
    </row>
    <row r="48" spans="1:33">
      <c r="B48" t="s">
        <v>25</v>
      </c>
      <c r="C48">
        <v>35</v>
      </c>
      <c r="F48" s="5">
        <v>3267</v>
      </c>
      <c r="G48" s="5">
        <f t="shared" si="42"/>
        <v>3342.672</v>
      </c>
      <c r="J48" s="5">
        <v>1719</v>
      </c>
      <c r="K48" s="5">
        <f t="shared" si="39"/>
        <v>1775.3040000000001</v>
      </c>
      <c r="N48" s="5">
        <v>732</v>
      </c>
      <c r="O48" s="5">
        <f t="shared" si="40"/>
        <v>764.11199999999997</v>
      </c>
      <c r="R48" s="5">
        <v>192</v>
      </c>
      <c r="S48" s="5">
        <f t="shared" si="41"/>
        <v>201.97200000000001</v>
      </c>
      <c r="W48" t="s">
        <v>25</v>
      </c>
      <c r="X48" s="5">
        <f t="shared" si="35"/>
        <v>3342.672</v>
      </c>
      <c r="Y48" s="5">
        <v>3550</v>
      </c>
      <c r="Z48" s="5">
        <f t="shared" si="36"/>
        <v>1775.3040000000001</v>
      </c>
      <c r="AA48" s="5">
        <v>2100</v>
      </c>
      <c r="AB48" s="5">
        <f t="shared" si="37"/>
        <v>764.11199999999997</v>
      </c>
      <c r="AC48" s="5">
        <v>870</v>
      </c>
      <c r="AD48" s="5">
        <f t="shared" si="38"/>
        <v>201.97200000000001</v>
      </c>
      <c r="AE48" s="5">
        <v>260</v>
      </c>
    </row>
    <row r="49" spans="1:31">
      <c r="B49" t="s">
        <v>33</v>
      </c>
      <c r="C49">
        <v>35</v>
      </c>
      <c r="F49" s="5">
        <v>3237</v>
      </c>
      <c r="G49" s="5">
        <f t="shared" si="42"/>
        <v>3306.192</v>
      </c>
      <c r="J49" s="5">
        <v>1689</v>
      </c>
      <c r="K49" s="5">
        <f t="shared" si="39"/>
        <v>1738.8240000000001</v>
      </c>
      <c r="N49" s="5">
        <v>703</v>
      </c>
      <c r="O49" s="5">
        <f t="shared" si="40"/>
        <v>728.84799999999996</v>
      </c>
      <c r="R49" s="5">
        <v>184</v>
      </c>
      <c r="S49" s="5">
        <f t="shared" si="41"/>
        <v>192.24400000000003</v>
      </c>
      <c r="W49" t="s">
        <v>33</v>
      </c>
      <c r="X49" s="5">
        <f t="shared" si="35"/>
        <v>3306.192</v>
      </c>
      <c r="Y49" s="5">
        <v>3550</v>
      </c>
      <c r="Z49" s="5">
        <f t="shared" si="36"/>
        <v>1738.8240000000001</v>
      </c>
      <c r="AA49" s="5">
        <v>2000</v>
      </c>
      <c r="AB49" s="5">
        <f t="shared" si="37"/>
        <v>728.84799999999996</v>
      </c>
      <c r="AC49" s="5">
        <v>830</v>
      </c>
      <c r="AD49" s="5">
        <f t="shared" si="38"/>
        <v>192.24400000000003</v>
      </c>
      <c r="AE49" s="5">
        <v>260</v>
      </c>
    </row>
    <row r="50" spans="1:31">
      <c r="B50" t="s">
        <v>26</v>
      </c>
      <c r="C50">
        <v>35</v>
      </c>
      <c r="F50" s="5">
        <v>3874</v>
      </c>
      <c r="G50" s="5">
        <f t="shared" si="42"/>
        <v>4080.7840000000006</v>
      </c>
      <c r="J50" s="5">
        <v>1995</v>
      </c>
      <c r="K50" s="5">
        <f t="shared" si="39"/>
        <v>2110.92</v>
      </c>
      <c r="N50" s="5">
        <v>830</v>
      </c>
      <c r="O50" s="5">
        <f t="shared" si="40"/>
        <v>883.28</v>
      </c>
      <c r="R50" s="5">
        <v>216</v>
      </c>
      <c r="S50" s="5">
        <f t="shared" si="41"/>
        <v>231.15600000000001</v>
      </c>
      <c r="W50" t="s">
        <v>26</v>
      </c>
      <c r="X50" s="5">
        <f t="shared" si="35"/>
        <v>4080.7840000000006</v>
      </c>
      <c r="Y50" s="5">
        <v>4400</v>
      </c>
      <c r="Z50" s="5">
        <f t="shared" si="36"/>
        <v>2110.92</v>
      </c>
      <c r="AA50" s="5">
        <v>2350</v>
      </c>
      <c r="AB50" s="5">
        <f t="shared" si="37"/>
        <v>883.28</v>
      </c>
      <c r="AC50" s="5">
        <v>1000</v>
      </c>
      <c r="AD50" s="5">
        <f t="shared" si="38"/>
        <v>231.15600000000001</v>
      </c>
      <c r="AE50" s="5">
        <v>260</v>
      </c>
    </row>
    <row r="51" spans="1:31">
      <c r="B51" t="s">
        <v>27</v>
      </c>
      <c r="C51">
        <v>35</v>
      </c>
      <c r="F51" s="5">
        <v>4536</v>
      </c>
      <c r="G51" s="5">
        <f t="shared" si="42"/>
        <v>4885.7759999999998</v>
      </c>
      <c r="J51" s="5">
        <v>2347</v>
      </c>
      <c r="K51" s="5">
        <f t="shared" si="39"/>
        <v>2538.9520000000002</v>
      </c>
      <c r="N51" s="5">
        <v>970</v>
      </c>
      <c r="O51" s="5">
        <f t="shared" si="40"/>
        <v>1053.52</v>
      </c>
      <c r="R51" s="5">
        <v>252</v>
      </c>
      <c r="S51" s="5">
        <f t="shared" si="41"/>
        <v>274.93200000000002</v>
      </c>
      <c r="W51" t="s">
        <v>27</v>
      </c>
      <c r="X51" s="5">
        <f t="shared" si="35"/>
        <v>4885.7759999999998</v>
      </c>
      <c r="Y51" s="5">
        <v>5250</v>
      </c>
      <c r="Z51" s="5">
        <f t="shared" si="36"/>
        <v>2538.9520000000002</v>
      </c>
      <c r="AA51" s="5">
        <v>2900</v>
      </c>
      <c r="AB51" s="5">
        <f t="shared" si="37"/>
        <v>1053.52</v>
      </c>
      <c r="AC51" s="5">
        <v>1160</v>
      </c>
      <c r="AD51" s="5">
        <f t="shared" si="38"/>
        <v>274.93200000000002</v>
      </c>
      <c r="AE51" s="5">
        <v>310</v>
      </c>
    </row>
    <row r="52" spans="1:31">
      <c r="B52" t="s">
        <v>46</v>
      </c>
      <c r="C52">
        <v>35</v>
      </c>
      <c r="D52" s="5">
        <v>3572</v>
      </c>
      <c r="E52" s="5">
        <f t="shared" ref="E52" si="43">(D52-D52*5/100)+((D52-D52*5/100)*28/100)-20*C52</f>
        <v>3643.5519999999997</v>
      </c>
      <c r="J52" s="5">
        <v>1820</v>
      </c>
      <c r="K52" s="5">
        <f t="shared" si="39"/>
        <v>1898.12</v>
      </c>
      <c r="N52" s="5">
        <v>772</v>
      </c>
      <c r="O52" s="5">
        <f t="shared" si="40"/>
        <v>812.75199999999995</v>
      </c>
      <c r="R52" s="5">
        <v>204</v>
      </c>
      <c r="S52" s="5">
        <f t="shared" si="41"/>
        <v>216.56400000000002</v>
      </c>
      <c r="W52" t="s">
        <v>46</v>
      </c>
      <c r="X52" s="5">
        <f t="shared" si="35"/>
        <v>3643.5519999999997</v>
      </c>
      <c r="Y52" s="5">
        <v>4000</v>
      </c>
      <c r="Z52" s="5">
        <f t="shared" si="36"/>
        <v>1898.12</v>
      </c>
      <c r="AA52" s="5">
        <v>2200</v>
      </c>
      <c r="AB52" s="5">
        <f t="shared" si="37"/>
        <v>812.75199999999995</v>
      </c>
      <c r="AC52" s="5">
        <v>920</v>
      </c>
      <c r="AD52" s="5">
        <f t="shared" si="38"/>
        <v>216.56400000000002</v>
      </c>
      <c r="AE52" s="5">
        <v>260</v>
      </c>
    </row>
    <row r="53" spans="1:31">
      <c r="B53" t="s">
        <v>44</v>
      </c>
      <c r="C53">
        <v>35</v>
      </c>
      <c r="F53" s="5">
        <v>3465</v>
      </c>
      <c r="G53" s="5">
        <f t="shared" ref="G53" si="44">(F53-F53*5/100)+((F53-F53*5/100)*28/100)-18*C53</f>
        <v>3583.4400000000005</v>
      </c>
      <c r="J53" s="5">
        <v>1813</v>
      </c>
      <c r="K53" s="5">
        <f t="shared" si="39"/>
        <v>1889.6079999999997</v>
      </c>
      <c r="N53" s="5">
        <v>769</v>
      </c>
      <c r="O53" s="5">
        <f t="shared" si="40"/>
        <v>809.10399999999993</v>
      </c>
      <c r="R53" s="5">
        <v>203</v>
      </c>
      <c r="S53" s="5">
        <f t="shared" si="41"/>
        <v>215.34800000000001</v>
      </c>
      <c r="W53" t="s">
        <v>44</v>
      </c>
      <c r="X53" s="5">
        <f t="shared" si="35"/>
        <v>3583.4400000000005</v>
      </c>
      <c r="Y53" s="5">
        <v>4000</v>
      </c>
      <c r="Z53" s="5">
        <f t="shared" si="36"/>
        <v>1889.6079999999997</v>
      </c>
      <c r="AA53" s="5">
        <v>2200</v>
      </c>
      <c r="AB53" s="5">
        <f t="shared" si="37"/>
        <v>809.10399999999993</v>
      </c>
      <c r="AC53" s="5">
        <v>920</v>
      </c>
      <c r="AD53" s="5">
        <f t="shared" si="38"/>
        <v>215.34800000000001</v>
      </c>
      <c r="AE53" s="5">
        <v>260</v>
      </c>
    </row>
    <row r="54" spans="1:31">
      <c r="A54" s="8"/>
      <c r="B54" s="8"/>
      <c r="V54" s="2"/>
      <c r="W54" s="2"/>
      <c r="X54" s="2"/>
      <c r="Y54" s="2"/>
      <c r="Z54" s="2"/>
      <c r="AA54" s="2"/>
      <c r="AB54" s="2"/>
      <c r="AC54" s="2"/>
      <c r="AD54" s="2"/>
      <c r="AE54" s="13"/>
    </row>
    <row r="55" spans="1:31">
      <c r="A55" t="s">
        <v>45</v>
      </c>
      <c r="B55" t="s">
        <v>17</v>
      </c>
      <c r="C55">
        <v>28</v>
      </c>
      <c r="D55" s="5">
        <v>5649</v>
      </c>
      <c r="E55" s="5">
        <f t="shared" ref="E55:E62" si="45">(D55-D55*5/100)+((D55-D55*5/100)*28/100)-20*C55</f>
        <v>6309.1840000000002</v>
      </c>
      <c r="H55" s="5">
        <v>2920</v>
      </c>
      <c r="I55" s="5">
        <f t="shared" ref="I55:I56" si="46">(H55-H55*5/100)+((H55-H55*5/100)*28/100)-10*C55</f>
        <v>3270.7200000000003</v>
      </c>
      <c r="L55" s="5">
        <v>1202</v>
      </c>
      <c r="M55" s="5">
        <f t="shared" ref="M55:M56" si="47">(L55-L55*5/100)+((L55-L55*5/100)*28/100)-4*C55</f>
        <v>1349.6320000000001</v>
      </c>
      <c r="P55" s="5">
        <v>307</v>
      </c>
      <c r="Q55" s="5">
        <f t="shared" ref="Q55:Q56" si="48">(P55-P55*5/100)+((P55-P55*5/100)*28/100)-1*C55</f>
        <v>345.31199999999995</v>
      </c>
      <c r="V55" t="s">
        <v>45</v>
      </c>
      <c r="W55" t="s">
        <v>17</v>
      </c>
      <c r="X55" s="5">
        <f t="shared" si="35"/>
        <v>6309.1840000000002</v>
      </c>
      <c r="Y55" s="5">
        <v>6550</v>
      </c>
      <c r="Z55" s="5">
        <f t="shared" si="36"/>
        <v>3270.7200000000003</v>
      </c>
      <c r="AA55" s="5">
        <v>3500</v>
      </c>
      <c r="AB55" s="5">
        <f t="shared" si="37"/>
        <v>1349.6320000000001</v>
      </c>
      <c r="AC55" s="5">
        <v>1450</v>
      </c>
      <c r="AD55" s="5">
        <f t="shared" si="38"/>
        <v>345.31199999999995</v>
      </c>
      <c r="AE55" s="5">
        <v>390</v>
      </c>
    </row>
    <row r="56" spans="1:31">
      <c r="B56" t="s">
        <v>19</v>
      </c>
      <c r="C56">
        <v>28</v>
      </c>
      <c r="D56" s="5">
        <v>5649</v>
      </c>
      <c r="E56" s="5">
        <f t="shared" si="45"/>
        <v>6309.1840000000002</v>
      </c>
      <c r="H56" s="5">
        <v>2920</v>
      </c>
      <c r="I56" s="5">
        <f t="shared" si="46"/>
        <v>3270.7200000000003</v>
      </c>
      <c r="L56" s="5">
        <v>1202</v>
      </c>
      <c r="M56" s="5">
        <f t="shared" si="47"/>
        <v>1349.6320000000001</v>
      </c>
      <c r="P56" s="5">
        <v>307</v>
      </c>
      <c r="Q56" s="5">
        <f t="shared" si="48"/>
        <v>345.31199999999995</v>
      </c>
      <c r="W56" t="s">
        <v>19</v>
      </c>
      <c r="X56" s="5">
        <f t="shared" si="35"/>
        <v>6309.1840000000002</v>
      </c>
      <c r="Y56" s="5">
        <v>6550</v>
      </c>
      <c r="Z56" s="5">
        <f t="shared" si="36"/>
        <v>3270.7200000000003</v>
      </c>
      <c r="AA56" s="5">
        <v>3500</v>
      </c>
      <c r="AB56" s="5">
        <f t="shared" si="37"/>
        <v>1349.6320000000001</v>
      </c>
      <c r="AC56" s="5">
        <v>1450</v>
      </c>
      <c r="AD56" s="5">
        <f t="shared" si="38"/>
        <v>345.31199999999995</v>
      </c>
      <c r="AE56" s="5">
        <v>390</v>
      </c>
    </row>
    <row r="57" spans="1:31">
      <c r="B57" t="s">
        <v>18</v>
      </c>
      <c r="C57">
        <v>28</v>
      </c>
      <c r="D57" s="5">
        <v>5525</v>
      </c>
      <c r="E57" s="5">
        <f t="shared" si="45"/>
        <v>6158.4</v>
      </c>
      <c r="J57" s="5">
        <v>2695</v>
      </c>
      <c r="K57" s="5">
        <f t="shared" ref="K57:K63" si="49">(J57-J57*5/100)+((J57-J57*5/100)*28/100)-9*C57</f>
        <v>3025.12</v>
      </c>
      <c r="N57" s="5">
        <v>1117</v>
      </c>
      <c r="O57" s="5">
        <f t="shared" ref="O57:O63" si="50">(N57-N57*5/100)+((N57-N57*5/100)*28/100)-3.6*C57</f>
        <v>1257.4720000000002</v>
      </c>
      <c r="R57" s="5">
        <v>287</v>
      </c>
      <c r="S57" s="5">
        <f t="shared" ref="S57:S63" si="51">(R57-R57*5/100)+((R57-R57*5/100)*28/100)-0.9*C57</f>
        <v>323.79199999999997</v>
      </c>
      <c r="W57" t="s">
        <v>18</v>
      </c>
      <c r="X57" s="5">
        <f t="shared" si="35"/>
        <v>6158.4</v>
      </c>
      <c r="Y57" s="5">
        <v>6400</v>
      </c>
      <c r="Z57" s="5">
        <f t="shared" si="36"/>
        <v>3025.12</v>
      </c>
      <c r="AA57" s="5">
        <v>3200</v>
      </c>
      <c r="AB57" s="5">
        <f t="shared" si="37"/>
        <v>1257.4720000000002</v>
      </c>
      <c r="AC57" s="5">
        <v>1400</v>
      </c>
      <c r="AD57" s="5">
        <f t="shared" si="38"/>
        <v>323.79199999999997</v>
      </c>
      <c r="AE57" s="5">
        <v>390</v>
      </c>
    </row>
    <row r="58" spans="1:31">
      <c r="B58" t="s">
        <v>34</v>
      </c>
      <c r="C58">
        <v>28</v>
      </c>
      <c r="F58" s="5">
        <v>4803</v>
      </c>
      <c r="G58" s="5">
        <f t="shared" ref="G58:G63" si="52">(F58-F58*5/100)+((F58-F58*5/100)*28/100)-18*C58</f>
        <v>5336.4480000000003</v>
      </c>
      <c r="J58" s="5">
        <v>2747</v>
      </c>
      <c r="K58" s="5">
        <f t="shared" si="49"/>
        <v>3088.3519999999999</v>
      </c>
      <c r="N58" s="5">
        <v>1035</v>
      </c>
      <c r="O58" s="5">
        <f t="shared" si="50"/>
        <v>1157.76</v>
      </c>
      <c r="R58" s="5">
        <v>264</v>
      </c>
      <c r="S58" s="5">
        <f t="shared" si="51"/>
        <v>295.82400000000001</v>
      </c>
      <c r="W58" t="s">
        <v>34</v>
      </c>
      <c r="X58" s="5">
        <f t="shared" si="35"/>
        <v>5336.4480000000003</v>
      </c>
      <c r="Y58" s="5">
        <v>5700</v>
      </c>
      <c r="Z58" s="5">
        <f t="shared" si="36"/>
        <v>3088.3519999999999</v>
      </c>
      <c r="AA58" s="5">
        <v>3300</v>
      </c>
      <c r="AB58" s="5">
        <f t="shared" si="37"/>
        <v>1157.76</v>
      </c>
      <c r="AC58" s="5">
        <v>1300</v>
      </c>
      <c r="AD58" s="5">
        <f t="shared" si="38"/>
        <v>295.82400000000001</v>
      </c>
      <c r="AE58" s="5">
        <v>390</v>
      </c>
    </row>
    <row r="59" spans="1:31">
      <c r="B59" t="s">
        <v>33</v>
      </c>
      <c r="C59">
        <v>28</v>
      </c>
      <c r="F59" s="5">
        <v>4803</v>
      </c>
      <c r="G59" s="5">
        <f t="shared" si="52"/>
        <v>5336.4480000000003</v>
      </c>
      <c r="J59" s="5">
        <v>2474</v>
      </c>
      <c r="K59" s="5">
        <f t="shared" si="49"/>
        <v>2756.384</v>
      </c>
      <c r="N59" s="5">
        <v>1035</v>
      </c>
      <c r="O59" s="5">
        <f t="shared" si="50"/>
        <v>1157.76</v>
      </c>
      <c r="R59" s="5">
        <v>264</v>
      </c>
      <c r="S59" s="5">
        <f t="shared" si="51"/>
        <v>295.82400000000001</v>
      </c>
      <c r="W59" t="s">
        <v>33</v>
      </c>
      <c r="X59" s="5">
        <f t="shared" si="35"/>
        <v>5336.4480000000003</v>
      </c>
      <c r="Y59" s="5">
        <v>5700</v>
      </c>
      <c r="Z59" s="5">
        <f t="shared" si="36"/>
        <v>2756.384</v>
      </c>
      <c r="AA59" s="5">
        <v>3000</v>
      </c>
      <c r="AB59" s="5">
        <f t="shared" si="37"/>
        <v>1157.76</v>
      </c>
      <c r="AC59" s="5">
        <v>1300</v>
      </c>
      <c r="AD59" s="5">
        <f t="shared" si="38"/>
        <v>295.82400000000001</v>
      </c>
      <c r="AE59" s="5">
        <v>390</v>
      </c>
    </row>
    <row r="60" spans="1:31">
      <c r="B60" t="s">
        <v>25</v>
      </c>
      <c r="C60">
        <v>28</v>
      </c>
      <c r="F60" s="5">
        <v>4913</v>
      </c>
      <c r="G60" s="5">
        <f t="shared" si="52"/>
        <v>5470.2080000000005</v>
      </c>
      <c r="J60" s="5">
        <v>2534</v>
      </c>
      <c r="K60" s="5">
        <f t="shared" si="49"/>
        <v>2829.3440000000001</v>
      </c>
      <c r="N60" s="5">
        <v>1054</v>
      </c>
      <c r="O60" s="5">
        <f t="shared" si="50"/>
        <v>1180.864</v>
      </c>
      <c r="R60" s="5">
        <v>269</v>
      </c>
      <c r="S60" s="5">
        <f t="shared" si="51"/>
        <v>301.90400000000005</v>
      </c>
      <c r="W60" t="s">
        <v>25</v>
      </c>
      <c r="X60" s="5">
        <f t="shared" si="35"/>
        <v>5470.2080000000005</v>
      </c>
      <c r="Y60" s="5">
        <v>5800</v>
      </c>
      <c r="Z60" s="5">
        <f t="shared" si="36"/>
        <v>2829.3440000000001</v>
      </c>
      <c r="AA60" s="5">
        <v>3000</v>
      </c>
      <c r="AB60" s="5">
        <f t="shared" si="37"/>
        <v>1180.864</v>
      </c>
      <c r="AC60" s="5">
        <v>1300</v>
      </c>
      <c r="AD60" s="5">
        <f t="shared" si="38"/>
        <v>301.90400000000005</v>
      </c>
      <c r="AE60" s="5">
        <v>390</v>
      </c>
    </row>
    <row r="61" spans="1:31">
      <c r="B61" t="s">
        <v>26</v>
      </c>
      <c r="C61">
        <v>28</v>
      </c>
      <c r="F61" s="5">
        <v>5722</v>
      </c>
      <c r="G61" s="5">
        <f t="shared" si="52"/>
        <v>6453.9519999999993</v>
      </c>
      <c r="J61" s="5">
        <v>2965</v>
      </c>
      <c r="K61" s="5">
        <f t="shared" si="49"/>
        <v>3353.44</v>
      </c>
      <c r="N61" s="5">
        <v>1234</v>
      </c>
      <c r="O61" s="5">
        <f t="shared" si="50"/>
        <v>1399.7439999999999</v>
      </c>
      <c r="R61" s="5">
        <v>316</v>
      </c>
      <c r="S61" s="5">
        <f t="shared" si="51"/>
        <v>359.05599999999998</v>
      </c>
      <c r="W61" t="s">
        <v>26</v>
      </c>
      <c r="X61" s="5">
        <f t="shared" si="35"/>
        <v>6453.9519999999993</v>
      </c>
      <c r="Y61" s="5">
        <v>6800</v>
      </c>
      <c r="Z61" s="5">
        <f t="shared" si="36"/>
        <v>3353.44</v>
      </c>
      <c r="AA61" s="5">
        <v>3500</v>
      </c>
      <c r="AB61" s="5">
        <f t="shared" si="37"/>
        <v>1399.7439999999999</v>
      </c>
      <c r="AC61" s="5">
        <v>1500</v>
      </c>
      <c r="AD61" s="5">
        <f t="shared" si="38"/>
        <v>359.05599999999998</v>
      </c>
      <c r="AE61" s="5">
        <v>390</v>
      </c>
    </row>
    <row r="62" spans="1:31">
      <c r="B62" t="s">
        <v>35</v>
      </c>
      <c r="C62">
        <v>28</v>
      </c>
      <c r="D62" s="5">
        <v>5259</v>
      </c>
      <c r="E62" s="5">
        <f t="shared" si="45"/>
        <v>5834.9440000000004</v>
      </c>
      <c r="J62" s="5">
        <v>2705</v>
      </c>
      <c r="K62" s="5">
        <f t="shared" si="49"/>
        <v>3037.2799999999997</v>
      </c>
      <c r="N62" s="5">
        <v>1118</v>
      </c>
      <c r="O62" s="5">
        <f t="shared" si="50"/>
        <v>1258.6879999999999</v>
      </c>
      <c r="R62" s="5">
        <v>286</v>
      </c>
      <c r="S62" s="5">
        <f t="shared" si="51"/>
        <v>322.57599999999996</v>
      </c>
      <c r="W62" t="s">
        <v>35</v>
      </c>
      <c r="X62" s="5">
        <f t="shared" si="35"/>
        <v>5834.9440000000004</v>
      </c>
      <c r="Y62" s="5">
        <v>6150</v>
      </c>
      <c r="Z62" s="5">
        <f t="shared" si="36"/>
        <v>3037.2799999999997</v>
      </c>
      <c r="AA62" s="5">
        <v>3200</v>
      </c>
      <c r="AB62" s="5">
        <f t="shared" si="37"/>
        <v>1258.6879999999999</v>
      </c>
      <c r="AC62" s="5">
        <v>1400</v>
      </c>
      <c r="AD62" s="5">
        <f t="shared" si="38"/>
        <v>322.57599999999996</v>
      </c>
      <c r="AE62" s="5">
        <v>390</v>
      </c>
    </row>
    <row r="63" spans="1:31">
      <c r="B63" t="s">
        <v>44</v>
      </c>
      <c r="C63">
        <v>28</v>
      </c>
      <c r="F63" s="5">
        <v>5166</v>
      </c>
      <c r="G63" s="5">
        <f t="shared" si="52"/>
        <v>5777.8559999999998</v>
      </c>
      <c r="J63" s="5">
        <v>2689</v>
      </c>
      <c r="K63" s="5">
        <f t="shared" si="49"/>
        <v>3017.8240000000005</v>
      </c>
      <c r="N63" s="5">
        <v>1112</v>
      </c>
      <c r="O63" s="5">
        <f t="shared" si="50"/>
        <v>1251.3920000000001</v>
      </c>
      <c r="R63" s="5">
        <v>284</v>
      </c>
      <c r="S63" s="5">
        <f t="shared" si="51"/>
        <v>320.14400000000006</v>
      </c>
      <c r="W63" t="s">
        <v>44</v>
      </c>
      <c r="X63" s="5">
        <f t="shared" si="35"/>
        <v>5777.8559999999998</v>
      </c>
      <c r="Y63" s="5">
        <v>6100</v>
      </c>
      <c r="Z63" s="5">
        <f t="shared" si="36"/>
        <v>3017.8240000000005</v>
      </c>
      <c r="AA63" s="5">
        <v>3200</v>
      </c>
      <c r="AB63" s="5">
        <f t="shared" si="37"/>
        <v>1251.3920000000001</v>
      </c>
      <c r="AC63" s="5">
        <v>1400</v>
      </c>
      <c r="AD63" s="5">
        <f t="shared" si="38"/>
        <v>320.14400000000006</v>
      </c>
      <c r="AE63" s="5">
        <v>390</v>
      </c>
    </row>
    <row r="64" spans="1:31">
      <c r="A64" s="8"/>
      <c r="B64" s="8"/>
      <c r="C64" s="1"/>
      <c r="V64" s="2"/>
      <c r="W64" s="2"/>
      <c r="X64" s="2"/>
      <c r="Y64" s="2"/>
      <c r="Z64" s="2"/>
      <c r="AA64" s="2"/>
      <c r="AB64" s="2"/>
      <c r="AC64" s="2"/>
      <c r="AD64" s="2"/>
      <c r="AE64" s="13"/>
    </row>
    <row r="65" spans="1:33">
      <c r="A65" t="s">
        <v>6</v>
      </c>
      <c r="B65" t="s">
        <v>17</v>
      </c>
      <c r="C65">
        <v>23</v>
      </c>
      <c r="D65" s="5">
        <v>2171</v>
      </c>
      <c r="E65" s="5">
        <f t="shared" ref="E65:E67" si="53">(D65-D65*5/100)+((D65-D65*5/100)*28/100)-20*C65</f>
        <v>2179.9359999999997</v>
      </c>
      <c r="H65" s="5">
        <v>1154</v>
      </c>
      <c r="I65" s="5">
        <f t="shared" ref="I65:I66" si="54">(H65-H65*5/100)+((H65-H65*5/100)*28/100)-10*C65</f>
        <v>1173.2639999999999</v>
      </c>
      <c r="L65" s="5">
        <v>489</v>
      </c>
      <c r="M65" s="5">
        <f t="shared" ref="M65:M66" si="55">(L65-L65*5/100)+((L65-L65*5/100)*28/100)-4*C65</f>
        <v>502.62400000000002</v>
      </c>
      <c r="P65" s="5">
        <v>129</v>
      </c>
      <c r="Q65" s="5">
        <f t="shared" ref="Q65:Q66" si="56">(P65-P65*5/100)+((P65-P65*5/100)*28/100)-1*C65</f>
        <v>133.864</v>
      </c>
      <c r="V65" t="s">
        <v>6</v>
      </c>
      <c r="W65" t="s">
        <v>17</v>
      </c>
      <c r="X65" s="5">
        <f t="shared" si="35"/>
        <v>2179.9359999999997</v>
      </c>
      <c r="Y65" s="5">
        <v>2300</v>
      </c>
      <c r="Z65" s="5">
        <f t="shared" si="36"/>
        <v>1173.2639999999999</v>
      </c>
      <c r="AA65" s="5">
        <v>1300</v>
      </c>
      <c r="AB65" s="5">
        <f t="shared" si="37"/>
        <v>502.62400000000002</v>
      </c>
      <c r="AC65" s="5">
        <v>550</v>
      </c>
      <c r="AD65" s="5">
        <f t="shared" si="38"/>
        <v>133.864</v>
      </c>
      <c r="AE65" s="5">
        <v>160</v>
      </c>
    </row>
    <row r="66" spans="1:33">
      <c r="B66" t="s">
        <v>19</v>
      </c>
      <c r="C66">
        <v>23</v>
      </c>
      <c r="D66" s="5">
        <v>2171</v>
      </c>
      <c r="E66" s="5">
        <f t="shared" si="53"/>
        <v>2179.9359999999997</v>
      </c>
      <c r="H66" s="5">
        <v>1154</v>
      </c>
      <c r="I66" s="5">
        <f t="shared" si="54"/>
        <v>1173.2639999999999</v>
      </c>
      <c r="L66" s="5">
        <v>489</v>
      </c>
      <c r="M66" s="5">
        <f t="shared" si="55"/>
        <v>502.62400000000002</v>
      </c>
      <c r="P66" s="5">
        <v>129</v>
      </c>
      <c r="Q66" s="5">
        <f t="shared" si="56"/>
        <v>133.864</v>
      </c>
      <c r="W66" t="s">
        <v>19</v>
      </c>
      <c r="X66" s="5">
        <f t="shared" si="35"/>
        <v>2179.9359999999997</v>
      </c>
      <c r="Y66" s="5">
        <v>2300</v>
      </c>
      <c r="Z66" s="5">
        <f t="shared" si="36"/>
        <v>1173.2639999999999</v>
      </c>
      <c r="AA66" s="5">
        <v>1300</v>
      </c>
      <c r="AB66" s="5">
        <f t="shared" si="37"/>
        <v>502.62400000000002</v>
      </c>
      <c r="AC66" s="5">
        <v>550</v>
      </c>
      <c r="AD66" s="5">
        <f t="shared" si="38"/>
        <v>133.864</v>
      </c>
      <c r="AE66" s="5">
        <v>160</v>
      </c>
    </row>
    <row r="67" spans="1:33">
      <c r="B67" t="s">
        <v>18</v>
      </c>
      <c r="C67">
        <v>23</v>
      </c>
      <c r="D67" s="5">
        <v>2146</v>
      </c>
      <c r="E67" s="5">
        <f t="shared" si="53"/>
        <v>2149.5360000000001</v>
      </c>
      <c r="J67" s="5">
        <v>1101</v>
      </c>
      <c r="K67" s="5">
        <f t="shared" ref="K67:K73" si="57">(J67-J67*5/100)+((J67-J67*5/100)*28/100)-9*C67</f>
        <v>1131.816</v>
      </c>
      <c r="N67" s="5">
        <v>474</v>
      </c>
      <c r="O67" s="5">
        <f t="shared" ref="O67:O73" si="58">(N67-N67*5/100)+((N67-N67*5/100)*28/100)-3.6*C67</f>
        <v>493.584</v>
      </c>
      <c r="R67" s="5">
        <v>124</v>
      </c>
      <c r="S67" s="5">
        <f t="shared" ref="S67:S73" si="59">(R67-R67*5/100)+((R67-R67*5/100)*28/100)-0.9*C67</f>
        <v>130.084</v>
      </c>
      <c r="W67" t="s">
        <v>18</v>
      </c>
      <c r="X67" s="5">
        <f t="shared" si="35"/>
        <v>2149.5360000000001</v>
      </c>
      <c r="Y67" s="5">
        <v>2300</v>
      </c>
      <c r="Z67" s="5">
        <f t="shared" si="36"/>
        <v>1131.816</v>
      </c>
      <c r="AA67" s="5">
        <v>1300</v>
      </c>
      <c r="AB67" s="5">
        <f t="shared" si="37"/>
        <v>493.584</v>
      </c>
      <c r="AC67" s="5">
        <v>550</v>
      </c>
      <c r="AD67" s="5">
        <f t="shared" si="38"/>
        <v>130.084</v>
      </c>
      <c r="AE67" s="5">
        <v>160</v>
      </c>
    </row>
    <row r="68" spans="1:33">
      <c r="B68" t="s">
        <v>25</v>
      </c>
      <c r="C68">
        <v>23</v>
      </c>
      <c r="F68" s="5">
        <v>1892</v>
      </c>
      <c r="G68" s="5">
        <f t="shared" ref="G68:G70" si="60">(F68-F68*5/100)+((F68-F68*5/100)*28/100)-18*C68</f>
        <v>1886.672</v>
      </c>
      <c r="J68" s="5">
        <v>984</v>
      </c>
      <c r="K68" s="5">
        <f t="shared" si="57"/>
        <v>989.54399999999987</v>
      </c>
      <c r="N68" s="5">
        <v>420</v>
      </c>
      <c r="O68" s="5">
        <f t="shared" si="58"/>
        <v>427.92</v>
      </c>
      <c r="R68" s="5">
        <v>113</v>
      </c>
      <c r="S68" s="5">
        <f t="shared" si="59"/>
        <v>116.70799999999998</v>
      </c>
      <c r="W68" t="s">
        <v>25</v>
      </c>
      <c r="X68" s="5">
        <f t="shared" si="35"/>
        <v>1886.672</v>
      </c>
      <c r="Y68" s="5">
        <v>2100</v>
      </c>
      <c r="Z68" s="5">
        <f t="shared" si="36"/>
        <v>989.54399999999987</v>
      </c>
      <c r="AA68" s="5">
        <v>1300</v>
      </c>
      <c r="AB68" s="5">
        <f t="shared" si="37"/>
        <v>427.92</v>
      </c>
      <c r="AC68" s="5">
        <v>550</v>
      </c>
      <c r="AD68" s="5">
        <f t="shared" si="38"/>
        <v>116.70799999999998</v>
      </c>
      <c r="AE68" s="5">
        <v>160</v>
      </c>
    </row>
    <row r="69" spans="1:33">
      <c r="B69" t="s">
        <v>33</v>
      </c>
      <c r="C69">
        <v>23</v>
      </c>
      <c r="F69" s="5">
        <v>1882</v>
      </c>
      <c r="G69" s="5">
        <f t="shared" si="60"/>
        <v>1874.5120000000002</v>
      </c>
      <c r="J69" s="5">
        <v>974</v>
      </c>
      <c r="K69" s="5">
        <f t="shared" si="57"/>
        <v>977.38400000000001</v>
      </c>
      <c r="N69" s="5">
        <v>415</v>
      </c>
      <c r="O69" s="5">
        <f t="shared" si="58"/>
        <v>421.84</v>
      </c>
      <c r="R69" s="5">
        <v>111</v>
      </c>
      <c r="S69" s="5">
        <f t="shared" si="59"/>
        <v>114.276</v>
      </c>
      <c r="W69" t="s">
        <v>33</v>
      </c>
      <c r="X69" s="5">
        <f t="shared" si="35"/>
        <v>1874.5120000000002</v>
      </c>
      <c r="Y69" s="5">
        <v>2100</v>
      </c>
      <c r="Z69" s="5">
        <f t="shared" si="36"/>
        <v>977.38400000000001</v>
      </c>
      <c r="AA69" s="5">
        <v>1300</v>
      </c>
      <c r="AB69" s="5">
        <f t="shared" si="37"/>
        <v>421.84</v>
      </c>
      <c r="AC69" s="5">
        <v>550</v>
      </c>
      <c r="AD69" s="5">
        <f t="shared" si="38"/>
        <v>114.276</v>
      </c>
      <c r="AE69" s="5">
        <v>160</v>
      </c>
    </row>
    <row r="70" spans="1:33">
      <c r="B70" t="s">
        <v>34</v>
      </c>
      <c r="C70">
        <v>23</v>
      </c>
      <c r="F70" s="5">
        <v>1859</v>
      </c>
      <c r="G70" s="5">
        <f t="shared" si="60"/>
        <v>1846.5439999999999</v>
      </c>
      <c r="J70" s="5">
        <v>964</v>
      </c>
      <c r="K70" s="5">
        <f t="shared" si="57"/>
        <v>965.22399999999993</v>
      </c>
      <c r="N70" s="5">
        <v>414</v>
      </c>
      <c r="O70" s="5">
        <f t="shared" si="58"/>
        <v>420.62399999999997</v>
      </c>
      <c r="R70" s="5">
        <v>111</v>
      </c>
      <c r="S70" s="5">
        <f t="shared" si="59"/>
        <v>114.276</v>
      </c>
      <c r="W70" t="s">
        <v>34</v>
      </c>
      <c r="X70" s="5">
        <f t="shared" si="35"/>
        <v>1846.5439999999999</v>
      </c>
      <c r="Y70" s="5">
        <v>2100</v>
      </c>
      <c r="Z70" s="5">
        <f t="shared" si="36"/>
        <v>965.22399999999993</v>
      </c>
      <c r="AA70" s="5">
        <v>1300</v>
      </c>
      <c r="AB70" s="5">
        <f t="shared" si="37"/>
        <v>420.62399999999997</v>
      </c>
      <c r="AC70" s="5">
        <v>550</v>
      </c>
      <c r="AD70" s="5">
        <f t="shared" si="38"/>
        <v>114.276</v>
      </c>
      <c r="AE70" s="5">
        <v>160</v>
      </c>
    </row>
    <row r="71" spans="1:33">
      <c r="B71" t="s">
        <v>35</v>
      </c>
      <c r="C71">
        <v>23</v>
      </c>
      <c r="D71" s="5">
        <v>2108</v>
      </c>
      <c r="E71" s="5">
        <f t="shared" ref="E71" si="61">(D71-D71*5/100)+((D71-D71*5/100)*28/100)-20*C71</f>
        <v>2103.328</v>
      </c>
      <c r="J71" s="5">
        <v>1033</v>
      </c>
      <c r="K71" s="5">
        <f t="shared" si="57"/>
        <v>1049.1280000000002</v>
      </c>
      <c r="N71" s="5">
        <v>457</v>
      </c>
      <c r="O71" s="5">
        <f t="shared" si="58"/>
        <v>472.91199999999998</v>
      </c>
      <c r="R71" s="5">
        <v>119</v>
      </c>
      <c r="S71" s="5">
        <f t="shared" si="59"/>
        <v>124.004</v>
      </c>
      <c r="W71" t="s">
        <v>35</v>
      </c>
      <c r="X71" s="5">
        <f t="shared" si="35"/>
        <v>2103.328</v>
      </c>
      <c r="Y71" s="5">
        <v>2300</v>
      </c>
      <c r="Z71" s="5">
        <f t="shared" si="36"/>
        <v>1049.1280000000002</v>
      </c>
      <c r="AA71" s="5">
        <v>1300</v>
      </c>
      <c r="AB71" s="5">
        <f t="shared" si="37"/>
        <v>472.91199999999998</v>
      </c>
      <c r="AC71" s="5">
        <v>550</v>
      </c>
      <c r="AD71" s="5">
        <f t="shared" si="38"/>
        <v>124.004</v>
      </c>
      <c r="AE71" s="5">
        <v>160</v>
      </c>
    </row>
    <row r="72" spans="1:33">
      <c r="B72" t="s">
        <v>44</v>
      </c>
      <c r="C72">
        <v>23</v>
      </c>
      <c r="F72" s="5">
        <v>2153</v>
      </c>
      <c r="G72" s="5">
        <f t="shared" ref="G72:G73" si="62">(F72-F72*5/100)+((F72-F72*5/100)*28/100)-18*C72</f>
        <v>2204.0479999999998</v>
      </c>
      <c r="J72" s="5">
        <v>1115</v>
      </c>
      <c r="K72" s="5">
        <f t="shared" si="57"/>
        <v>1148.8399999999999</v>
      </c>
      <c r="N72" s="5">
        <v>475</v>
      </c>
      <c r="O72" s="5">
        <f t="shared" si="58"/>
        <v>494.8</v>
      </c>
      <c r="R72" s="5">
        <v>123</v>
      </c>
      <c r="S72" s="5">
        <f t="shared" si="59"/>
        <v>128.86799999999999</v>
      </c>
      <c r="W72" t="s">
        <v>44</v>
      </c>
      <c r="X72" s="5">
        <f t="shared" si="35"/>
        <v>2204.0479999999998</v>
      </c>
      <c r="Y72" s="5">
        <v>2100</v>
      </c>
      <c r="Z72" s="5">
        <f t="shared" si="36"/>
        <v>1148.8399999999999</v>
      </c>
      <c r="AA72" s="5">
        <v>1300</v>
      </c>
      <c r="AB72" s="5">
        <f t="shared" si="37"/>
        <v>494.8</v>
      </c>
      <c r="AC72" s="5">
        <v>550</v>
      </c>
      <c r="AD72" s="5">
        <f t="shared" si="38"/>
        <v>128.86799999999999</v>
      </c>
      <c r="AE72" s="5">
        <v>160</v>
      </c>
    </row>
    <row r="73" spans="1:33">
      <c r="B73" t="s">
        <v>26</v>
      </c>
      <c r="C73">
        <v>23</v>
      </c>
      <c r="F73" s="5">
        <v>2529</v>
      </c>
      <c r="G73" s="5">
        <f t="shared" si="62"/>
        <v>2661.2640000000001</v>
      </c>
      <c r="J73" s="5">
        <v>1285</v>
      </c>
      <c r="K73" s="5">
        <f t="shared" si="57"/>
        <v>1355.56</v>
      </c>
      <c r="N73" s="5">
        <v>526</v>
      </c>
      <c r="O73" s="5">
        <f t="shared" si="58"/>
        <v>556.81600000000003</v>
      </c>
      <c r="R73" s="5">
        <v>143</v>
      </c>
      <c r="S73" s="5">
        <f t="shared" si="59"/>
        <v>153.18799999999999</v>
      </c>
      <c r="W73" t="s">
        <v>26</v>
      </c>
      <c r="X73" s="5">
        <f t="shared" si="35"/>
        <v>2661.2640000000001</v>
      </c>
      <c r="Y73" s="5">
        <v>2100</v>
      </c>
      <c r="Z73" s="5">
        <f t="shared" si="36"/>
        <v>1355.56</v>
      </c>
      <c r="AA73" s="5">
        <v>1500</v>
      </c>
      <c r="AB73" s="5">
        <f t="shared" si="37"/>
        <v>556.81600000000003</v>
      </c>
      <c r="AC73" s="5">
        <v>600</v>
      </c>
      <c r="AD73" s="5">
        <f t="shared" si="38"/>
        <v>153.18799999999999</v>
      </c>
      <c r="AE73" s="5">
        <v>180</v>
      </c>
    </row>
    <row r="74" spans="1:33" s="1" customFormat="1">
      <c r="B74" s="1" t="s">
        <v>8</v>
      </c>
      <c r="C74" s="1">
        <v>28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V74" s="2"/>
      <c r="W74" s="2"/>
      <c r="X74" s="2"/>
      <c r="Y74" s="2"/>
      <c r="Z74" s="2"/>
      <c r="AA74" s="2"/>
      <c r="AB74" s="2"/>
      <c r="AC74" s="2"/>
      <c r="AD74" s="2"/>
      <c r="AE74" s="13"/>
    </row>
    <row r="75" spans="1:33" s="1" customFormat="1">
      <c r="D75" s="7" t="s">
        <v>15</v>
      </c>
      <c r="E75" s="7"/>
      <c r="F75" s="7" t="s">
        <v>14</v>
      </c>
      <c r="G75" s="7"/>
      <c r="H75" s="7" t="s">
        <v>13</v>
      </c>
      <c r="I75" s="7"/>
      <c r="J75" s="7" t="s">
        <v>12</v>
      </c>
      <c r="K75" s="7"/>
      <c r="L75" s="7" t="s">
        <v>47</v>
      </c>
      <c r="M75" s="7"/>
      <c r="N75" s="3"/>
      <c r="O75" s="3"/>
      <c r="P75" s="3"/>
      <c r="Q75" s="3"/>
      <c r="R75" s="3"/>
      <c r="S75" s="3"/>
      <c r="V75" s="1" t="s">
        <v>8</v>
      </c>
      <c r="X75" s="9" t="s">
        <v>15</v>
      </c>
      <c r="Y75" s="9"/>
      <c r="Z75" s="9" t="s">
        <v>14</v>
      </c>
      <c r="AA75" s="9"/>
      <c r="AB75" s="9" t="s">
        <v>13</v>
      </c>
      <c r="AC75" s="9"/>
      <c r="AD75" s="1" t="s">
        <v>12</v>
      </c>
      <c r="AE75" s="3"/>
      <c r="AF75" s="9" t="s">
        <v>47</v>
      </c>
      <c r="AG75" s="9"/>
    </row>
    <row r="76" spans="1:33" s="1" customFormat="1">
      <c r="D76" s="4"/>
      <c r="E76" s="4"/>
      <c r="F76" s="4"/>
      <c r="G76" s="4"/>
      <c r="H76" s="4"/>
      <c r="I76" s="4"/>
      <c r="J76" s="4"/>
      <c r="K76" s="4"/>
      <c r="L76" s="4"/>
      <c r="M76" s="4"/>
      <c r="N76" s="3"/>
      <c r="O76" s="3"/>
      <c r="P76" s="3"/>
      <c r="Q76" s="3"/>
      <c r="R76" s="3"/>
      <c r="S76" s="3"/>
      <c r="V76" s="8"/>
      <c r="W76" s="8"/>
      <c r="X76" s="1" t="s">
        <v>32</v>
      </c>
      <c r="Y76" s="1" t="s">
        <v>51</v>
      </c>
      <c r="Z76" s="1" t="s">
        <v>32</v>
      </c>
      <c r="AA76" s="1" t="s">
        <v>51</v>
      </c>
      <c r="AB76" s="1" t="s">
        <v>32</v>
      </c>
      <c r="AC76" s="1" t="s">
        <v>51</v>
      </c>
      <c r="AD76" s="1" t="s">
        <v>32</v>
      </c>
      <c r="AE76" s="3" t="s">
        <v>51</v>
      </c>
      <c r="AF76" s="1" t="s">
        <v>32</v>
      </c>
      <c r="AG76" s="1" t="s">
        <v>51</v>
      </c>
    </row>
    <row r="77" spans="1:33">
      <c r="A77" t="s">
        <v>9</v>
      </c>
      <c r="C77" s="10">
        <v>28</v>
      </c>
      <c r="D77" s="5">
        <v>3655</v>
      </c>
      <c r="E77" s="5">
        <f t="shared" ref="E77:E82" si="63">(D77-D77*5/100)+((D77-D77*5/100)*28/100)-20*C77</f>
        <v>3884.4799999999996</v>
      </c>
      <c r="F77" s="5">
        <v>1890</v>
      </c>
      <c r="G77" s="5">
        <f>(F77-F77*5/100)+((F77-F77*5/100)*28/100)-10*C77</f>
        <v>2018.2399999999998</v>
      </c>
      <c r="H77" s="5">
        <v>795</v>
      </c>
      <c r="I77" s="5">
        <f>(H77-H77*5/100)+((H77-H77*5/100)*28/100)-4*C77</f>
        <v>854.72</v>
      </c>
      <c r="J77" s="5">
        <v>209</v>
      </c>
      <c r="K77" s="5">
        <f>(J77-J77*5/100)+((J77-J77*5/100)*28/100)-1*C77</f>
        <v>226.14400000000001</v>
      </c>
      <c r="L77" s="5">
        <v>110</v>
      </c>
      <c r="M77" s="5">
        <f>(L77-L77*5/100)+((L77-L77*5/100)*28/100)-0.5*C77</f>
        <v>119.75999999999999</v>
      </c>
      <c r="V77" t="s">
        <v>9</v>
      </c>
      <c r="X77" s="5">
        <f>E77</f>
        <v>3884.4799999999996</v>
      </c>
      <c r="Y77" s="5">
        <v>4000</v>
      </c>
      <c r="Z77" s="5">
        <f>G77</f>
        <v>2018.2399999999998</v>
      </c>
      <c r="AA77" s="5">
        <v>2100</v>
      </c>
      <c r="AB77" s="5">
        <f>I77</f>
        <v>854.72</v>
      </c>
      <c r="AC77" s="5">
        <v>900</v>
      </c>
      <c r="AD77" s="5">
        <f>K77</f>
        <v>226.14400000000001</v>
      </c>
      <c r="AE77" s="5">
        <v>240</v>
      </c>
      <c r="AF77" s="5">
        <f>M77</f>
        <v>119.75999999999999</v>
      </c>
      <c r="AG77">
        <v>130</v>
      </c>
    </row>
    <row r="78" spans="1:33">
      <c r="A78" t="s">
        <v>10</v>
      </c>
      <c r="C78" s="10">
        <v>28</v>
      </c>
      <c r="D78" s="5">
        <v>3914</v>
      </c>
      <c r="E78" s="5">
        <f t="shared" si="63"/>
        <v>4199.424</v>
      </c>
      <c r="F78" s="5">
        <v>2020</v>
      </c>
      <c r="G78" s="5">
        <f t="shared" ref="G78:G81" si="64">(F78-F78*5/100)+((F78-F78*5/100)*28/100)-10*C78</f>
        <v>2176.3200000000002</v>
      </c>
      <c r="H78" s="5">
        <v>830</v>
      </c>
      <c r="I78" s="5">
        <f t="shared" ref="I78:I82" si="65">(H78-H78*5/100)+((H78-H78*5/100)*28/100)-4*C78</f>
        <v>897.28</v>
      </c>
      <c r="J78" s="5">
        <v>215</v>
      </c>
      <c r="K78" s="5">
        <f t="shared" ref="K78:K82" si="66">(J78-J78*5/100)+((J78-J78*5/100)*28/100)-1*C78</f>
        <v>233.44</v>
      </c>
      <c r="L78" s="5">
        <v>113</v>
      </c>
      <c r="M78" s="5">
        <f t="shared" ref="M78:M82" si="67">(L78-L78*5/100)+((L78-L78*5/100)*28/100)-0.5*C78</f>
        <v>123.40799999999999</v>
      </c>
      <c r="V78" t="s">
        <v>10</v>
      </c>
      <c r="X78" s="5">
        <f t="shared" ref="X78:X82" si="68">E78</f>
        <v>4199.424</v>
      </c>
      <c r="Y78" s="5">
        <v>4400</v>
      </c>
      <c r="Z78" s="5">
        <f t="shared" ref="Z78:Z82" si="69">G78</f>
        <v>2176.3200000000002</v>
      </c>
      <c r="AA78" s="5">
        <v>2200</v>
      </c>
      <c r="AB78" s="5">
        <f t="shared" ref="AB78:AB82" si="70">I78</f>
        <v>897.28</v>
      </c>
      <c r="AC78" s="5">
        <v>950</v>
      </c>
      <c r="AD78" s="5">
        <f t="shared" ref="AD78:AD82" si="71">K78</f>
        <v>233.44</v>
      </c>
      <c r="AE78" s="5">
        <v>250</v>
      </c>
      <c r="AF78" s="5">
        <f>M78</f>
        <v>123.40799999999999</v>
      </c>
      <c r="AG78">
        <v>135</v>
      </c>
    </row>
    <row r="79" spans="1:33">
      <c r="A79" t="s">
        <v>48</v>
      </c>
      <c r="C79" s="10">
        <v>28</v>
      </c>
      <c r="D79" s="5">
        <v>3742</v>
      </c>
      <c r="E79" s="5">
        <f t="shared" si="63"/>
        <v>3990.2719999999999</v>
      </c>
      <c r="F79" s="5">
        <v>1936</v>
      </c>
      <c r="G79" s="5">
        <f t="shared" si="64"/>
        <v>2074.1759999999999</v>
      </c>
      <c r="H79" s="5">
        <v>788</v>
      </c>
      <c r="I79" s="5">
        <f t="shared" si="65"/>
        <v>846.20800000000008</v>
      </c>
      <c r="J79" s="5">
        <v>209</v>
      </c>
      <c r="K79" s="5">
        <f t="shared" si="66"/>
        <v>226.14400000000001</v>
      </c>
      <c r="L79" s="5">
        <v>107</v>
      </c>
      <c r="M79" s="5">
        <f t="shared" si="67"/>
        <v>116.11200000000002</v>
      </c>
      <c r="V79" t="s">
        <v>48</v>
      </c>
      <c r="X79" s="5">
        <f t="shared" si="68"/>
        <v>3990.2719999999999</v>
      </c>
      <c r="Y79" s="5">
        <v>4200</v>
      </c>
      <c r="Z79" s="5">
        <f t="shared" si="69"/>
        <v>2074.1759999999999</v>
      </c>
      <c r="AA79" s="5">
        <v>2200</v>
      </c>
      <c r="AB79" s="5">
        <f t="shared" si="70"/>
        <v>846.20800000000008</v>
      </c>
      <c r="AC79" s="5">
        <v>900</v>
      </c>
      <c r="AD79" s="5">
        <f t="shared" si="71"/>
        <v>226.14400000000001</v>
      </c>
      <c r="AE79" s="5">
        <v>240</v>
      </c>
      <c r="AF79" s="5">
        <f>M79</f>
        <v>116.11200000000002</v>
      </c>
      <c r="AG79">
        <v>130</v>
      </c>
    </row>
    <row r="80" spans="1:33">
      <c r="A80" t="s">
        <v>49</v>
      </c>
      <c r="C80" s="10">
        <v>28</v>
      </c>
      <c r="D80" s="5">
        <v>3656</v>
      </c>
      <c r="E80" s="5">
        <f t="shared" si="63"/>
        <v>3885.6959999999999</v>
      </c>
      <c r="F80" s="5">
        <v>1884</v>
      </c>
      <c r="G80" s="5">
        <f t="shared" si="64"/>
        <v>2010.944</v>
      </c>
      <c r="H80" s="5">
        <v>773</v>
      </c>
      <c r="I80" s="5">
        <f t="shared" si="65"/>
        <v>827.96800000000007</v>
      </c>
      <c r="J80" s="5">
        <v>201</v>
      </c>
      <c r="K80" s="5">
        <f t="shared" si="66"/>
        <v>216.416</v>
      </c>
      <c r="L80" s="5">
        <v>105</v>
      </c>
      <c r="M80" s="5">
        <f t="shared" si="67"/>
        <v>113.68</v>
      </c>
      <c r="V80" t="s">
        <v>49</v>
      </c>
      <c r="X80" s="5">
        <f t="shared" si="68"/>
        <v>3885.6959999999999</v>
      </c>
      <c r="Y80" s="5">
        <v>4100</v>
      </c>
      <c r="Z80" s="5">
        <f t="shared" si="69"/>
        <v>2010.944</v>
      </c>
      <c r="AA80" s="5">
        <v>2100</v>
      </c>
      <c r="AB80" s="5">
        <f t="shared" si="70"/>
        <v>827.96800000000007</v>
      </c>
      <c r="AC80" s="5">
        <v>900</v>
      </c>
      <c r="AD80" s="5">
        <f t="shared" si="71"/>
        <v>216.416</v>
      </c>
      <c r="AE80" s="5">
        <v>230</v>
      </c>
      <c r="AF80" s="5">
        <f>M80</f>
        <v>113.68</v>
      </c>
      <c r="AG80">
        <v>125</v>
      </c>
    </row>
    <row r="81" spans="1:33">
      <c r="A81" t="s">
        <v>11</v>
      </c>
      <c r="C81" s="10">
        <v>28</v>
      </c>
      <c r="D81" s="5">
        <v>3451</v>
      </c>
      <c r="E81" s="5">
        <f t="shared" si="63"/>
        <v>3636.4159999999993</v>
      </c>
      <c r="F81" s="5">
        <v>1778</v>
      </c>
      <c r="G81" s="5">
        <f t="shared" si="64"/>
        <v>1882.0479999999998</v>
      </c>
      <c r="H81" s="5">
        <v>736</v>
      </c>
      <c r="I81" s="5">
        <f t="shared" si="65"/>
        <v>782.97600000000011</v>
      </c>
      <c r="J81" s="5">
        <v>191</v>
      </c>
      <c r="K81" s="5">
        <f t="shared" si="66"/>
        <v>204.25599999999997</v>
      </c>
      <c r="L81" s="5">
        <v>101</v>
      </c>
      <c r="M81" s="5">
        <f t="shared" si="67"/>
        <v>108.816</v>
      </c>
      <c r="V81" t="s">
        <v>11</v>
      </c>
      <c r="X81" s="5">
        <f t="shared" si="68"/>
        <v>3636.4159999999993</v>
      </c>
      <c r="Y81" s="5">
        <v>3900</v>
      </c>
      <c r="Z81" s="5">
        <f t="shared" si="69"/>
        <v>1882.0479999999998</v>
      </c>
      <c r="AA81" s="5">
        <v>2000</v>
      </c>
      <c r="AB81" s="5">
        <f t="shared" si="70"/>
        <v>782.97600000000011</v>
      </c>
      <c r="AC81" s="5">
        <v>850</v>
      </c>
      <c r="AD81" s="5">
        <f t="shared" si="71"/>
        <v>204.25599999999997</v>
      </c>
      <c r="AE81" s="5">
        <v>225</v>
      </c>
      <c r="AF81" s="5">
        <f>M81</f>
        <v>108.816</v>
      </c>
      <c r="AG81">
        <v>125</v>
      </c>
    </row>
    <row r="82" spans="1:33">
      <c r="A82" t="s">
        <v>16</v>
      </c>
      <c r="C82" s="1">
        <v>28</v>
      </c>
      <c r="D82" s="5">
        <v>4221</v>
      </c>
      <c r="E82" s="5">
        <f t="shared" si="63"/>
        <v>4572.7359999999999</v>
      </c>
      <c r="H82" s="5">
        <v>882</v>
      </c>
      <c r="I82" s="5">
        <f t="shared" si="65"/>
        <v>960.51199999999994</v>
      </c>
      <c r="J82" s="5">
        <v>228</v>
      </c>
      <c r="K82" s="5">
        <f t="shared" si="66"/>
        <v>249.24799999999999</v>
      </c>
      <c r="L82" s="5">
        <v>119</v>
      </c>
      <c r="M82" s="5">
        <f t="shared" si="67"/>
        <v>130.70400000000001</v>
      </c>
      <c r="V82" t="s">
        <v>16</v>
      </c>
      <c r="X82" s="5">
        <f t="shared" si="68"/>
        <v>4572.7359999999999</v>
      </c>
      <c r="Y82" s="5">
        <v>4800</v>
      </c>
      <c r="Z82" s="5">
        <f t="shared" si="69"/>
        <v>0</v>
      </c>
      <c r="AA82" s="5"/>
      <c r="AB82" s="5">
        <f t="shared" si="70"/>
        <v>960.51199999999994</v>
      </c>
      <c r="AC82" s="5">
        <v>1020</v>
      </c>
      <c r="AD82" s="5">
        <f t="shared" si="71"/>
        <v>249.24799999999999</v>
      </c>
      <c r="AE82" s="5">
        <v>300</v>
      </c>
      <c r="AF82" s="5">
        <f>M82</f>
        <v>130.70400000000001</v>
      </c>
      <c r="AG82">
        <v>140</v>
      </c>
    </row>
    <row r="83" spans="1:33">
      <c r="V83" s="2"/>
      <c r="W83" s="2"/>
      <c r="X83" s="2"/>
      <c r="Y83" s="2"/>
      <c r="Z83" s="2"/>
      <c r="AA83" s="2"/>
      <c r="AB83" s="2"/>
      <c r="AC83" s="2"/>
      <c r="AD83" s="2"/>
      <c r="AE83" s="13"/>
      <c r="AF83" s="2"/>
      <c r="AG83" s="2"/>
    </row>
    <row r="84" spans="1:33">
      <c r="A84" t="s">
        <v>50</v>
      </c>
      <c r="D84" s="7" t="s">
        <v>15</v>
      </c>
      <c r="E84" s="7"/>
      <c r="F84" s="7" t="s">
        <v>14</v>
      </c>
      <c r="G84" s="7"/>
      <c r="H84" s="7" t="s">
        <v>13</v>
      </c>
      <c r="I84" s="7"/>
      <c r="J84" s="7" t="s">
        <v>12</v>
      </c>
      <c r="K84" s="7"/>
      <c r="L84" s="7" t="s">
        <v>47</v>
      </c>
      <c r="M84" s="7"/>
      <c r="V84" s="1" t="s">
        <v>50</v>
      </c>
      <c r="X84" s="9" t="s">
        <v>15</v>
      </c>
      <c r="Y84" s="9"/>
      <c r="Z84" s="9" t="s">
        <v>14</v>
      </c>
      <c r="AA84" s="9"/>
      <c r="AB84" s="9" t="s">
        <v>13</v>
      </c>
      <c r="AC84" s="9"/>
      <c r="AD84" s="9" t="s">
        <v>12</v>
      </c>
      <c r="AE84" s="9"/>
      <c r="AF84" s="9" t="s">
        <v>47</v>
      </c>
      <c r="AG84" s="9"/>
    </row>
    <row r="85" spans="1:33">
      <c r="D85" s="4"/>
      <c r="E85" s="4"/>
      <c r="F85" s="4"/>
      <c r="G85" s="4"/>
      <c r="H85" s="4"/>
      <c r="I85" s="4"/>
      <c r="J85" s="4"/>
      <c r="K85" s="4"/>
      <c r="L85" s="4"/>
      <c r="M85" s="4"/>
      <c r="V85" s="8"/>
      <c r="W85" s="8"/>
      <c r="X85" s="1" t="s">
        <v>32</v>
      </c>
      <c r="Y85" s="1" t="s">
        <v>51</v>
      </c>
      <c r="Z85" s="1" t="s">
        <v>32</v>
      </c>
      <c r="AA85" s="1" t="s">
        <v>51</v>
      </c>
      <c r="AB85" s="1" t="s">
        <v>32</v>
      </c>
      <c r="AC85" s="1" t="s">
        <v>51</v>
      </c>
      <c r="AD85" s="1" t="s">
        <v>32</v>
      </c>
      <c r="AE85" s="3" t="s">
        <v>51</v>
      </c>
      <c r="AF85" s="1" t="s">
        <v>32</v>
      </c>
      <c r="AG85" s="1" t="s">
        <v>51</v>
      </c>
    </row>
    <row r="86" spans="1:33">
      <c r="A86" t="s">
        <v>20</v>
      </c>
      <c r="C86">
        <v>8</v>
      </c>
      <c r="D86" s="5">
        <v>2168</v>
      </c>
      <c r="E86" s="5">
        <f t="shared" ref="E86:E88" si="72">(D86-D86*5/100)+((D86-D86*5/100)*28/100)-20*C86</f>
        <v>2476.288</v>
      </c>
      <c r="F86" s="5">
        <v>1125</v>
      </c>
      <c r="G86" s="5">
        <f t="shared" ref="G86" si="73">(F86-F86*5/100)+((F86-F86*5/100)*28/100)-10*C86</f>
        <v>1288</v>
      </c>
      <c r="H86" s="5">
        <v>466</v>
      </c>
      <c r="I86" s="5">
        <f t="shared" ref="I86:I88" si="74">(H86-H86*5/100)+((H86-H86*5/100)*28/100)-4*C86</f>
        <v>534.65599999999995</v>
      </c>
      <c r="J86" s="5">
        <v>122</v>
      </c>
      <c r="K86" s="5">
        <f t="shared" ref="K86:K88" si="75">(J86-J86*5/100)+((J86-J86*5/100)*28/100)-1*C86</f>
        <v>140.352</v>
      </c>
      <c r="L86" s="5">
        <v>65</v>
      </c>
      <c r="M86" s="5">
        <f t="shared" ref="M86:M87" si="76">(L86-L86*5/100)+((L86-L86*5/100)*28/100)-0.5*C86</f>
        <v>75.039999999999992</v>
      </c>
      <c r="V86" t="s">
        <v>20</v>
      </c>
      <c r="X86" s="5">
        <f t="shared" ref="X86:X88" si="77">E86</f>
        <v>2476.288</v>
      </c>
      <c r="Y86" s="5">
        <v>2600</v>
      </c>
      <c r="Z86" s="5">
        <f t="shared" ref="Z86:Z88" si="78">G86</f>
        <v>1288</v>
      </c>
      <c r="AA86" s="5">
        <v>1350</v>
      </c>
      <c r="AB86" s="5">
        <f t="shared" ref="AB86:AB88" si="79">I86</f>
        <v>534.65599999999995</v>
      </c>
      <c r="AC86" s="5">
        <v>580</v>
      </c>
      <c r="AD86" s="5">
        <f t="shared" ref="AD86:AD88" si="80">K86</f>
        <v>140.352</v>
      </c>
      <c r="AE86" s="5">
        <v>160</v>
      </c>
      <c r="AF86" s="5">
        <f>M86</f>
        <v>75.039999999999992</v>
      </c>
      <c r="AG86">
        <v>85</v>
      </c>
    </row>
    <row r="87" spans="1:33">
      <c r="A87" t="s">
        <v>21</v>
      </c>
      <c r="C87">
        <v>5</v>
      </c>
      <c r="D87" s="5">
        <v>1800</v>
      </c>
      <c r="E87" s="5">
        <f t="shared" si="72"/>
        <v>2088.8000000000002</v>
      </c>
      <c r="H87" s="5">
        <v>409</v>
      </c>
      <c r="I87" s="5">
        <f t="shared" si="74"/>
        <v>477.34399999999999</v>
      </c>
      <c r="J87" s="5">
        <v>107</v>
      </c>
      <c r="K87" s="5">
        <f t="shared" si="75"/>
        <v>125.11200000000002</v>
      </c>
      <c r="L87" s="5">
        <v>58</v>
      </c>
      <c r="M87" s="5">
        <f t="shared" si="76"/>
        <v>68.028000000000006</v>
      </c>
      <c r="V87" t="s">
        <v>21</v>
      </c>
      <c r="X87" s="5">
        <f t="shared" si="77"/>
        <v>2088.8000000000002</v>
      </c>
      <c r="Y87" s="5">
        <v>2200</v>
      </c>
      <c r="Z87" s="5">
        <f t="shared" si="78"/>
        <v>0</v>
      </c>
      <c r="AA87" s="5"/>
      <c r="AB87" s="5">
        <f t="shared" si="79"/>
        <v>477.34399999999999</v>
      </c>
      <c r="AC87" s="5">
        <v>520</v>
      </c>
      <c r="AD87" s="5">
        <f t="shared" si="80"/>
        <v>125.11200000000002</v>
      </c>
      <c r="AE87" s="5">
        <v>150</v>
      </c>
      <c r="AF87" s="5">
        <f>M87</f>
        <v>68.028000000000006</v>
      </c>
      <c r="AG87">
        <v>80</v>
      </c>
    </row>
    <row r="88" spans="1:33">
      <c r="A88" t="s">
        <v>22</v>
      </c>
      <c r="C88">
        <v>9</v>
      </c>
      <c r="D88" s="5">
        <v>1263</v>
      </c>
      <c r="E88" s="5">
        <f t="shared" si="72"/>
        <v>1355.808</v>
      </c>
      <c r="F88" s="5">
        <v>667</v>
      </c>
      <c r="G88" s="5">
        <f t="shared" ref="G88" si="81">(F88-F88*5/100)+((F88-F88*5/100)*28/100)-10*C88</f>
        <v>721.072</v>
      </c>
      <c r="H88" s="5">
        <v>295</v>
      </c>
      <c r="I88" s="5">
        <f t="shared" si="74"/>
        <v>322.72000000000003</v>
      </c>
      <c r="J88" s="5">
        <v>83</v>
      </c>
      <c r="K88" s="5">
        <f t="shared" si="75"/>
        <v>91.927999999999997</v>
      </c>
      <c r="V88" t="s">
        <v>22</v>
      </c>
      <c r="X88" s="5">
        <f t="shared" si="77"/>
        <v>1355.808</v>
      </c>
      <c r="Y88" s="5">
        <v>1450</v>
      </c>
      <c r="Z88" s="5">
        <f t="shared" si="78"/>
        <v>721.072</v>
      </c>
      <c r="AA88" s="5">
        <v>800</v>
      </c>
      <c r="AB88" s="5">
        <f t="shared" si="79"/>
        <v>322.72000000000003</v>
      </c>
      <c r="AC88" s="5">
        <v>360</v>
      </c>
      <c r="AD88" s="5">
        <f t="shared" si="80"/>
        <v>91.927999999999997</v>
      </c>
      <c r="AE88" s="5">
        <v>105</v>
      </c>
      <c r="AF88" s="5">
        <f>M88</f>
        <v>0</v>
      </c>
    </row>
  </sheetData>
  <mergeCells count="72">
    <mergeCell ref="V76:W76"/>
    <mergeCell ref="V85:W85"/>
    <mergeCell ref="X37:Y37"/>
    <mergeCell ref="Z37:AA37"/>
    <mergeCell ref="AB37:AC37"/>
    <mergeCell ref="V41:W41"/>
    <mergeCell ref="X41:Y41"/>
    <mergeCell ref="Z41:AA41"/>
    <mergeCell ref="AB41:AC41"/>
    <mergeCell ref="X75:Y75"/>
    <mergeCell ref="Z75:AA75"/>
    <mergeCell ref="AB75:AC75"/>
    <mergeCell ref="AF75:AG75"/>
    <mergeCell ref="AF84:AG84"/>
    <mergeCell ref="X84:Y84"/>
    <mergeCell ref="Z84:AA84"/>
    <mergeCell ref="AB84:AC84"/>
    <mergeCell ref="AD84:AE84"/>
    <mergeCell ref="AB2:AC2"/>
    <mergeCell ref="AD2:AE2"/>
    <mergeCell ref="X42:Y42"/>
    <mergeCell ref="Z42:AA42"/>
    <mergeCell ref="AB42:AC42"/>
    <mergeCell ref="AD42:AE42"/>
    <mergeCell ref="AD37:AE37"/>
    <mergeCell ref="AF37:AG37"/>
    <mergeCell ref="AD41:AE41"/>
    <mergeCell ref="AF41:AG41"/>
    <mergeCell ref="V43:W43"/>
    <mergeCell ref="X2:Y2"/>
    <mergeCell ref="Z2:AA2"/>
    <mergeCell ref="V1:W1"/>
    <mergeCell ref="V28:W28"/>
    <mergeCell ref="D84:E84"/>
    <mergeCell ref="F84:G84"/>
    <mergeCell ref="H84:I84"/>
    <mergeCell ref="J84:K84"/>
    <mergeCell ref="L84:M84"/>
    <mergeCell ref="N43:O43"/>
    <mergeCell ref="P43:Q43"/>
    <mergeCell ref="R43:S43"/>
    <mergeCell ref="D75:E75"/>
    <mergeCell ref="F75:G75"/>
    <mergeCell ref="H75:I75"/>
    <mergeCell ref="J75:K75"/>
    <mergeCell ref="L75:M75"/>
    <mergeCell ref="D43:E43"/>
    <mergeCell ref="F43:G43"/>
    <mergeCell ref="H43:I43"/>
    <mergeCell ref="J43:K43"/>
    <mergeCell ref="L43:M43"/>
    <mergeCell ref="A54:B54"/>
    <mergeCell ref="A43:B43"/>
    <mergeCell ref="A1:B1"/>
    <mergeCell ref="A19:B19"/>
    <mergeCell ref="A28:B28"/>
    <mergeCell ref="A64:B64"/>
    <mergeCell ref="P2:Q2"/>
    <mergeCell ref="R2:S2"/>
    <mergeCell ref="A11:B11"/>
    <mergeCell ref="F2:G2"/>
    <mergeCell ref="A36:B36"/>
    <mergeCell ref="D2:E2"/>
    <mergeCell ref="H2:I2"/>
    <mergeCell ref="J2:K2"/>
    <mergeCell ref="L2:M2"/>
    <mergeCell ref="N2:O2"/>
    <mergeCell ref="D37:E37"/>
    <mergeCell ref="F37:G37"/>
    <mergeCell ref="H37:I37"/>
    <mergeCell ref="J37:K37"/>
    <mergeCell ref="L37:M37"/>
  </mergeCells>
  <printOptions gridLines="1"/>
  <pageMargins left="1.33" right="0.7" top="0.75" bottom="0.75" header="0.3" footer="0.3"/>
  <pageSetup paperSize="9" scale="80" orientation="landscape" verticalDpi="180" r:id="rId1"/>
  <colBreaks count="1" manualBreakCount="1">
    <brk id="19" max="87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2018-04-01T15:11:34Z</dcterms:modified>
</cp:coreProperties>
</file>