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asa\Dropbox\TAMU\Courses\Spring 2019\689\Assignments\HW4\"/>
    </mc:Choice>
  </mc:AlternateContent>
  <xr:revisionPtr revIDLastSave="0" documentId="13_ncr:1_{B1902834-6F2B-47C7-BA63-B779B72F799F}" xr6:coauthVersionLast="43" xr6:coauthVersionMax="43" xr10:uidLastSave="{00000000-0000-0000-0000-000000000000}"/>
  <bookViews>
    <workbookView xWindow="-108" yWindow="-108" windowWidth="23256" windowHeight="12600" activeTab="5" xr2:uid="{00000000-000D-0000-FFFF-FFFF00000000}"/>
  </bookViews>
  <sheets>
    <sheet name="Problem1" sheetId="1" r:id="rId1"/>
    <sheet name="Problem5" sheetId="6" r:id="rId2"/>
    <sheet name="Problem 3" sheetId="2" r:id="rId3"/>
    <sheet name="Problem 2a" sheetId="3" r:id="rId4"/>
    <sheet name="Problem2b" sheetId="4" r:id="rId5"/>
    <sheet name="Problem 4" sheetId="5" r:id="rId6"/>
    <sheet name="Problem2_1" sheetId="7" r:id="rId7"/>
    <sheet name="Problem2_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5" l="1"/>
  <c r="I22" i="5"/>
  <c r="I23" i="5"/>
  <c r="I24" i="5"/>
  <c r="I25" i="5"/>
  <c r="I20" i="5"/>
  <c r="I26" i="8"/>
  <c r="I24" i="8"/>
  <c r="H4" i="3"/>
  <c r="I4" i="3"/>
  <c r="H5" i="3"/>
  <c r="I5" i="3"/>
  <c r="H7" i="3"/>
  <c r="I7" i="3"/>
  <c r="H8" i="3"/>
  <c r="I8" i="3"/>
  <c r="H9" i="3"/>
  <c r="I9" i="3"/>
  <c r="H11" i="3"/>
  <c r="I11" i="3"/>
  <c r="H12" i="3"/>
  <c r="I12" i="3"/>
  <c r="H13" i="3"/>
  <c r="I13" i="3"/>
  <c r="I3" i="3"/>
  <c r="H3" i="3"/>
  <c r="I26" i="7"/>
  <c r="I24" i="7"/>
  <c r="J14" i="5"/>
  <c r="J13" i="5"/>
  <c r="J12" i="5"/>
  <c r="J10" i="5"/>
  <c r="J9" i="5"/>
  <c r="J8" i="5"/>
  <c r="J6" i="5"/>
  <c r="J5" i="5"/>
  <c r="I5" i="5"/>
  <c r="I6" i="5"/>
  <c r="I8" i="5"/>
  <c r="I9" i="5"/>
  <c r="I10" i="5"/>
  <c r="I12" i="5"/>
  <c r="I13" i="5"/>
  <c r="I14" i="5"/>
  <c r="J4" i="5"/>
  <c r="I4" i="5"/>
  <c r="I26" i="5"/>
  <c r="J18" i="2"/>
  <c r="I18" i="2"/>
  <c r="P16" i="6"/>
  <c r="P15" i="6"/>
  <c r="P14" i="6"/>
  <c r="P12" i="6"/>
  <c r="P11" i="6"/>
  <c r="P10" i="6"/>
  <c r="P8" i="6"/>
  <c r="P7" i="6"/>
  <c r="Q7" i="6"/>
  <c r="T7" i="6"/>
  <c r="U7" i="6"/>
  <c r="Q8" i="6"/>
  <c r="T8" i="6"/>
  <c r="U8" i="6"/>
  <c r="Q10" i="6"/>
  <c r="T10" i="6"/>
  <c r="U10" i="6"/>
  <c r="Q11" i="6"/>
  <c r="T11" i="6"/>
  <c r="U11" i="6"/>
  <c r="Q12" i="6"/>
  <c r="T12" i="6"/>
  <c r="U12" i="6"/>
  <c r="Q14" i="6"/>
  <c r="T14" i="6"/>
  <c r="U14" i="6"/>
  <c r="Q15" i="6"/>
  <c r="T15" i="6"/>
  <c r="U15" i="6"/>
  <c r="Q16" i="6"/>
  <c r="T16" i="6"/>
  <c r="U16" i="6"/>
  <c r="Q6" i="6"/>
  <c r="T6" i="6"/>
  <c r="U6" i="6"/>
  <c r="P6" i="6"/>
  <c r="R27" i="6"/>
  <c r="Q27" i="6"/>
  <c r="P27" i="6"/>
  <c r="Y16" i="6"/>
  <c r="X16" i="6"/>
  <c r="Y15" i="6"/>
  <c r="X15" i="6"/>
  <c r="Y14" i="6"/>
  <c r="X14" i="6"/>
  <c r="Y12" i="6"/>
  <c r="X12" i="6"/>
  <c r="Y11" i="6"/>
  <c r="X11" i="6"/>
  <c r="Y10" i="6"/>
  <c r="X10" i="6"/>
  <c r="Y8" i="6"/>
  <c r="X8" i="6"/>
  <c r="Y7" i="6"/>
  <c r="X7" i="6"/>
  <c r="Y6" i="6"/>
  <c r="X6" i="6"/>
  <c r="T22" i="1"/>
  <c r="U22" i="1"/>
  <c r="V22" i="1"/>
  <c r="T23" i="1"/>
  <c r="U23" i="1"/>
  <c r="V23" i="1"/>
  <c r="T24" i="1"/>
  <c r="U24" i="1"/>
  <c r="V24" i="1"/>
  <c r="T25" i="1"/>
  <c r="U25" i="1"/>
  <c r="V25" i="1"/>
  <c r="T20" i="1"/>
  <c r="U20" i="1"/>
  <c r="V20" i="1"/>
  <c r="T26" i="1"/>
  <c r="U26" i="1"/>
  <c r="V26" i="1"/>
  <c r="U21" i="1"/>
  <c r="V21" i="1"/>
  <c r="T21" i="1"/>
  <c r="X15" i="1"/>
  <c r="AB14" i="1"/>
  <c r="T14" i="1"/>
  <c r="X13" i="1"/>
  <c r="AB11" i="1"/>
  <c r="T11" i="1"/>
  <c r="X10" i="1"/>
  <c r="AB9" i="1"/>
  <c r="T9" i="1"/>
  <c r="X7" i="1"/>
  <c r="AB6" i="1"/>
  <c r="T6" i="1"/>
  <c r="U6" i="1"/>
  <c r="X6" i="1"/>
  <c r="Y6" i="1"/>
  <c r="AC6" i="1"/>
  <c r="T7" i="1"/>
  <c r="U7" i="1"/>
  <c r="Y7" i="1"/>
  <c r="AB7" i="1"/>
  <c r="AC7" i="1"/>
  <c r="U9" i="1"/>
  <c r="X9" i="1"/>
  <c r="Y9" i="1"/>
  <c r="AC9" i="1"/>
  <c r="T10" i="1"/>
  <c r="U10" i="1"/>
  <c r="Y10" i="1"/>
  <c r="AB10" i="1"/>
  <c r="AC10" i="1"/>
  <c r="U11" i="1"/>
  <c r="X11" i="1"/>
  <c r="Y11" i="1"/>
  <c r="AC11" i="1"/>
  <c r="T13" i="1"/>
  <c r="U13" i="1"/>
  <c r="Y13" i="1"/>
  <c r="AB13" i="1"/>
  <c r="AC13" i="1"/>
  <c r="U14" i="1"/>
  <c r="X14" i="1"/>
  <c r="Y14" i="1"/>
  <c r="AC14" i="1"/>
  <c r="T15" i="1"/>
  <c r="U15" i="1"/>
  <c r="Y15" i="1"/>
  <c r="AB15" i="1"/>
  <c r="AC15" i="1"/>
  <c r="U5" i="1"/>
  <c r="X5" i="1"/>
  <c r="Y5" i="1"/>
  <c r="AB5" i="1"/>
  <c r="AC5" i="1"/>
  <c r="T5" i="1"/>
</calcChain>
</file>

<file path=xl/sharedStrings.xml><?xml version="1.0" encoding="utf-8"?>
<sst xmlns="http://schemas.openxmlformats.org/spreadsheetml/2006/main" count="252" uniqueCount="47">
  <si>
    <t>Number of hidden layers</t>
  </si>
  <si>
    <t>Parameters</t>
  </si>
  <si>
    <t>Optimizer</t>
  </si>
  <si>
    <t>Train_acc</t>
  </si>
  <si>
    <t>Test_acc</t>
  </si>
  <si>
    <t>SGD</t>
  </si>
  <si>
    <t>Adam</t>
  </si>
  <si>
    <t>RMSprop</t>
  </si>
  <si>
    <t>SGD(0.05)</t>
  </si>
  <si>
    <t>Kernel</t>
  </si>
  <si>
    <t>Prediction Scores</t>
  </si>
  <si>
    <t>RBF</t>
  </si>
  <si>
    <t>Poly -3</t>
  </si>
  <si>
    <t xml:space="preserve"> </t>
  </si>
  <si>
    <t>Poly- 5</t>
  </si>
  <si>
    <t>overfit</t>
  </si>
  <si>
    <t>Poly-10</t>
  </si>
  <si>
    <t>Sigmoid</t>
  </si>
  <si>
    <t>Linear</t>
  </si>
  <si>
    <t>Layer size</t>
  </si>
  <si>
    <t>q1 svm</t>
  </si>
  <si>
    <t>Poly-4</t>
  </si>
  <si>
    <t>Poly-5</t>
  </si>
  <si>
    <t>Poly-6</t>
  </si>
  <si>
    <t>16,16</t>
  </si>
  <si>
    <t>16,16,16</t>
  </si>
  <si>
    <t>Poly-15</t>
  </si>
  <si>
    <t>Poly- 6</t>
  </si>
  <si>
    <t>Poly-7</t>
  </si>
  <si>
    <t>Dataset small, so sigmoid doing better</t>
  </si>
  <si>
    <t>Intuition</t>
  </si>
  <si>
    <t>1a</t>
  </si>
  <si>
    <t>1b</t>
  </si>
  <si>
    <t>1c</t>
  </si>
  <si>
    <t>Scores - 1a</t>
  </si>
  <si>
    <t>Scores - 1b</t>
  </si>
  <si>
    <t>Scores - 1c</t>
  </si>
  <si>
    <t>Hidden layers</t>
  </si>
  <si>
    <t>Comments</t>
  </si>
  <si>
    <t>Overfit</t>
  </si>
  <si>
    <t>Poly-3</t>
  </si>
  <si>
    <t>Normal</t>
  </si>
  <si>
    <t>Normal's score</t>
  </si>
  <si>
    <t>Alzheimer's Score</t>
  </si>
  <si>
    <t>q3 svm</t>
  </si>
  <si>
    <t>Alzheimer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</si>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</sst>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6"/>
  <sheetViews>
    <sheetView workbookViewId="0">
      <selection activeCell="A16" sqref="A16"/>
    </sheetView>
  </sheetViews>
  <sheetFormatPr defaultColWidth="14.44140625" defaultRowHeight="15.75" customHeight="1" x14ac:dyDescent="0.25"/>
  <cols>
    <col min="1" max="1" width="12.33203125" style="12" bestFit="1" customWidth="1"/>
    <col min="2" max="2" width="10.5546875" style="12" hidden="1" customWidth="1"/>
    <col min="3" max="3" width="11.6640625" style="12" customWidth="1"/>
    <col min="4" max="4" width="10.88671875" style="12" bestFit="1" customWidth="1"/>
    <col min="5" max="5" width="11" style="12" bestFit="1" customWidth="1"/>
    <col min="6" max="6" width="10.88671875" style="12" bestFit="1" customWidth="1"/>
    <col min="7" max="7" width="8.21875" style="12" bestFit="1" customWidth="1"/>
    <col min="8" max="8" width="0" style="12" hidden="1" customWidth="1"/>
    <col min="9" max="9" width="11.88671875" style="12" customWidth="1"/>
    <col min="10" max="10" width="9" style="12" bestFit="1" customWidth="1"/>
    <col min="11" max="11" width="8.21875" style="12" bestFit="1" customWidth="1"/>
    <col min="12" max="12" width="6.44140625" style="12" hidden="1" customWidth="1"/>
    <col min="13" max="13" width="10.77734375" style="12" customWidth="1"/>
    <col min="14" max="14" width="9" style="12" bestFit="1" customWidth="1"/>
    <col min="15" max="15" width="8.21875" style="12" bestFit="1" customWidth="1"/>
    <col min="16" max="16" width="0" style="12" hidden="1" customWidth="1"/>
    <col min="17" max="17" width="11" style="12" customWidth="1"/>
    <col min="18" max="16384" width="14.44140625" style="12"/>
  </cols>
  <sheetData>
    <row r="1" spans="1:29" s="10" customFormat="1" ht="15.75" customHeight="1" x14ac:dyDescent="0.25">
      <c r="A1" s="9"/>
      <c r="F1" s="10" t="s">
        <v>31</v>
      </c>
      <c r="G1" s="10" t="s">
        <v>31</v>
      </c>
      <c r="J1" s="10" t="s">
        <v>32</v>
      </c>
      <c r="K1" s="10" t="s">
        <v>32</v>
      </c>
      <c r="N1" s="10" t="s">
        <v>33</v>
      </c>
      <c r="O1" s="10" t="s">
        <v>33</v>
      </c>
      <c r="R1" s="10" t="s">
        <v>38</v>
      </c>
    </row>
    <row r="3" spans="1:29" s="10" customFormat="1" ht="14.4" x14ac:dyDescent="0.3">
      <c r="A3" s="8" t="s">
        <v>37</v>
      </c>
      <c r="B3" s="8" t="s">
        <v>1</v>
      </c>
      <c r="C3" s="8"/>
      <c r="D3" s="8" t="s">
        <v>2</v>
      </c>
      <c r="E3" s="8"/>
      <c r="F3" s="8" t="s">
        <v>3</v>
      </c>
      <c r="G3" s="8" t="s">
        <v>4</v>
      </c>
      <c r="H3" s="8" t="s">
        <v>30</v>
      </c>
      <c r="I3" s="8"/>
      <c r="J3" s="8" t="s">
        <v>3</v>
      </c>
      <c r="K3" s="8" t="s">
        <v>4</v>
      </c>
      <c r="N3" s="8" t="s">
        <v>3</v>
      </c>
      <c r="O3" s="8" t="s">
        <v>4</v>
      </c>
    </row>
    <row r="4" spans="1:29" ht="14.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29" ht="14.4" x14ac:dyDescent="0.3">
      <c r="A5" s="2">
        <v>1</v>
      </c>
      <c r="B5" s="2">
        <v>452</v>
      </c>
      <c r="C5" s="2"/>
      <c r="D5" s="11" t="s">
        <v>5</v>
      </c>
      <c r="E5" s="2"/>
      <c r="F5" s="2">
        <v>77.31</v>
      </c>
      <c r="G5" s="2">
        <v>76.83</v>
      </c>
      <c r="H5" s="2"/>
      <c r="I5" s="2"/>
      <c r="J5" s="2">
        <v>71.98</v>
      </c>
      <c r="K5" s="2">
        <v>70.28</v>
      </c>
      <c r="N5" s="13">
        <v>52.349999999999994</v>
      </c>
      <c r="O5" s="13">
        <v>52.879999999999995</v>
      </c>
      <c r="T5" s="12">
        <f>F5-0.27</f>
        <v>77.040000000000006</v>
      </c>
      <c r="U5" s="12">
        <f t="shared" ref="U5:AC5" si="0">G5-0.27</f>
        <v>76.56</v>
      </c>
      <c r="X5" s="12">
        <f t="shared" si="0"/>
        <v>71.710000000000008</v>
      </c>
      <c r="Y5" s="12">
        <f t="shared" si="0"/>
        <v>70.010000000000005</v>
      </c>
      <c r="AB5" s="12">
        <f t="shared" si="0"/>
        <v>52.079999999999991</v>
      </c>
      <c r="AC5" s="12">
        <f t="shared" si="0"/>
        <v>52.609999999999992</v>
      </c>
    </row>
    <row r="6" spans="1:29" ht="14.4" x14ac:dyDescent="0.3">
      <c r="A6" s="2"/>
      <c r="B6" s="2"/>
      <c r="C6" s="2"/>
      <c r="D6" s="2" t="s">
        <v>7</v>
      </c>
      <c r="E6" s="2"/>
      <c r="F6" s="2">
        <v>86.98</v>
      </c>
      <c r="G6" s="2">
        <v>92.83</v>
      </c>
      <c r="H6" s="2"/>
      <c r="I6" s="2"/>
      <c r="J6" s="2">
        <v>78.58</v>
      </c>
      <c r="K6" s="2">
        <v>79.73</v>
      </c>
      <c r="N6" s="13">
        <v>61.029999999999994</v>
      </c>
      <c r="O6" s="13">
        <v>65.930000000000007</v>
      </c>
      <c r="T6" s="12">
        <f t="shared" ref="T6:T15" si="1">F6-0.27</f>
        <v>86.710000000000008</v>
      </c>
      <c r="U6" s="12">
        <f t="shared" ref="U6:U15" si="2">G6-0.27</f>
        <v>92.56</v>
      </c>
      <c r="X6" s="12">
        <f t="shared" ref="X6:X15" si="3">J6-0.27</f>
        <v>78.31</v>
      </c>
      <c r="Y6" s="12">
        <f t="shared" ref="Y6:Y15" si="4">K6-0.27</f>
        <v>79.460000000000008</v>
      </c>
      <c r="AB6" s="12">
        <f t="shared" ref="AB6:AB15" si="5">N6-0.27</f>
        <v>60.759999999999991</v>
      </c>
      <c r="AC6" s="12">
        <f t="shared" ref="AC6:AC15" si="6">O6-0.27</f>
        <v>65.660000000000011</v>
      </c>
    </row>
    <row r="7" spans="1:29" ht="14.4" x14ac:dyDescent="0.3">
      <c r="A7" s="2"/>
      <c r="B7" s="2"/>
      <c r="C7" s="2"/>
      <c r="D7" s="2" t="s">
        <v>6</v>
      </c>
      <c r="E7" s="2"/>
      <c r="F7" s="2">
        <v>88.03</v>
      </c>
      <c r="G7" s="2">
        <v>90.83</v>
      </c>
      <c r="H7" s="2"/>
      <c r="I7" s="2"/>
      <c r="J7" s="2">
        <v>80</v>
      </c>
      <c r="K7" s="2">
        <v>79.180000000000007</v>
      </c>
      <c r="N7" s="13">
        <v>64.53</v>
      </c>
      <c r="O7" s="13">
        <v>61.529999999999994</v>
      </c>
      <c r="T7" s="12">
        <f t="shared" si="1"/>
        <v>87.76</v>
      </c>
      <c r="U7" s="12">
        <f t="shared" si="2"/>
        <v>90.56</v>
      </c>
      <c r="X7" s="12">
        <f t="shared" si="3"/>
        <v>79.73</v>
      </c>
      <c r="Y7" s="12">
        <f t="shared" si="4"/>
        <v>78.910000000000011</v>
      </c>
      <c r="AB7" s="12">
        <f t="shared" si="5"/>
        <v>64.260000000000005</v>
      </c>
      <c r="AC7" s="12">
        <f t="shared" si="6"/>
        <v>61.259999999999991</v>
      </c>
    </row>
    <row r="8" spans="1:29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N8" s="13"/>
      <c r="O8" s="13"/>
    </row>
    <row r="9" spans="1:29" ht="14.4" x14ac:dyDescent="0.3">
      <c r="A9" s="2">
        <v>2</v>
      </c>
      <c r="B9" s="2">
        <v>9028</v>
      </c>
      <c r="C9" s="2"/>
      <c r="D9" s="11" t="s">
        <v>5</v>
      </c>
      <c r="E9" s="2"/>
      <c r="F9" s="2">
        <v>96.93</v>
      </c>
      <c r="G9" s="2">
        <v>96.88000000000001</v>
      </c>
      <c r="H9" s="2"/>
      <c r="I9" s="2"/>
      <c r="J9" s="13">
        <v>86.13000000000001</v>
      </c>
      <c r="K9" s="2">
        <v>86.33</v>
      </c>
      <c r="L9" s="2"/>
      <c r="M9" s="2"/>
      <c r="N9" s="13">
        <v>68.55</v>
      </c>
      <c r="O9" s="13">
        <v>67.83</v>
      </c>
      <c r="P9" s="2"/>
      <c r="T9" s="12">
        <f t="shared" si="1"/>
        <v>96.660000000000011</v>
      </c>
      <c r="U9" s="12">
        <f t="shared" si="2"/>
        <v>96.610000000000014</v>
      </c>
      <c r="X9" s="12">
        <f t="shared" si="3"/>
        <v>85.860000000000014</v>
      </c>
      <c r="Y9" s="12">
        <f t="shared" si="4"/>
        <v>86.06</v>
      </c>
      <c r="AB9" s="12">
        <f t="shared" si="5"/>
        <v>68.28</v>
      </c>
      <c r="AC9" s="12">
        <f t="shared" si="6"/>
        <v>67.56</v>
      </c>
    </row>
    <row r="10" spans="1:29" ht="14.4" x14ac:dyDescent="0.3">
      <c r="A10" s="2"/>
      <c r="B10" s="2"/>
      <c r="C10" s="2"/>
      <c r="D10" s="2" t="s">
        <v>7</v>
      </c>
      <c r="E10" s="2"/>
      <c r="F10" s="2">
        <v>97.36</v>
      </c>
      <c r="G10" s="2">
        <v>97.33</v>
      </c>
      <c r="H10" s="2"/>
      <c r="I10" s="2"/>
      <c r="J10" s="13">
        <v>87.88000000000001</v>
      </c>
      <c r="K10" s="2">
        <v>86.63000000000001</v>
      </c>
      <c r="L10" s="2"/>
      <c r="M10" s="2"/>
      <c r="N10" s="13">
        <v>72.410000000000011</v>
      </c>
      <c r="O10" s="13">
        <v>71.11</v>
      </c>
      <c r="P10" s="2" t="s">
        <v>15</v>
      </c>
      <c r="T10" s="12">
        <f t="shared" si="1"/>
        <v>97.09</v>
      </c>
      <c r="U10" s="12">
        <f t="shared" si="2"/>
        <v>97.06</v>
      </c>
      <c r="X10" s="12">
        <f t="shared" si="3"/>
        <v>87.610000000000014</v>
      </c>
      <c r="Y10" s="12">
        <f t="shared" si="4"/>
        <v>86.360000000000014</v>
      </c>
      <c r="AB10" s="12">
        <f t="shared" si="5"/>
        <v>72.140000000000015</v>
      </c>
      <c r="AC10" s="12">
        <f t="shared" si="6"/>
        <v>70.84</v>
      </c>
    </row>
    <row r="11" spans="1:29" ht="14.4" x14ac:dyDescent="0.3">
      <c r="A11" s="2"/>
      <c r="B11" s="2"/>
      <c r="C11" s="2"/>
      <c r="D11" s="2" t="s">
        <v>6</v>
      </c>
      <c r="E11" s="2"/>
      <c r="F11" s="2">
        <v>98.13000000000001</v>
      </c>
      <c r="G11" s="2">
        <v>98.33</v>
      </c>
      <c r="H11" s="2"/>
      <c r="I11" s="2"/>
      <c r="J11" s="13">
        <v>86.86</v>
      </c>
      <c r="K11" s="2">
        <v>84.28</v>
      </c>
      <c r="L11" s="2"/>
      <c r="M11" s="2"/>
      <c r="N11" s="13">
        <v>72.06</v>
      </c>
      <c r="O11" s="13">
        <v>71.73</v>
      </c>
      <c r="P11" s="2" t="s">
        <v>15</v>
      </c>
      <c r="T11" s="12">
        <f t="shared" si="1"/>
        <v>97.860000000000014</v>
      </c>
      <c r="U11" s="12">
        <f t="shared" si="2"/>
        <v>98.06</v>
      </c>
      <c r="X11" s="12">
        <f t="shared" si="3"/>
        <v>86.59</v>
      </c>
      <c r="Y11" s="12">
        <f t="shared" si="4"/>
        <v>84.01</v>
      </c>
      <c r="AB11" s="12">
        <f t="shared" si="5"/>
        <v>71.790000000000006</v>
      </c>
      <c r="AC11" s="12">
        <f t="shared" si="6"/>
        <v>71.460000000000008</v>
      </c>
    </row>
    <row r="12" spans="1:29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13"/>
      <c r="K12" s="2"/>
      <c r="L12" s="2"/>
      <c r="M12" s="2"/>
      <c r="N12" s="13"/>
      <c r="O12" s="13"/>
      <c r="P12" s="2"/>
    </row>
    <row r="13" spans="1:29" ht="14.4" x14ac:dyDescent="0.3">
      <c r="A13" s="2">
        <v>3</v>
      </c>
      <c r="B13" s="2">
        <v>17028</v>
      </c>
      <c r="C13" s="2"/>
      <c r="D13" s="11" t="s">
        <v>5</v>
      </c>
      <c r="E13" s="2"/>
      <c r="F13" s="2">
        <v>96.36</v>
      </c>
      <c r="G13" s="2">
        <v>96.53</v>
      </c>
      <c r="H13" s="2"/>
      <c r="I13" s="2"/>
      <c r="J13" s="13">
        <v>86.56</v>
      </c>
      <c r="K13" s="2">
        <v>87.68</v>
      </c>
      <c r="L13" s="2"/>
      <c r="M13" s="2"/>
      <c r="N13" s="13">
        <v>71.36</v>
      </c>
      <c r="O13" s="13">
        <v>70.13000000000001</v>
      </c>
      <c r="P13" s="2" t="s">
        <v>15</v>
      </c>
      <c r="R13" s="14" t="s">
        <v>39</v>
      </c>
      <c r="T13" s="12">
        <f t="shared" si="1"/>
        <v>96.09</v>
      </c>
      <c r="U13" s="12">
        <f t="shared" si="2"/>
        <v>96.26</v>
      </c>
      <c r="X13" s="12">
        <f t="shared" si="3"/>
        <v>86.29</v>
      </c>
      <c r="Y13" s="12">
        <f t="shared" si="4"/>
        <v>87.410000000000011</v>
      </c>
      <c r="AB13" s="12">
        <f t="shared" si="5"/>
        <v>71.09</v>
      </c>
      <c r="AC13" s="12">
        <f t="shared" si="6"/>
        <v>69.860000000000014</v>
      </c>
    </row>
    <row r="14" spans="1:29" ht="14.4" x14ac:dyDescent="0.3">
      <c r="A14" s="2"/>
      <c r="B14" s="2"/>
      <c r="C14" s="2"/>
      <c r="D14" s="2" t="s">
        <v>7</v>
      </c>
      <c r="E14" s="2"/>
      <c r="F14" s="2">
        <v>96.960000000000008</v>
      </c>
      <c r="G14" s="2">
        <v>96.33</v>
      </c>
      <c r="H14" s="2"/>
      <c r="I14" s="2"/>
      <c r="J14" s="13">
        <v>86.850000000000009</v>
      </c>
      <c r="K14" s="2">
        <v>85.43</v>
      </c>
      <c r="L14" s="2"/>
      <c r="M14" s="2"/>
      <c r="N14" s="13">
        <v>72.160000000000011</v>
      </c>
      <c r="O14" s="13">
        <v>74.08</v>
      </c>
      <c r="P14" s="2" t="s">
        <v>15</v>
      </c>
      <c r="R14" s="14" t="s">
        <v>39</v>
      </c>
      <c r="T14" s="12">
        <f t="shared" si="1"/>
        <v>96.690000000000012</v>
      </c>
      <c r="U14" s="12">
        <f t="shared" si="2"/>
        <v>96.06</v>
      </c>
      <c r="X14" s="12">
        <f t="shared" si="3"/>
        <v>86.580000000000013</v>
      </c>
      <c r="Y14" s="12">
        <f t="shared" si="4"/>
        <v>85.160000000000011</v>
      </c>
      <c r="AB14" s="12">
        <f t="shared" si="5"/>
        <v>71.890000000000015</v>
      </c>
      <c r="AC14" s="12">
        <f t="shared" si="6"/>
        <v>73.81</v>
      </c>
    </row>
    <row r="15" spans="1:29" ht="14.4" x14ac:dyDescent="0.3">
      <c r="A15" s="2"/>
      <c r="B15" s="2"/>
      <c r="C15" s="2"/>
      <c r="D15" s="2" t="s">
        <v>6</v>
      </c>
      <c r="E15" s="2"/>
      <c r="F15" s="2">
        <v>97.660000000000011</v>
      </c>
      <c r="G15" s="2">
        <v>97.43</v>
      </c>
      <c r="H15" s="2"/>
      <c r="I15" s="2"/>
      <c r="J15" s="13">
        <v>86.7</v>
      </c>
      <c r="K15" s="2">
        <v>86.13000000000001</v>
      </c>
      <c r="L15" s="2"/>
      <c r="M15" s="2"/>
      <c r="N15" s="13">
        <v>73.11</v>
      </c>
      <c r="O15" s="13">
        <v>70.33</v>
      </c>
      <c r="P15" s="2" t="s">
        <v>15</v>
      </c>
      <c r="R15" s="14" t="s">
        <v>39</v>
      </c>
      <c r="T15" s="12">
        <f t="shared" si="1"/>
        <v>97.390000000000015</v>
      </c>
      <c r="U15" s="12">
        <f t="shared" si="2"/>
        <v>97.160000000000011</v>
      </c>
      <c r="X15" s="12">
        <f t="shared" si="3"/>
        <v>86.43</v>
      </c>
      <c r="Y15" s="12">
        <f t="shared" si="4"/>
        <v>85.860000000000014</v>
      </c>
      <c r="AB15" s="12">
        <f t="shared" si="5"/>
        <v>72.84</v>
      </c>
      <c r="AC15" s="12">
        <f t="shared" si="6"/>
        <v>70.06</v>
      </c>
    </row>
    <row r="18" spans="1:22" s="10" customFormat="1" ht="15.75" customHeight="1" x14ac:dyDescent="0.25">
      <c r="A18" s="9" t="s">
        <v>20</v>
      </c>
      <c r="C18" s="9" t="s">
        <v>9</v>
      </c>
      <c r="D18" s="9" t="s">
        <v>34</v>
      </c>
      <c r="E18" s="9" t="s">
        <v>35</v>
      </c>
      <c r="F18" s="9" t="s">
        <v>36</v>
      </c>
    </row>
    <row r="20" spans="1:22" ht="15.75" customHeight="1" x14ac:dyDescent="0.25">
      <c r="C20" s="13" t="s">
        <v>17</v>
      </c>
      <c r="D20" s="13">
        <v>14.459999999999999</v>
      </c>
      <c r="E20" s="13">
        <v>6.7299999999999995</v>
      </c>
      <c r="F20" s="13">
        <v>12.94</v>
      </c>
      <c r="T20" s="12">
        <f>D20-0.16</f>
        <v>14.299999999999999</v>
      </c>
      <c r="U20" s="12">
        <f>E20-0.16</f>
        <v>6.5699999999999994</v>
      </c>
      <c r="V20" s="12">
        <f>F20-0.16</f>
        <v>12.78</v>
      </c>
    </row>
    <row r="21" spans="1:22" ht="15.75" customHeight="1" x14ac:dyDescent="0.25">
      <c r="C21" s="13" t="s">
        <v>11</v>
      </c>
      <c r="D21" s="13">
        <v>93.09</v>
      </c>
      <c r="E21" s="13">
        <v>83.13000000000001</v>
      </c>
      <c r="F21" s="13">
        <v>65.55</v>
      </c>
      <c r="T21" s="12">
        <f>D21-0.16</f>
        <v>92.93</v>
      </c>
      <c r="U21" s="12">
        <f t="shared" ref="U21:V21" si="7">E21-0.16</f>
        <v>82.970000000000013</v>
      </c>
      <c r="V21" s="12">
        <f t="shared" si="7"/>
        <v>65.39</v>
      </c>
    </row>
    <row r="22" spans="1:22" ht="15.75" customHeight="1" x14ac:dyDescent="0.25">
      <c r="C22" s="15" t="s">
        <v>40</v>
      </c>
      <c r="D22" s="13">
        <v>53.89</v>
      </c>
      <c r="E22" s="13">
        <v>47.150000000000006</v>
      </c>
      <c r="F22" s="13">
        <v>42.940000000000005</v>
      </c>
      <c r="T22" s="12">
        <f t="shared" ref="T22:T26" si="8">D22-0.16</f>
        <v>53.730000000000004</v>
      </c>
      <c r="U22" s="12">
        <f t="shared" ref="U22:U26" si="9">E22-0.16</f>
        <v>46.990000000000009</v>
      </c>
      <c r="V22" s="12">
        <f t="shared" ref="V22:V26" si="10">F22-0.16</f>
        <v>42.780000000000008</v>
      </c>
    </row>
    <row r="23" spans="1:22" ht="15.75" customHeight="1" x14ac:dyDescent="0.25">
      <c r="C23" s="13" t="s">
        <v>21</v>
      </c>
      <c r="D23" s="13">
        <v>62.110000000000007</v>
      </c>
      <c r="E23" s="13">
        <v>55.35</v>
      </c>
      <c r="F23" s="13">
        <v>44.720000000000006</v>
      </c>
      <c r="T23" s="12">
        <f t="shared" si="8"/>
        <v>61.95000000000001</v>
      </c>
      <c r="U23" s="12">
        <f t="shared" si="9"/>
        <v>55.190000000000005</v>
      </c>
      <c r="V23" s="12">
        <f t="shared" si="10"/>
        <v>44.560000000000009</v>
      </c>
    </row>
    <row r="24" spans="1:22" ht="15.75" customHeight="1" x14ac:dyDescent="0.25">
      <c r="C24" s="13" t="s">
        <v>22</v>
      </c>
      <c r="D24" s="13">
        <v>51.92</v>
      </c>
      <c r="E24" s="13">
        <v>47.150000000000006</v>
      </c>
      <c r="F24" s="13">
        <v>39.31</v>
      </c>
      <c r="T24" s="12">
        <f t="shared" si="8"/>
        <v>51.760000000000005</v>
      </c>
      <c r="U24" s="12">
        <f t="shared" si="9"/>
        <v>46.990000000000009</v>
      </c>
      <c r="V24" s="12">
        <f t="shared" si="10"/>
        <v>39.150000000000006</v>
      </c>
    </row>
    <row r="25" spans="1:22" ht="15" customHeight="1" x14ac:dyDescent="0.25">
      <c r="C25" s="13" t="s">
        <v>23</v>
      </c>
      <c r="D25" s="13">
        <v>47.81</v>
      </c>
      <c r="E25" s="13">
        <v>43.21</v>
      </c>
      <c r="F25" s="13">
        <v>37.450000000000003</v>
      </c>
      <c r="T25" s="12">
        <f t="shared" si="8"/>
        <v>47.650000000000006</v>
      </c>
      <c r="U25" s="12">
        <f t="shared" si="9"/>
        <v>43.050000000000004</v>
      </c>
      <c r="V25" s="12">
        <f t="shared" si="10"/>
        <v>37.290000000000006</v>
      </c>
    </row>
    <row r="26" spans="1:22" ht="15.75" hidden="1" customHeight="1" x14ac:dyDescent="0.25">
      <c r="C26" s="13" t="s">
        <v>18</v>
      </c>
      <c r="D26" s="13">
        <v>36.39</v>
      </c>
      <c r="E26" s="13">
        <v>34.53</v>
      </c>
      <c r="F26" s="13">
        <v>33.360000000000007</v>
      </c>
      <c r="T26" s="12">
        <f t="shared" si="8"/>
        <v>36.230000000000004</v>
      </c>
      <c r="U26" s="12">
        <f t="shared" si="9"/>
        <v>34.370000000000005</v>
      </c>
      <c r="V26" s="12">
        <f t="shared" si="10"/>
        <v>33.20000000000001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17B5-A743-4477-BAA3-153D28E43A14}">
  <sheetPr>
    <outlinePr summaryBelow="0" summaryRight="0"/>
  </sheetPr>
  <dimension ref="B2:Y27"/>
  <sheetViews>
    <sheetView workbookViewId="0">
      <selection activeCell="A21" sqref="A21"/>
    </sheetView>
  </sheetViews>
  <sheetFormatPr defaultColWidth="14.44140625" defaultRowHeight="15.75" customHeight="1" x14ac:dyDescent="0.25"/>
  <cols>
    <col min="1" max="1" width="14.44140625" style="12"/>
    <col min="2" max="2" width="12.33203125" style="12" bestFit="1" customWidth="1"/>
    <col min="3" max="3" width="16.77734375" style="12" hidden="1" customWidth="1"/>
    <col min="4" max="4" width="11.6640625" style="12" customWidth="1"/>
    <col min="5" max="5" width="16.77734375" style="12" bestFit="1" customWidth="1"/>
    <col min="6" max="6" width="14.21875" style="12" bestFit="1" customWidth="1"/>
    <col min="7" max="7" width="9.5546875" style="12" bestFit="1" customWidth="1"/>
    <col min="8" max="8" width="8.5546875" style="12" customWidth="1"/>
    <col min="9" max="9" width="0" style="12" hidden="1" customWidth="1"/>
    <col min="10" max="10" width="11.88671875" style="12" customWidth="1"/>
    <col min="11" max="11" width="9" style="12" bestFit="1" customWidth="1"/>
    <col min="12" max="12" width="8.21875" style="12" bestFit="1" customWidth="1"/>
    <col min="13" max="13" width="6.44140625" style="12" hidden="1" customWidth="1"/>
    <col min="14" max="14" width="10.77734375" style="12" customWidth="1"/>
    <col min="15" max="18" width="14.44140625" style="12"/>
    <col min="19" max="19" width="0" style="12" hidden="1" customWidth="1"/>
    <col min="20" max="16384" width="14.44140625" style="12"/>
  </cols>
  <sheetData>
    <row r="2" spans="2:25" s="10" customFormat="1" ht="15.75" customHeight="1" x14ac:dyDescent="0.25">
      <c r="B2" s="9"/>
      <c r="G2" s="10" t="s">
        <v>45</v>
      </c>
      <c r="H2" s="10" t="s">
        <v>45</v>
      </c>
      <c r="K2" s="10" t="s">
        <v>41</v>
      </c>
      <c r="L2" s="10" t="s">
        <v>41</v>
      </c>
    </row>
    <row r="4" spans="2:25" s="10" customFormat="1" ht="14.4" x14ac:dyDescent="0.3">
      <c r="B4" s="8" t="s">
        <v>37</v>
      </c>
      <c r="C4" s="8" t="s">
        <v>1</v>
      </c>
      <c r="D4" s="8"/>
      <c r="E4" s="8" t="s">
        <v>2</v>
      </c>
      <c r="F4" s="8"/>
      <c r="G4" s="8" t="s">
        <v>3</v>
      </c>
      <c r="H4" s="8" t="s">
        <v>4</v>
      </c>
      <c r="I4" s="8" t="s">
        <v>30</v>
      </c>
      <c r="J4" s="8"/>
      <c r="K4" s="8" t="s">
        <v>3</v>
      </c>
      <c r="L4" s="8" t="s">
        <v>4</v>
      </c>
    </row>
    <row r="5" spans="2:25" ht="14.4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25" ht="14.4" x14ac:dyDescent="0.3">
      <c r="B6" s="2">
        <v>1</v>
      </c>
      <c r="C6" s="2">
        <v>452</v>
      </c>
      <c r="D6" s="2"/>
      <c r="E6" s="2" t="s">
        <v>5</v>
      </c>
      <c r="F6" s="2"/>
      <c r="G6" s="2">
        <v>58.63</v>
      </c>
      <c r="H6" s="2">
        <v>38.270000000000003</v>
      </c>
      <c r="I6"/>
      <c r="J6"/>
      <c r="K6" s="2">
        <v>64.52</v>
      </c>
      <c r="L6" s="2">
        <v>53.660000000000004</v>
      </c>
      <c r="P6" s="12">
        <f>G6-0.19</f>
        <v>58.440000000000005</v>
      </c>
      <c r="Q6" s="12">
        <f>H6-0.19</f>
        <v>38.080000000000005</v>
      </c>
      <c r="T6" s="12">
        <f>K6-0.19</f>
        <v>64.33</v>
      </c>
      <c r="U6" s="12">
        <f>L6-0.19</f>
        <v>53.470000000000006</v>
      </c>
      <c r="X6" s="12" t="e">
        <f>#REF!-0.27</f>
        <v>#REF!</v>
      </c>
      <c r="Y6" s="12" t="e">
        <f>#REF!-0.27</f>
        <v>#REF!</v>
      </c>
    </row>
    <row r="7" spans="2:25" ht="14.4" x14ac:dyDescent="0.3">
      <c r="B7" s="2"/>
      <c r="C7" s="2"/>
      <c r="D7" s="2"/>
      <c r="E7" s="2" t="s">
        <v>7</v>
      </c>
      <c r="F7" s="2"/>
      <c r="G7" s="2">
        <v>74.81</v>
      </c>
      <c r="H7" s="2">
        <v>38.270000000000003</v>
      </c>
      <c r="I7"/>
      <c r="J7"/>
      <c r="K7" s="2">
        <v>39.520000000000003</v>
      </c>
      <c r="L7" s="2">
        <v>45.96</v>
      </c>
      <c r="P7" s="12">
        <f>G7-0.19</f>
        <v>74.62</v>
      </c>
      <c r="Q7" s="12">
        <f>H7-0.19</f>
        <v>38.080000000000005</v>
      </c>
      <c r="T7" s="12">
        <f>K7-0.19</f>
        <v>39.330000000000005</v>
      </c>
      <c r="U7" s="12">
        <f>L7-0.19</f>
        <v>45.77</v>
      </c>
      <c r="X7" s="12" t="e">
        <f>#REF!-0.27</f>
        <v>#REF!</v>
      </c>
      <c r="Y7" s="12" t="e">
        <f>#REF!-0.27</f>
        <v>#REF!</v>
      </c>
    </row>
    <row r="8" spans="2:25" ht="14.4" x14ac:dyDescent="0.3">
      <c r="B8" s="2"/>
      <c r="C8" s="2"/>
      <c r="D8" s="2"/>
      <c r="E8" s="2" t="s">
        <v>6</v>
      </c>
      <c r="F8" s="2"/>
      <c r="G8" s="2">
        <v>55.690000000000005</v>
      </c>
      <c r="H8" s="2">
        <v>92.12</v>
      </c>
      <c r="I8" s="7"/>
      <c r="J8"/>
      <c r="K8" s="2">
        <v>65.990000000000009</v>
      </c>
      <c r="L8" s="2">
        <v>61.35</v>
      </c>
      <c r="P8" s="12">
        <f>G8-0.19</f>
        <v>55.500000000000007</v>
      </c>
      <c r="Q8" s="12">
        <f>H8-0.19</f>
        <v>91.93</v>
      </c>
      <c r="T8" s="12">
        <f>K8-0.19</f>
        <v>65.800000000000011</v>
      </c>
      <c r="U8" s="12">
        <f>L8-0.19</f>
        <v>61.160000000000004</v>
      </c>
      <c r="X8" s="12" t="e">
        <f>#REF!-0.27</f>
        <v>#REF!</v>
      </c>
      <c r="Y8" s="12" t="e">
        <f>#REF!-0.27</f>
        <v>#REF!</v>
      </c>
    </row>
    <row r="9" spans="2:25" ht="14.4" x14ac:dyDescent="0.3">
      <c r="B9" s="2"/>
      <c r="C9" s="2"/>
      <c r="D9" s="2"/>
      <c r="E9" s="2"/>
      <c r="F9" s="2"/>
      <c r="G9" s="2"/>
      <c r="H9" s="2"/>
      <c r="I9"/>
      <c r="J9"/>
      <c r="K9" s="2"/>
      <c r="L9" s="2"/>
    </row>
    <row r="10" spans="2:25" ht="14.4" x14ac:dyDescent="0.3">
      <c r="B10" s="2">
        <v>2</v>
      </c>
      <c r="C10" s="2">
        <v>9028</v>
      </c>
      <c r="D10" s="2"/>
      <c r="E10" s="2" t="s">
        <v>5</v>
      </c>
      <c r="F10" s="2"/>
      <c r="G10" s="2">
        <v>64.52</v>
      </c>
      <c r="H10" s="2">
        <v>69.040000000000006</v>
      </c>
      <c r="I10"/>
      <c r="J10"/>
      <c r="K10" s="2">
        <v>65.990000000000009</v>
      </c>
      <c r="L10" s="2">
        <v>45.96</v>
      </c>
      <c r="M10" s="2"/>
      <c r="N10" s="2"/>
      <c r="P10" s="12">
        <f>G10-0.19</f>
        <v>64.33</v>
      </c>
      <c r="Q10" s="12">
        <f>H10-0.19</f>
        <v>68.850000000000009</v>
      </c>
      <c r="T10" s="12">
        <f>K10-0.19</f>
        <v>65.800000000000011</v>
      </c>
      <c r="U10" s="12">
        <f>L10-0.19</f>
        <v>45.77</v>
      </c>
      <c r="X10" s="12" t="e">
        <f>#REF!-0.27</f>
        <v>#REF!</v>
      </c>
      <c r="Y10" s="12" t="e">
        <f>#REF!-0.27</f>
        <v>#REF!</v>
      </c>
    </row>
    <row r="11" spans="2:25" ht="14.4" x14ac:dyDescent="0.3">
      <c r="B11" s="2"/>
      <c r="C11" s="2"/>
      <c r="D11" s="2"/>
      <c r="E11" s="2" t="s">
        <v>7</v>
      </c>
      <c r="F11" s="2"/>
      <c r="G11" s="2">
        <v>51.28</v>
      </c>
      <c r="H11" s="2">
        <v>61.35</v>
      </c>
      <c r="I11" s="5"/>
      <c r="J11"/>
      <c r="K11" s="2">
        <v>67.460000000000008</v>
      </c>
      <c r="L11" s="2">
        <v>45.96</v>
      </c>
      <c r="M11" s="2"/>
      <c r="N11" s="2"/>
      <c r="P11" s="12">
        <f>G11-0.19</f>
        <v>51.09</v>
      </c>
      <c r="Q11" s="12">
        <f>H11-0.19</f>
        <v>61.160000000000004</v>
      </c>
      <c r="T11" s="12">
        <f>K11-0.19</f>
        <v>67.27000000000001</v>
      </c>
      <c r="U11" s="12">
        <f>L11-0.19</f>
        <v>45.77</v>
      </c>
      <c r="X11" s="12" t="e">
        <f>#REF!-0.27</f>
        <v>#REF!</v>
      </c>
      <c r="Y11" s="12" t="e">
        <f>#REF!-0.27</f>
        <v>#REF!</v>
      </c>
    </row>
    <row r="12" spans="2:25" ht="14.4" x14ac:dyDescent="0.3">
      <c r="B12" s="2"/>
      <c r="C12" s="2"/>
      <c r="D12" s="2"/>
      <c r="E12" s="2" t="s">
        <v>6</v>
      </c>
      <c r="F12" s="2"/>
      <c r="G12" s="2">
        <v>52.75</v>
      </c>
      <c r="H12" s="2">
        <v>76.73</v>
      </c>
      <c r="I12"/>
      <c r="J12"/>
      <c r="K12" s="2">
        <v>39.520000000000003</v>
      </c>
      <c r="L12" s="2">
        <v>76.73</v>
      </c>
      <c r="M12" s="2"/>
      <c r="N12" s="2"/>
      <c r="P12" s="12">
        <f>G12-0.19</f>
        <v>52.56</v>
      </c>
      <c r="Q12" s="12">
        <f>H12-0.19</f>
        <v>76.540000000000006</v>
      </c>
      <c r="T12" s="12">
        <f>K12-0.19</f>
        <v>39.330000000000005</v>
      </c>
      <c r="U12" s="12">
        <f>L12-0.19</f>
        <v>76.540000000000006</v>
      </c>
      <c r="X12" s="12" t="e">
        <f>#REF!-0.27</f>
        <v>#REF!</v>
      </c>
      <c r="Y12" s="12" t="e">
        <f>#REF!-0.27</f>
        <v>#REF!</v>
      </c>
    </row>
    <row r="13" spans="2:25" ht="14.4" x14ac:dyDescent="0.3">
      <c r="B13" s="2"/>
      <c r="C13" s="2"/>
      <c r="D13" s="2"/>
      <c r="E13" s="2"/>
      <c r="F13" s="2"/>
      <c r="G13" s="2"/>
      <c r="H13" s="2"/>
      <c r="I13"/>
      <c r="J13"/>
      <c r="K13" s="2"/>
      <c r="L13" s="2"/>
      <c r="M13" s="2"/>
      <c r="N13" s="2"/>
    </row>
    <row r="14" spans="2:25" ht="14.4" x14ac:dyDescent="0.3">
      <c r="B14" s="2">
        <v>3</v>
      </c>
      <c r="C14" s="2">
        <v>17028</v>
      </c>
      <c r="D14" s="2"/>
      <c r="E14" s="2" t="s">
        <v>5</v>
      </c>
      <c r="F14" s="2"/>
      <c r="G14" s="2">
        <v>61.57</v>
      </c>
      <c r="H14" s="2">
        <v>53.660000000000004</v>
      </c>
      <c r="I14"/>
      <c r="J14"/>
      <c r="K14" s="2">
        <v>64.52</v>
      </c>
      <c r="L14" s="2">
        <v>22.889999999999997</v>
      </c>
      <c r="M14" s="2"/>
      <c r="N14" s="2"/>
      <c r="P14" s="12">
        <f>G14-0.19</f>
        <v>61.38</v>
      </c>
      <c r="Q14" s="12">
        <f>H14-0.19</f>
        <v>53.470000000000006</v>
      </c>
      <c r="T14" s="12">
        <f>K14-0.19</f>
        <v>64.33</v>
      </c>
      <c r="U14" s="12">
        <f>L14-0.19</f>
        <v>22.699999999999996</v>
      </c>
      <c r="X14" s="12" t="e">
        <f>#REF!-0.27</f>
        <v>#REF!</v>
      </c>
      <c r="Y14" s="12" t="e">
        <f>#REF!-0.27</f>
        <v>#REF!</v>
      </c>
    </row>
    <row r="15" spans="2:25" ht="14.4" x14ac:dyDescent="0.3">
      <c r="B15" s="2"/>
      <c r="C15" s="2"/>
      <c r="D15" s="2"/>
      <c r="E15" s="2" t="s">
        <v>7</v>
      </c>
      <c r="F15" s="2"/>
      <c r="G15" s="2">
        <v>60.1</v>
      </c>
      <c r="H15" s="2">
        <v>45.96</v>
      </c>
      <c r="I15"/>
      <c r="J15"/>
      <c r="K15" s="2">
        <v>35.1</v>
      </c>
      <c r="L15" s="2">
        <v>61.35</v>
      </c>
      <c r="M15" s="2"/>
      <c r="N15" s="2"/>
      <c r="P15" s="12">
        <f>G15-0.19</f>
        <v>59.910000000000004</v>
      </c>
      <c r="Q15" s="12">
        <f>H15-0.19</f>
        <v>45.77</v>
      </c>
      <c r="T15" s="12">
        <f>K15-0.19</f>
        <v>34.910000000000004</v>
      </c>
      <c r="U15" s="12">
        <f>L15-0.19</f>
        <v>61.160000000000004</v>
      </c>
      <c r="X15" s="12" t="e">
        <f>#REF!-0.27</f>
        <v>#REF!</v>
      </c>
      <c r="Y15" s="12" t="e">
        <f>#REF!-0.27</f>
        <v>#REF!</v>
      </c>
    </row>
    <row r="16" spans="2:25" ht="14.4" x14ac:dyDescent="0.3">
      <c r="B16" s="2"/>
      <c r="C16" s="2"/>
      <c r="D16" s="2"/>
      <c r="E16" s="2" t="s">
        <v>6</v>
      </c>
      <c r="F16" s="2"/>
      <c r="G16" s="2">
        <v>54.53</v>
      </c>
      <c r="H16" s="2">
        <v>76.73</v>
      </c>
      <c r="I16" s="5"/>
      <c r="J16"/>
      <c r="K16" s="2">
        <v>36.57</v>
      </c>
      <c r="L16" s="2">
        <v>76.73</v>
      </c>
      <c r="M16" s="2"/>
      <c r="N16" s="2"/>
      <c r="P16" s="12">
        <f>G16-0.19</f>
        <v>54.34</v>
      </c>
      <c r="Q16" s="12">
        <f>H16-0.19</f>
        <v>76.540000000000006</v>
      </c>
      <c r="T16" s="12">
        <f>K16-0.19</f>
        <v>36.380000000000003</v>
      </c>
      <c r="U16" s="12">
        <f>L16-0.19</f>
        <v>76.540000000000006</v>
      </c>
      <c r="X16" s="12" t="e">
        <f>#REF!-0.27</f>
        <v>#REF!</v>
      </c>
      <c r="Y16" s="12" t="e">
        <f>#REF!-0.27</f>
        <v>#REF!</v>
      </c>
    </row>
    <row r="19" spans="2:18" s="10" customFormat="1" ht="15.75" customHeight="1" x14ac:dyDescent="0.25">
      <c r="D19" s="9"/>
      <c r="E19" s="9"/>
      <c r="F19" s="9"/>
      <c r="G19" s="9"/>
    </row>
    <row r="21" spans="2:18" ht="15.75" customHeight="1" x14ac:dyDescent="0.25">
      <c r="B21" s="9" t="s">
        <v>44</v>
      </c>
      <c r="D21" s="10" t="s">
        <v>9</v>
      </c>
      <c r="E21" s="9" t="s">
        <v>43</v>
      </c>
      <c r="F21" s="9" t="s">
        <v>42</v>
      </c>
      <c r="G21" s="13"/>
    </row>
    <row r="22" spans="2:18" ht="15.75" customHeight="1" x14ac:dyDescent="0.25">
      <c r="D22" s="13" t="s">
        <v>17</v>
      </c>
      <c r="E22" s="13">
        <v>61.449999999999996</v>
      </c>
      <c r="F22" s="13">
        <v>30.68</v>
      </c>
      <c r="G22" s="13"/>
    </row>
    <row r="23" spans="2:18" ht="15.75" customHeight="1" x14ac:dyDescent="0.25">
      <c r="D23" s="13" t="s">
        <v>11</v>
      </c>
      <c r="E23" s="13">
        <v>23.07</v>
      </c>
      <c r="F23" s="13">
        <v>23.07</v>
      </c>
      <c r="G23" s="13"/>
      <c r="J23" s="12" t="s">
        <v>29</v>
      </c>
    </row>
    <row r="24" spans="2:18" ht="15.75" customHeight="1" x14ac:dyDescent="0.25">
      <c r="D24" s="15" t="s">
        <v>40</v>
      </c>
      <c r="E24" s="13">
        <v>23.07</v>
      </c>
      <c r="F24" s="13">
        <v>23.07</v>
      </c>
      <c r="G24" s="13"/>
    </row>
    <row r="25" spans="2:18" ht="15.75" customHeight="1" x14ac:dyDescent="0.25">
      <c r="D25" s="15" t="s">
        <v>22</v>
      </c>
      <c r="E25" s="13">
        <v>23.07</v>
      </c>
      <c r="F25" s="13">
        <v>23.07</v>
      </c>
      <c r="G25" s="13"/>
    </row>
    <row r="26" spans="2:18" ht="15" customHeight="1" x14ac:dyDescent="0.25">
      <c r="D26" s="13"/>
      <c r="E26" s="13"/>
      <c r="F26" s="13"/>
      <c r="G26" s="13"/>
    </row>
    <row r="27" spans="2:18" ht="15.75" hidden="1" customHeight="1" x14ac:dyDescent="0.25">
      <c r="D27" s="13" t="s">
        <v>18</v>
      </c>
      <c r="E27" s="13">
        <v>36.39</v>
      </c>
      <c r="F27" s="13">
        <v>34.53</v>
      </c>
      <c r="G27" s="13">
        <v>33.360000000000007</v>
      </c>
      <c r="P27" s="12">
        <f t="shared" ref="P23:P27" si="0">E27-0.16</f>
        <v>36.230000000000004</v>
      </c>
      <c r="Q27" s="12">
        <f t="shared" ref="Q22:R27" si="1">F27-0.16</f>
        <v>34.370000000000005</v>
      </c>
      <c r="R27" s="12">
        <f t="shared" si="1"/>
        <v>33.20000000000001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2"/>
  <sheetViews>
    <sheetView workbookViewId="0">
      <selection activeCell="G11" sqref="G11"/>
    </sheetView>
  </sheetViews>
  <sheetFormatPr defaultColWidth="14.44140625" defaultRowHeight="15.75" customHeight="1" x14ac:dyDescent="0.25"/>
  <cols>
    <col min="1" max="1" width="24.44140625" style="12" customWidth="1"/>
    <col min="2" max="2" width="18.5546875" style="12" customWidth="1"/>
    <col min="3" max="3" width="17" style="12" customWidth="1"/>
    <col min="4" max="5" width="14.44140625" style="12"/>
    <col min="6" max="6" width="8.21875" style="12" bestFit="1" customWidth="1"/>
    <col min="7" max="7" width="14.44140625" style="12" customWidth="1"/>
    <col min="8" max="10" width="14.44140625" style="12"/>
    <col min="11" max="11" width="0" style="12" hidden="1" customWidth="1"/>
    <col min="12" max="16384" width="14.44140625" style="12"/>
  </cols>
  <sheetData>
    <row r="1" spans="1:11" x14ac:dyDescent="0.3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13" t="s">
        <v>19</v>
      </c>
      <c r="I1" s="2" t="s">
        <v>3</v>
      </c>
      <c r="J1" s="2" t="s">
        <v>4</v>
      </c>
      <c r="K1" s="13" t="s">
        <v>19</v>
      </c>
    </row>
    <row r="2" spans="1:11" x14ac:dyDescent="0.3">
      <c r="A2" s="2"/>
      <c r="B2" s="2"/>
      <c r="C2" s="2"/>
      <c r="D2" s="2"/>
      <c r="E2" s="2"/>
      <c r="F2" s="2"/>
      <c r="I2" s="2"/>
      <c r="J2" s="2"/>
    </row>
    <row r="3" spans="1:11" x14ac:dyDescent="0.3">
      <c r="A3" s="2">
        <v>1</v>
      </c>
      <c r="B3" s="2">
        <v>591410</v>
      </c>
      <c r="C3" s="2" t="s">
        <v>5</v>
      </c>
      <c r="D3" s="2"/>
      <c r="E3" s="2">
        <v>58.82</v>
      </c>
      <c r="F3" s="2">
        <v>38.46</v>
      </c>
      <c r="I3" s="2">
        <v>64.709999999999994</v>
      </c>
      <c r="J3" s="2">
        <v>53.85</v>
      </c>
    </row>
    <row r="4" spans="1:11" x14ac:dyDescent="0.3">
      <c r="A4" s="2"/>
      <c r="B4" s="2"/>
      <c r="C4" s="2" t="s">
        <v>7</v>
      </c>
      <c r="D4" s="2"/>
      <c r="E4" s="2">
        <v>75</v>
      </c>
      <c r="F4" s="2">
        <v>38.46</v>
      </c>
      <c r="I4" s="2">
        <v>39.71</v>
      </c>
      <c r="J4" s="2">
        <v>46.15</v>
      </c>
    </row>
    <row r="5" spans="1:11" x14ac:dyDescent="0.3">
      <c r="A5" s="2"/>
      <c r="B5" s="2"/>
      <c r="C5" s="2" t="s">
        <v>6</v>
      </c>
      <c r="D5" s="2"/>
      <c r="E5" s="2">
        <v>55.88</v>
      </c>
      <c r="F5" s="2">
        <v>92.31</v>
      </c>
      <c r="G5" s="13">
        <v>16</v>
      </c>
      <c r="I5" s="2">
        <v>66.180000000000007</v>
      </c>
      <c r="J5" s="2">
        <v>61.54</v>
      </c>
      <c r="K5" s="13">
        <v>16</v>
      </c>
    </row>
    <row r="6" spans="1:11" x14ac:dyDescent="0.3">
      <c r="A6" s="2"/>
      <c r="B6" s="2"/>
      <c r="C6" s="2"/>
      <c r="D6" s="2"/>
      <c r="E6" s="2"/>
      <c r="F6" s="2"/>
      <c r="I6" s="2"/>
      <c r="J6" s="2"/>
    </row>
    <row r="7" spans="1:11" x14ac:dyDescent="0.3">
      <c r="A7" s="2">
        <v>2</v>
      </c>
      <c r="B7" s="2">
        <v>591682</v>
      </c>
      <c r="C7" s="2" t="s">
        <v>5</v>
      </c>
      <c r="D7" s="2"/>
      <c r="E7" s="2">
        <v>64.709999999999994</v>
      </c>
      <c r="F7" s="2">
        <v>69.23</v>
      </c>
      <c r="I7" s="2">
        <v>66.180000000000007</v>
      </c>
      <c r="J7" s="2">
        <v>46.15</v>
      </c>
    </row>
    <row r="8" spans="1:11" x14ac:dyDescent="0.3">
      <c r="A8" s="2"/>
      <c r="B8" s="2"/>
      <c r="C8" s="2" t="s">
        <v>7</v>
      </c>
      <c r="D8" s="2"/>
      <c r="E8" s="2">
        <v>51.47</v>
      </c>
      <c r="F8" s="2">
        <v>61.54</v>
      </c>
      <c r="G8" s="13" t="s">
        <v>24</v>
      </c>
      <c r="I8" s="2">
        <v>67.650000000000006</v>
      </c>
      <c r="J8" s="2">
        <v>46.15</v>
      </c>
      <c r="K8" s="13" t="s">
        <v>24</v>
      </c>
    </row>
    <row r="9" spans="1:11" x14ac:dyDescent="0.3">
      <c r="A9" s="2"/>
      <c r="B9" s="2"/>
      <c r="C9" s="2" t="s">
        <v>6</v>
      </c>
      <c r="D9" s="2"/>
      <c r="E9" s="2">
        <v>52.94</v>
      </c>
      <c r="F9" s="2">
        <v>76.92</v>
      </c>
      <c r="I9" s="2">
        <v>39.71</v>
      </c>
      <c r="J9" s="2">
        <v>76.92</v>
      </c>
    </row>
    <row r="10" spans="1:11" x14ac:dyDescent="0.3">
      <c r="A10" s="2"/>
      <c r="B10" s="2"/>
      <c r="C10" s="2"/>
      <c r="D10" s="2"/>
      <c r="E10" s="2"/>
      <c r="F10" s="2"/>
      <c r="I10" s="2"/>
      <c r="J10" s="2"/>
    </row>
    <row r="11" spans="1:11" x14ac:dyDescent="0.3">
      <c r="A11" s="2">
        <v>3</v>
      </c>
      <c r="B11" s="2">
        <v>591954</v>
      </c>
      <c r="C11" s="2" t="s">
        <v>5</v>
      </c>
      <c r="D11" s="2"/>
      <c r="E11" s="2">
        <v>61.76</v>
      </c>
      <c r="F11" s="2">
        <v>53.85</v>
      </c>
      <c r="I11" s="2">
        <v>64.709999999999994</v>
      </c>
      <c r="J11" s="2">
        <v>23.08</v>
      </c>
    </row>
    <row r="12" spans="1:11" ht="15.6" x14ac:dyDescent="0.3">
      <c r="A12" s="2"/>
      <c r="B12" s="2"/>
      <c r="C12" s="2" t="s">
        <v>7</v>
      </c>
      <c r="D12" s="2"/>
      <c r="E12" s="2">
        <v>60.29</v>
      </c>
      <c r="F12" s="2">
        <v>46.15</v>
      </c>
      <c r="I12" s="2">
        <v>35.29</v>
      </c>
      <c r="J12" s="2">
        <v>61.54</v>
      </c>
    </row>
    <row r="13" spans="1:11" x14ac:dyDescent="0.3">
      <c r="A13" s="2"/>
      <c r="B13" s="2"/>
      <c r="C13" s="2" t="s">
        <v>6</v>
      </c>
      <c r="D13" s="2"/>
      <c r="E13" s="2">
        <v>54.72</v>
      </c>
      <c r="F13" s="2">
        <v>76.92</v>
      </c>
      <c r="G13" s="13" t="s">
        <v>25</v>
      </c>
      <c r="I13" s="2">
        <v>36.76</v>
      </c>
      <c r="J13" s="2">
        <v>76.92</v>
      </c>
      <c r="K13" s="13" t="s">
        <v>25</v>
      </c>
    </row>
    <row r="16" spans="1:11" ht="15.75" customHeight="1" x14ac:dyDescent="0.25">
      <c r="A16" s="13" t="s">
        <v>9</v>
      </c>
      <c r="B16" s="13"/>
    </row>
    <row r="17" spans="1:10" s="10" customFormat="1" ht="15.75" customHeight="1" x14ac:dyDescent="0.25">
      <c r="B17" s="9" t="s">
        <v>43</v>
      </c>
      <c r="C17" s="9" t="s">
        <v>42</v>
      </c>
    </row>
    <row r="18" spans="1:10" ht="15.75" customHeight="1" x14ac:dyDescent="0.25">
      <c r="A18" s="13" t="s">
        <v>17</v>
      </c>
      <c r="B18" s="13">
        <v>61.449999999999996</v>
      </c>
      <c r="C18" s="13">
        <v>30.68</v>
      </c>
      <c r="I18" s="12">
        <f>B18-0.09</f>
        <v>61.359999999999992</v>
      </c>
      <c r="J18" s="12">
        <f>C18-0.09</f>
        <v>30.59</v>
      </c>
    </row>
    <row r="19" spans="1:10" ht="15.75" customHeight="1" x14ac:dyDescent="0.25">
      <c r="A19" s="13" t="s">
        <v>11</v>
      </c>
      <c r="B19" s="13">
        <v>23.07</v>
      </c>
      <c r="C19" s="13">
        <v>23.07</v>
      </c>
    </row>
    <row r="20" spans="1:10" ht="15.75" customHeight="1" x14ac:dyDescent="0.25">
      <c r="A20" s="15" t="s">
        <v>40</v>
      </c>
      <c r="B20" s="13">
        <v>23.07</v>
      </c>
      <c r="C20" s="13">
        <v>23.07</v>
      </c>
    </row>
    <row r="21" spans="1:10" ht="15.75" customHeight="1" x14ac:dyDescent="0.25">
      <c r="A21" s="15" t="s">
        <v>22</v>
      </c>
      <c r="B21" s="13">
        <v>23.07</v>
      </c>
      <c r="C21" s="13">
        <v>23.07</v>
      </c>
    </row>
    <row r="22" spans="1:10" ht="15.75" hidden="1" customHeight="1" x14ac:dyDescent="0.25">
      <c r="A22" s="13" t="s">
        <v>18</v>
      </c>
      <c r="B22" s="13">
        <v>15.38</v>
      </c>
      <c r="C22" s="13">
        <v>23.07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4"/>
  <sheetViews>
    <sheetView workbookViewId="0">
      <selection activeCell="B19" sqref="B19:B20"/>
    </sheetView>
  </sheetViews>
  <sheetFormatPr defaultColWidth="14.44140625" defaultRowHeight="15.75" customHeight="1" x14ac:dyDescent="0.25"/>
  <cols>
    <col min="1" max="1" width="25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3"/>
      <c r="H1" s="1"/>
      <c r="I1" s="1"/>
      <c r="K1" s="1"/>
      <c r="L1" s="1"/>
    </row>
    <row r="2" spans="1:13" x14ac:dyDescent="0.3">
      <c r="A2" s="2"/>
      <c r="B2" s="2"/>
      <c r="C2" s="2"/>
      <c r="D2" s="2"/>
      <c r="E2" s="2"/>
      <c r="F2" s="2"/>
      <c r="G2" s="3"/>
      <c r="H2" s="3"/>
      <c r="I2" s="3"/>
    </row>
    <row r="3" spans="1:13" x14ac:dyDescent="0.3">
      <c r="A3" s="1">
        <v>1</v>
      </c>
      <c r="B3" s="1">
        <v>50890</v>
      </c>
      <c r="C3" s="1" t="s">
        <v>5</v>
      </c>
      <c r="D3" s="2"/>
      <c r="E3" s="1">
        <v>93.56</v>
      </c>
      <c r="F3" s="1">
        <v>83.71</v>
      </c>
      <c r="G3" s="3"/>
      <c r="H3" s="4">
        <f>E3-0.05</f>
        <v>93.51</v>
      </c>
      <c r="I3" s="4">
        <f>F3-0.05</f>
        <v>83.66</v>
      </c>
    </row>
    <row r="4" spans="1:13" x14ac:dyDescent="0.3">
      <c r="A4" s="2"/>
      <c r="B4" s="2"/>
      <c r="C4" s="1" t="s">
        <v>7</v>
      </c>
      <c r="D4" s="2"/>
      <c r="E4" s="1">
        <v>98.79</v>
      </c>
      <c r="F4" s="1">
        <v>97.31</v>
      </c>
      <c r="G4" s="3"/>
      <c r="H4" s="4">
        <f t="shared" ref="H4:H13" si="0">E4-0.05</f>
        <v>98.740000000000009</v>
      </c>
      <c r="I4" s="4">
        <f t="shared" ref="I4:I13" si="1">F4-0.05</f>
        <v>97.26</v>
      </c>
    </row>
    <row r="5" spans="1:13" x14ac:dyDescent="0.3">
      <c r="A5" s="2"/>
      <c r="B5" s="2"/>
      <c r="C5" s="1" t="s">
        <v>6</v>
      </c>
      <c r="D5" s="2"/>
      <c r="E5" s="1">
        <v>99.02</v>
      </c>
      <c r="F5" s="1">
        <v>97.34</v>
      </c>
      <c r="G5" s="3"/>
      <c r="H5" s="4">
        <f t="shared" si="0"/>
        <v>98.97</v>
      </c>
      <c r="I5" s="4">
        <f t="shared" si="1"/>
        <v>97.29</v>
      </c>
    </row>
    <row r="6" spans="1:13" ht="14.4" x14ac:dyDescent="0.3">
      <c r="A6" s="2"/>
      <c r="B6" s="2"/>
      <c r="C6" s="2"/>
      <c r="D6" s="2"/>
      <c r="E6" s="2"/>
      <c r="F6" s="2"/>
      <c r="G6" s="3"/>
      <c r="H6" s="4"/>
      <c r="I6" s="4"/>
      <c r="J6" s="3"/>
      <c r="M6" s="3"/>
    </row>
    <row r="7" spans="1:13" ht="14.4" x14ac:dyDescent="0.3">
      <c r="A7" s="1">
        <v>2</v>
      </c>
      <c r="B7" s="1">
        <v>59850</v>
      </c>
      <c r="C7" s="1" t="s">
        <v>5</v>
      </c>
      <c r="D7" s="2"/>
      <c r="E7" s="1">
        <v>95.24</v>
      </c>
      <c r="F7" s="1">
        <v>95.21</v>
      </c>
      <c r="G7" s="3"/>
      <c r="H7" s="4">
        <f t="shared" si="0"/>
        <v>95.19</v>
      </c>
      <c r="I7" s="4">
        <f t="shared" si="1"/>
        <v>95.16</v>
      </c>
      <c r="J7" s="3"/>
      <c r="M7" s="3"/>
    </row>
    <row r="8" spans="1:13" ht="14.4" x14ac:dyDescent="0.3">
      <c r="A8" s="2"/>
      <c r="B8" s="2"/>
      <c r="C8" s="1" t="s">
        <v>7</v>
      </c>
      <c r="D8" s="2"/>
      <c r="E8" s="1">
        <v>99.21</v>
      </c>
      <c r="F8" s="1">
        <v>97.21</v>
      </c>
      <c r="G8" s="6"/>
      <c r="H8" s="4">
        <f t="shared" si="0"/>
        <v>99.16</v>
      </c>
      <c r="I8" s="4">
        <f t="shared" si="1"/>
        <v>97.16</v>
      </c>
      <c r="J8" s="6"/>
      <c r="M8" s="6"/>
    </row>
    <row r="9" spans="1:13" ht="14.4" x14ac:dyDescent="0.3">
      <c r="A9" s="2"/>
      <c r="B9" s="2"/>
      <c r="C9" s="1" t="s">
        <v>6</v>
      </c>
      <c r="D9" s="2"/>
      <c r="E9" s="1">
        <v>99.29</v>
      </c>
      <c r="F9" s="1">
        <v>97.34</v>
      </c>
      <c r="G9" s="3"/>
      <c r="H9" s="4">
        <f t="shared" si="0"/>
        <v>99.240000000000009</v>
      </c>
      <c r="I9" s="4">
        <f t="shared" si="1"/>
        <v>97.29</v>
      </c>
      <c r="J9" s="6"/>
      <c r="M9" s="6"/>
    </row>
    <row r="10" spans="1:13" ht="14.4" x14ac:dyDescent="0.3">
      <c r="A10" s="2"/>
      <c r="B10" s="2"/>
      <c r="C10" s="2"/>
      <c r="D10" s="2"/>
      <c r="E10" s="2"/>
      <c r="F10" s="2"/>
      <c r="G10" s="3"/>
      <c r="H10" s="4"/>
      <c r="I10" s="4"/>
      <c r="J10" s="3"/>
      <c r="M10" s="3"/>
    </row>
    <row r="11" spans="1:13" ht="14.4" x14ac:dyDescent="0.3">
      <c r="A11" s="1">
        <v>3</v>
      </c>
      <c r="B11" s="1">
        <v>76362</v>
      </c>
      <c r="C11" s="1" t="s">
        <v>5</v>
      </c>
      <c r="D11" s="2"/>
      <c r="E11" s="1">
        <v>96.08</v>
      </c>
      <c r="F11" s="1">
        <v>95.98</v>
      </c>
      <c r="G11" s="6"/>
      <c r="H11" s="4">
        <f t="shared" si="0"/>
        <v>96.03</v>
      </c>
      <c r="I11" s="4">
        <f t="shared" si="1"/>
        <v>95.93</v>
      </c>
      <c r="J11" s="6"/>
      <c r="M11" s="6"/>
    </row>
    <row r="12" spans="1:13" ht="14.4" x14ac:dyDescent="0.3">
      <c r="A12" s="2"/>
      <c r="B12" s="2"/>
      <c r="C12" s="1" t="s">
        <v>7</v>
      </c>
      <c r="D12" s="2"/>
      <c r="E12" s="1">
        <v>99.19</v>
      </c>
      <c r="F12" s="1">
        <v>97.75</v>
      </c>
      <c r="G12" s="6"/>
      <c r="H12" s="4">
        <f t="shared" si="0"/>
        <v>99.14</v>
      </c>
      <c r="I12" s="4">
        <f t="shared" si="1"/>
        <v>97.7</v>
      </c>
      <c r="J12" s="6"/>
      <c r="M12" s="6"/>
    </row>
    <row r="13" spans="1:13" ht="14.4" x14ac:dyDescent="0.3">
      <c r="A13" s="2"/>
      <c r="B13" s="2"/>
      <c r="C13" s="1" t="s">
        <v>6</v>
      </c>
      <c r="D13" s="2"/>
      <c r="E13" s="1">
        <v>99.27</v>
      </c>
      <c r="F13" s="1">
        <v>97.14</v>
      </c>
      <c r="G13" s="6"/>
      <c r="H13" s="4">
        <f t="shared" si="0"/>
        <v>99.22</v>
      </c>
      <c r="I13" s="4">
        <f t="shared" si="1"/>
        <v>97.09</v>
      </c>
      <c r="J13" s="6"/>
      <c r="M13" s="6"/>
    </row>
    <row r="16" spans="1:13" ht="15.75" customHeight="1" x14ac:dyDescent="0.25">
      <c r="A16" s="5" t="s">
        <v>9</v>
      </c>
      <c r="B16" s="5" t="s">
        <v>10</v>
      </c>
    </row>
    <row r="18" spans="1:4" ht="15.75" customHeight="1" x14ac:dyDescent="0.25">
      <c r="A18" s="5" t="s">
        <v>11</v>
      </c>
      <c r="B18" s="5">
        <v>92.13</v>
      </c>
    </row>
    <row r="19" spans="1:4" ht="15.75" customHeight="1" x14ac:dyDescent="0.25">
      <c r="A19" s="5" t="s">
        <v>12</v>
      </c>
      <c r="B19" s="5">
        <v>15.95</v>
      </c>
      <c r="D19" s="5" t="s">
        <v>13</v>
      </c>
    </row>
    <row r="20" spans="1:4" ht="15.75" customHeight="1" x14ac:dyDescent="0.25">
      <c r="A20" s="5" t="s">
        <v>14</v>
      </c>
      <c r="B20" s="5">
        <v>11.3</v>
      </c>
    </row>
    <row r="21" spans="1:4" ht="15.75" customHeight="1" x14ac:dyDescent="0.25">
      <c r="A21" s="5" t="s">
        <v>16</v>
      </c>
      <c r="B21" s="5">
        <v>10.77</v>
      </c>
    </row>
    <row r="23" spans="1:4" ht="15.75" customHeight="1" x14ac:dyDescent="0.25">
      <c r="A23" s="5" t="s">
        <v>17</v>
      </c>
      <c r="B23" s="5">
        <v>91.04</v>
      </c>
    </row>
    <row r="24" spans="1:4" ht="15.75" customHeight="1" x14ac:dyDescent="0.25">
      <c r="A24" s="5" t="s">
        <v>18</v>
      </c>
      <c r="B24" s="5">
        <v>88.9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48"/>
  <sheetViews>
    <sheetView workbookViewId="0">
      <selection activeCell="B18" sqref="B18:B20"/>
    </sheetView>
  </sheetViews>
  <sheetFormatPr defaultColWidth="14.44140625" defaultRowHeight="15.75" customHeight="1" x14ac:dyDescent="0.25"/>
  <cols>
    <col min="1" max="1" width="21.109375" bestFit="1" customWidth="1"/>
    <col min="2" max="2" width="21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</row>
    <row r="2" spans="1:6" x14ac:dyDescent="0.3">
      <c r="A2" s="2"/>
      <c r="B2" s="2"/>
      <c r="C2" s="2"/>
      <c r="D2" s="2"/>
      <c r="E2" s="2"/>
      <c r="F2" s="2"/>
    </row>
    <row r="3" spans="1:6" x14ac:dyDescent="0.3">
      <c r="A3" s="1">
        <v>1</v>
      </c>
      <c r="B3" s="1">
        <v>50890</v>
      </c>
      <c r="C3" s="1" t="s">
        <v>5</v>
      </c>
      <c r="D3" s="2"/>
      <c r="E3" s="1">
        <v>79.63</v>
      </c>
      <c r="F3" s="1">
        <v>54.35</v>
      </c>
    </row>
    <row r="4" spans="1:6" x14ac:dyDescent="0.3">
      <c r="A4" s="2"/>
      <c r="B4" s="2"/>
      <c r="C4" s="1" t="s">
        <v>7</v>
      </c>
      <c r="D4" s="2"/>
      <c r="E4" s="1">
        <v>93.29</v>
      </c>
      <c r="F4" s="1">
        <v>79.64</v>
      </c>
    </row>
    <row r="5" spans="1:6" x14ac:dyDescent="0.3">
      <c r="A5" s="2"/>
      <c r="B5" s="2"/>
      <c r="C5" s="1" t="s">
        <v>6</v>
      </c>
      <c r="D5" s="2"/>
      <c r="E5" s="1">
        <v>93.43</v>
      </c>
      <c r="F5" s="1">
        <v>76.03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s="1">
        <v>2</v>
      </c>
      <c r="B7" s="1">
        <v>59850</v>
      </c>
      <c r="C7" s="1" t="s">
        <v>5</v>
      </c>
      <c r="D7" s="2"/>
      <c r="E7" s="1">
        <v>80.92</v>
      </c>
      <c r="F7" s="1">
        <v>56.79</v>
      </c>
    </row>
    <row r="8" spans="1:6" x14ac:dyDescent="0.3">
      <c r="A8" s="2"/>
      <c r="B8" s="2"/>
      <c r="C8" s="1" t="s">
        <v>7</v>
      </c>
      <c r="D8" s="2"/>
      <c r="E8" s="1">
        <v>95.25</v>
      </c>
      <c r="F8" s="1">
        <v>86.04</v>
      </c>
    </row>
    <row r="9" spans="1:6" x14ac:dyDescent="0.3">
      <c r="A9" s="2"/>
      <c r="B9" s="2"/>
      <c r="C9" s="1" t="s">
        <v>6</v>
      </c>
      <c r="D9" s="2"/>
      <c r="E9" s="1">
        <v>96.26</v>
      </c>
      <c r="F9" s="1">
        <v>85.75</v>
      </c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1">
        <v>3</v>
      </c>
      <c r="B11" s="1">
        <v>76362</v>
      </c>
      <c r="C11" s="1" t="s">
        <v>5</v>
      </c>
      <c r="D11" s="2"/>
      <c r="E11" s="1">
        <v>82.06</v>
      </c>
      <c r="F11" s="1">
        <v>57.35</v>
      </c>
    </row>
    <row r="12" spans="1:6" x14ac:dyDescent="0.3">
      <c r="A12" s="2"/>
      <c r="B12" s="2"/>
      <c r="C12" s="1" t="s">
        <v>7</v>
      </c>
      <c r="D12" s="2"/>
      <c r="E12" s="1">
        <v>92.05</v>
      </c>
      <c r="F12" s="1">
        <v>82.65</v>
      </c>
    </row>
    <row r="13" spans="1:6" x14ac:dyDescent="0.3">
      <c r="A13" s="2"/>
      <c r="B13" s="2"/>
      <c r="C13" s="1" t="s">
        <v>6</v>
      </c>
      <c r="D13" s="2"/>
      <c r="E13" s="1">
        <v>96.66</v>
      </c>
      <c r="F13" s="1">
        <v>85.32</v>
      </c>
    </row>
    <row r="16" spans="1:6" ht="15.75" customHeight="1" x14ac:dyDescent="0.25">
      <c r="A16" s="5" t="s">
        <v>9</v>
      </c>
      <c r="B16" s="5" t="s">
        <v>10</v>
      </c>
    </row>
    <row r="18" spans="1:2" ht="15.75" customHeight="1" x14ac:dyDescent="0.25">
      <c r="A18" s="5" t="s">
        <v>11</v>
      </c>
      <c r="B18" s="5">
        <v>96.23</v>
      </c>
    </row>
    <row r="19" spans="1:2" ht="15.75" customHeight="1" x14ac:dyDescent="0.25">
      <c r="A19" s="5" t="s">
        <v>12</v>
      </c>
      <c r="B19" s="5">
        <v>95.55</v>
      </c>
    </row>
    <row r="20" spans="1:2" ht="15.75" customHeight="1" x14ac:dyDescent="0.25">
      <c r="A20" s="5" t="s">
        <v>14</v>
      </c>
      <c r="B20" s="5">
        <v>95.55</v>
      </c>
    </row>
    <row r="21" spans="1:2" ht="15.75" customHeight="1" x14ac:dyDescent="0.25">
      <c r="A21" s="5" t="s">
        <v>16</v>
      </c>
      <c r="B21" s="5">
        <v>92.21</v>
      </c>
    </row>
    <row r="22" spans="1:2" ht="15.75" customHeight="1" x14ac:dyDescent="0.25">
      <c r="A22" s="5" t="s">
        <v>26</v>
      </c>
      <c r="B22" s="5">
        <v>87.21</v>
      </c>
    </row>
    <row r="23" spans="1:2" ht="15.75" customHeight="1" x14ac:dyDescent="0.25">
      <c r="A23" s="5" t="s">
        <v>17</v>
      </c>
      <c r="B23" s="5">
        <v>10.119999999999999</v>
      </c>
    </row>
    <row r="24" spans="1:2" ht="15.75" customHeight="1" x14ac:dyDescent="0.25">
      <c r="A24" s="5" t="s">
        <v>18</v>
      </c>
      <c r="B24" s="5">
        <v>90.88</v>
      </c>
    </row>
    <row r="36" spans="2:14" ht="14.4" x14ac:dyDescent="0.3">
      <c r="B36" s="1" t="s">
        <v>0</v>
      </c>
      <c r="C36" s="1" t="s">
        <v>1</v>
      </c>
      <c r="D36" s="1" t="s">
        <v>2</v>
      </c>
      <c r="E36" s="2"/>
      <c r="F36" s="1" t="s">
        <v>3</v>
      </c>
      <c r="G36" s="1" t="s">
        <v>4</v>
      </c>
      <c r="H36" s="3"/>
      <c r="I36" s="1" t="s">
        <v>3</v>
      </c>
      <c r="J36" s="1" t="s">
        <v>4</v>
      </c>
      <c r="L36" s="1" t="s">
        <v>3</v>
      </c>
      <c r="M36" s="1" t="s">
        <v>4</v>
      </c>
    </row>
    <row r="37" spans="2:14" ht="14.4" x14ac:dyDescent="0.3">
      <c r="B37" s="2"/>
      <c r="C37" s="2"/>
      <c r="D37" s="2"/>
      <c r="E37" s="2"/>
      <c r="F37" s="2"/>
      <c r="G37" s="2"/>
      <c r="H37" s="3"/>
      <c r="I37" s="3"/>
      <c r="J37" s="3"/>
    </row>
    <row r="38" spans="2:14" ht="14.4" x14ac:dyDescent="0.3">
      <c r="B38" s="1">
        <v>1</v>
      </c>
      <c r="C38" s="1">
        <v>452</v>
      </c>
      <c r="D38" s="1" t="s">
        <v>8</v>
      </c>
      <c r="E38" s="2"/>
      <c r="F38" s="1">
        <v>77.58</v>
      </c>
      <c r="G38" s="1">
        <v>77.099999999999994</v>
      </c>
      <c r="H38" s="3"/>
      <c r="I38" s="4">
        <v>72.25</v>
      </c>
      <c r="J38" s="4">
        <v>70.55</v>
      </c>
      <c r="L38" s="5">
        <v>52.62</v>
      </c>
      <c r="M38" s="5">
        <v>53.15</v>
      </c>
    </row>
    <row r="39" spans="2:14" ht="14.4" x14ac:dyDescent="0.3">
      <c r="B39" s="2"/>
      <c r="C39" s="2"/>
      <c r="D39" s="1" t="s">
        <v>6</v>
      </c>
      <c r="E39" s="2"/>
      <c r="F39" s="1">
        <v>88.3</v>
      </c>
      <c r="G39" s="1">
        <v>91.1</v>
      </c>
      <c r="H39" s="3"/>
      <c r="I39" s="4">
        <v>80.27</v>
      </c>
      <c r="J39" s="4">
        <v>79.45</v>
      </c>
      <c r="L39" s="5">
        <v>64.8</v>
      </c>
      <c r="M39" s="5">
        <v>61.8</v>
      </c>
    </row>
    <row r="40" spans="2:14" ht="14.4" x14ac:dyDescent="0.3">
      <c r="B40" s="2"/>
      <c r="C40" s="2"/>
      <c r="D40" s="1" t="s">
        <v>7</v>
      </c>
      <c r="E40" s="2"/>
      <c r="F40" s="1">
        <v>87.25</v>
      </c>
      <c r="G40" s="1">
        <v>93.1</v>
      </c>
      <c r="H40" s="3"/>
      <c r="I40" s="4">
        <v>78.849999999999994</v>
      </c>
      <c r="J40" s="4">
        <v>80</v>
      </c>
      <c r="L40" s="5">
        <v>61.3</v>
      </c>
      <c r="M40" s="5">
        <v>66.2</v>
      </c>
    </row>
    <row r="41" spans="2:14" ht="14.4" x14ac:dyDescent="0.3">
      <c r="B41" s="2"/>
      <c r="C41" s="2"/>
      <c r="D41" s="2"/>
      <c r="E41" s="2"/>
      <c r="F41" s="2"/>
      <c r="G41" s="2"/>
      <c r="H41" s="3"/>
      <c r="J41" s="3"/>
      <c r="K41" s="3"/>
      <c r="N41" s="3"/>
    </row>
    <row r="42" spans="2:14" ht="14.4" x14ac:dyDescent="0.3">
      <c r="B42" s="1">
        <v>2</v>
      </c>
      <c r="C42" s="1">
        <v>9028</v>
      </c>
      <c r="D42" s="1" t="s">
        <v>8</v>
      </c>
      <c r="E42" s="2"/>
      <c r="F42" s="1">
        <v>97.2</v>
      </c>
      <c r="G42" s="1">
        <v>97.15</v>
      </c>
      <c r="H42" s="3"/>
      <c r="I42" s="5">
        <v>86.4</v>
      </c>
      <c r="J42" s="6">
        <v>86.6</v>
      </c>
      <c r="K42" s="3"/>
      <c r="L42" s="5">
        <v>68.819999999999993</v>
      </c>
      <c r="M42" s="5">
        <v>68.099999999999994</v>
      </c>
      <c r="N42" s="3"/>
    </row>
    <row r="43" spans="2:14" ht="14.4" x14ac:dyDescent="0.3">
      <c r="B43" s="2"/>
      <c r="C43" s="2"/>
      <c r="D43" s="1" t="s">
        <v>6</v>
      </c>
      <c r="E43" s="2"/>
      <c r="F43" s="1">
        <v>98.4</v>
      </c>
      <c r="G43" s="1">
        <v>98.6</v>
      </c>
      <c r="H43" s="3"/>
      <c r="I43" s="5">
        <v>87.13</v>
      </c>
      <c r="J43" s="6">
        <v>84.55</v>
      </c>
      <c r="K43" s="6" t="s">
        <v>15</v>
      </c>
      <c r="L43" s="5">
        <v>72.33</v>
      </c>
      <c r="M43" s="5">
        <v>72</v>
      </c>
      <c r="N43" s="6" t="s">
        <v>15</v>
      </c>
    </row>
    <row r="44" spans="2:14" ht="14.4" x14ac:dyDescent="0.3">
      <c r="B44" s="2"/>
      <c r="C44" s="2"/>
      <c r="D44" s="1" t="s">
        <v>7</v>
      </c>
      <c r="E44" s="2"/>
      <c r="F44" s="1">
        <v>97.63</v>
      </c>
      <c r="G44" s="1">
        <v>97.6</v>
      </c>
      <c r="H44" s="6" t="s">
        <v>15</v>
      </c>
      <c r="I44" s="5">
        <v>88.15</v>
      </c>
      <c r="J44" s="6">
        <v>86.9</v>
      </c>
      <c r="K44" s="6" t="s">
        <v>15</v>
      </c>
      <c r="L44" s="5">
        <v>72.680000000000007</v>
      </c>
      <c r="M44" s="5">
        <v>71.38</v>
      </c>
      <c r="N44" s="6" t="s">
        <v>15</v>
      </c>
    </row>
    <row r="45" spans="2:14" ht="14.4" x14ac:dyDescent="0.3">
      <c r="B45" s="2"/>
      <c r="C45" s="2"/>
      <c r="D45" s="2"/>
      <c r="E45" s="2"/>
      <c r="F45" s="2"/>
      <c r="G45" s="2"/>
      <c r="H45" s="3"/>
      <c r="J45" s="3"/>
      <c r="K45" s="3"/>
      <c r="N45" s="3"/>
    </row>
    <row r="46" spans="2:14" ht="14.4" x14ac:dyDescent="0.3">
      <c r="B46" s="1">
        <v>3</v>
      </c>
      <c r="C46" s="1">
        <v>17028</v>
      </c>
      <c r="D46" s="1" t="s">
        <v>8</v>
      </c>
      <c r="E46" s="2"/>
      <c r="F46" s="1">
        <v>96.63</v>
      </c>
      <c r="G46" s="1">
        <v>96.8</v>
      </c>
      <c r="H46" s="6" t="s">
        <v>15</v>
      </c>
      <c r="I46" s="5">
        <v>86.83</v>
      </c>
      <c r="J46" s="6">
        <v>87.95</v>
      </c>
      <c r="K46" s="6" t="s">
        <v>15</v>
      </c>
      <c r="L46" s="5">
        <v>71.63</v>
      </c>
      <c r="M46" s="5">
        <v>70.400000000000006</v>
      </c>
      <c r="N46" s="6" t="s">
        <v>15</v>
      </c>
    </row>
    <row r="47" spans="2:14" ht="14.4" x14ac:dyDescent="0.3">
      <c r="B47" s="2"/>
      <c r="C47" s="2"/>
      <c r="D47" s="1" t="s">
        <v>6</v>
      </c>
      <c r="E47" s="2"/>
      <c r="F47" s="1">
        <v>97.93</v>
      </c>
      <c r="G47" s="1">
        <v>97.7</v>
      </c>
      <c r="H47" s="6" t="s">
        <v>15</v>
      </c>
      <c r="I47" s="5">
        <v>86.97</v>
      </c>
      <c r="J47" s="6">
        <v>86.4</v>
      </c>
      <c r="K47" s="6" t="s">
        <v>15</v>
      </c>
      <c r="L47" s="5">
        <v>73.38</v>
      </c>
      <c r="M47" s="5">
        <v>70.599999999999994</v>
      </c>
      <c r="N47" s="6" t="s">
        <v>15</v>
      </c>
    </row>
    <row r="48" spans="2:14" ht="14.4" x14ac:dyDescent="0.3">
      <c r="B48" s="2"/>
      <c r="C48" s="2"/>
      <c r="D48" s="1" t="s">
        <v>7</v>
      </c>
      <c r="E48" s="2"/>
      <c r="F48" s="1">
        <v>97.23</v>
      </c>
      <c r="G48" s="1">
        <v>96.6</v>
      </c>
      <c r="H48" s="6" t="s">
        <v>15</v>
      </c>
      <c r="I48" s="5">
        <v>87.12</v>
      </c>
      <c r="J48" s="6">
        <v>85.7</v>
      </c>
      <c r="K48" s="6" t="s">
        <v>15</v>
      </c>
      <c r="L48" s="5">
        <v>72.430000000000007</v>
      </c>
      <c r="M48" s="5">
        <v>74.349999999999994</v>
      </c>
      <c r="N48" s="6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J26"/>
  <sheetViews>
    <sheetView tabSelected="1" workbookViewId="0">
      <selection activeCell="H14" sqref="H14"/>
    </sheetView>
  </sheetViews>
  <sheetFormatPr defaultColWidth="14.44140625" defaultRowHeight="15.75" customHeight="1" x14ac:dyDescent="0.25"/>
  <cols>
    <col min="1" max="1" width="14.44140625" style="12"/>
    <col min="2" max="2" width="13.77734375" style="12" customWidth="1"/>
    <col min="3" max="3" width="0" style="12" hidden="1" customWidth="1"/>
    <col min="4" max="4" width="14.44140625" style="12"/>
    <col min="5" max="5" width="12" style="12" customWidth="1"/>
    <col min="6" max="16384" width="14.44140625" style="12"/>
  </cols>
  <sheetData>
    <row r="2" spans="2:10" s="10" customFormat="1" ht="14.4" x14ac:dyDescent="0.3">
      <c r="B2" s="8" t="s">
        <v>37</v>
      </c>
      <c r="C2" s="8" t="s">
        <v>1</v>
      </c>
      <c r="D2" s="8" t="s">
        <v>2</v>
      </c>
      <c r="E2" s="8"/>
      <c r="F2" s="8" t="s">
        <v>3</v>
      </c>
      <c r="G2" s="8" t="s">
        <v>4</v>
      </c>
    </row>
    <row r="3" spans="2:10" ht="14.4" x14ac:dyDescent="0.3">
      <c r="B3" s="2"/>
      <c r="C3" s="2"/>
      <c r="D3" s="2"/>
      <c r="E3" s="2"/>
      <c r="F3" s="2"/>
      <c r="G3" s="2"/>
    </row>
    <row r="4" spans="2:10" ht="14.4" x14ac:dyDescent="0.3">
      <c r="B4" s="2">
        <v>1</v>
      </c>
      <c r="C4" s="2">
        <v>11846</v>
      </c>
      <c r="D4" s="2" t="s">
        <v>5</v>
      </c>
      <c r="E4" s="2"/>
      <c r="F4" s="2">
        <v>76.650000000000006</v>
      </c>
      <c r="G4" s="2">
        <v>76.39</v>
      </c>
      <c r="I4" s="12">
        <f>F4-0.03</f>
        <v>76.62</v>
      </c>
      <c r="J4" s="12">
        <f>G4-0.03</f>
        <v>76.36</v>
      </c>
    </row>
    <row r="5" spans="2:10" ht="14.4" x14ac:dyDescent="0.3">
      <c r="B5" s="2"/>
      <c r="C5" s="2"/>
      <c r="D5" s="2" t="s">
        <v>7</v>
      </c>
      <c r="E5" s="2"/>
      <c r="F5" s="2">
        <v>80.47</v>
      </c>
      <c r="G5" s="2">
        <v>79.510000000000005</v>
      </c>
      <c r="I5" s="12">
        <f t="shared" ref="I5:I14" si="0">F5-0.03</f>
        <v>80.44</v>
      </c>
      <c r="J5" s="12">
        <f t="shared" ref="J5:J14" si="1">G5-0.03</f>
        <v>79.48</v>
      </c>
    </row>
    <row r="6" spans="2:10" ht="15" customHeight="1" x14ac:dyDescent="0.3">
      <c r="B6" s="2"/>
      <c r="C6" s="2"/>
      <c r="D6" s="2" t="s">
        <v>6</v>
      </c>
      <c r="E6" s="2"/>
      <c r="F6" s="2">
        <v>80.650000000000006</v>
      </c>
      <c r="G6" s="2">
        <v>80.239999999999995</v>
      </c>
      <c r="I6" s="12">
        <f t="shared" si="0"/>
        <v>80.62</v>
      </c>
      <c r="J6" s="12">
        <f t="shared" si="1"/>
        <v>80.209999999999994</v>
      </c>
    </row>
    <row r="7" spans="2:10" ht="15" customHeight="1" x14ac:dyDescent="0.3">
      <c r="B7" s="2"/>
      <c r="C7" s="2"/>
      <c r="D7" s="2"/>
      <c r="E7" s="2"/>
      <c r="F7" s="2"/>
      <c r="G7" s="2"/>
    </row>
    <row r="8" spans="2:10" ht="14.4" x14ac:dyDescent="0.3">
      <c r="B8" s="2">
        <v>2</v>
      </c>
      <c r="C8" s="2">
        <v>20550</v>
      </c>
      <c r="D8" s="2" t="s">
        <v>5</v>
      </c>
      <c r="E8" s="2"/>
      <c r="F8" s="2">
        <v>84.9</v>
      </c>
      <c r="G8" s="2">
        <v>84.539999999999992</v>
      </c>
      <c r="I8" s="12">
        <f t="shared" si="0"/>
        <v>84.87</v>
      </c>
      <c r="J8" s="12">
        <f t="shared" si="1"/>
        <v>84.509999999999991</v>
      </c>
    </row>
    <row r="9" spans="2:10" ht="14.4" x14ac:dyDescent="0.3">
      <c r="B9" s="2"/>
      <c r="C9" s="2"/>
      <c r="D9" s="2" t="s">
        <v>7</v>
      </c>
      <c r="E9" s="2"/>
      <c r="F9" s="2">
        <v>84.81</v>
      </c>
      <c r="G9" s="2">
        <v>81.7</v>
      </c>
      <c r="I9" s="12">
        <f t="shared" si="0"/>
        <v>84.78</v>
      </c>
      <c r="J9" s="12">
        <f t="shared" si="1"/>
        <v>81.67</v>
      </c>
    </row>
    <row r="10" spans="2:10" ht="14.4" x14ac:dyDescent="0.3">
      <c r="B10" s="2"/>
      <c r="C10" s="2"/>
      <c r="D10" s="2" t="s">
        <v>6</v>
      </c>
      <c r="E10" s="2"/>
      <c r="F10" s="2">
        <v>85.81</v>
      </c>
      <c r="G10" s="2">
        <v>82.91</v>
      </c>
      <c r="I10" s="12">
        <f t="shared" si="0"/>
        <v>85.78</v>
      </c>
      <c r="J10" s="12">
        <f t="shared" si="1"/>
        <v>82.88</v>
      </c>
    </row>
    <row r="11" spans="2:10" ht="14.4" x14ac:dyDescent="0.3">
      <c r="B11" s="2"/>
      <c r="C11" s="2"/>
      <c r="D11" s="2"/>
      <c r="E11" s="2"/>
      <c r="F11" s="2"/>
      <c r="G11" s="2"/>
    </row>
    <row r="12" spans="2:10" ht="14.4" x14ac:dyDescent="0.3">
      <c r="B12" s="2">
        <v>3</v>
      </c>
      <c r="C12" s="2">
        <v>28422</v>
      </c>
      <c r="D12" s="2" t="s">
        <v>5</v>
      </c>
      <c r="E12" s="2"/>
      <c r="F12" s="2">
        <v>86.31</v>
      </c>
      <c r="G12" s="2">
        <v>84.539999999999992</v>
      </c>
      <c r="I12" s="12">
        <f t="shared" si="0"/>
        <v>86.28</v>
      </c>
      <c r="J12" s="12">
        <f t="shared" si="1"/>
        <v>84.509999999999991</v>
      </c>
    </row>
    <row r="13" spans="2:10" ht="14.4" x14ac:dyDescent="0.3">
      <c r="B13" s="2"/>
      <c r="C13" s="2"/>
      <c r="D13" s="2" t="s">
        <v>7</v>
      </c>
      <c r="E13" s="2"/>
      <c r="F13" s="2">
        <v>88.69</v>
      </c>
      <c r="G13" s="2">
        <v>85.64</v>
      </c>
      <c r="I13" s="12">
        <f t="shared" si="0"/>
        <v>88.66</v>
      </c>
      <c r="J13" s="12">
        <f t="shared" si="1"/>
        <v>85.61</v>
      </c>
    </row>
    <row r="14" spans="2:10" ht="14.4" x14ac:dyDescent="0.3">
      <c r="B14" s="2"/>
      <c r="C14" s="2"/>
      <c r="D14" s="2" t="s">
        <v>6</v>
      </c>
      <c r="E14" s="2"/>
      <c r="F14" s="2">
        <v>88.4</v>
      </c>
      <c r="G14" s="2">
        <v>87.06</v>
      </c>
      <c r="I14" s="12">
        <f t="shared" si="0"/>
        <v>88.37</v>
      </c>
      <c r="J14" s="12">
        <f t="shared" si="1"/>
        <v>87.03</v>
      </c>
    </row>
    <row r="18" spans="2:9" s="10" customFormat="1" ht="15" customHeight="1" x14ac:dyDescent="0.25">
      <c r="D18" s="9" t="s">
        <v>9</v>
      </c>
      <c r="E18" s="9" t="s">
        <v>46</v>
      </c>
    </row>
    <row r="20" spans="2:9" ht="15.75" customHeight="1" x14ac:dyDescent="0.25">
      <c r="D20" s="13" t="s">
        <v>17</v>
      </c>
      <c r="E20" s="13">
        <v>18</v>
      </c>
      <c r="I20" s="12">
        <f>E20*100</f>
        <v>1800</v>
      </c>
    </row>
    <row r="21" spans="2:9" ht="15.75" customHeight="1" x14ac:dyDescent="0.25">
      <c r="D21" s="13" t="s">
        <v>11</v>
      </c>
      <c r="E21" s="13">
        <v>22</v>
      </c>
      <c r="I21" s="12">
        <f t="shared" ref="I21:I25" si="2">E21*100</f>
        <v>2200</v>
      </c>
    </row>
    <row r="22" spans="2:9" ht="15.75" customHeight="1" x14ac:dyDescent="0.25">
      <c r="D22" s="15" t="s">
        <v>40</v>
      </c>
      <c r="E22" s="13">
        <v>41</v>
      </c>
      <c r="I22" s="12">
        <f t="shared" si="2"/>
        <v>4100</v>
      </c>
    </row>
    <row r="23" spans="2:9" ht="15.75" customHeight="1" x14ac:dyDescent="0.25">
      <c r="D23" s="15" t="s">
        <v>22</v>
      </c>
      <c r="E23" s="13">
        <v>38</v>
      </c>
      <c r="I23" s="12">
        <f t="shared" si="2"/>
        <v>3800</v>
      </c>
    </row>
    <row r="24" spans="2:9" ht="15.75" hidden="1" customHeight="1" x14ac:dyDescent="0.25">
      <c r="D24" s="13" t="s">
        <v>27</v>
      </c>
      <c r="E24" s="13">
        <v>52.11</v>
      </c>
      <c r="I24" s="12">
        <f t="shared" si="2"/>
        <v>5211</v>
      </c>
    </row>
    <row r="25" spans="2:9" ht="15.75" customHeight="1" x14ac:dyDescent="0.25">
      <c r="D25" s="13" t="s">
        <v>28</v>
      </c>
      <c r="E25" s="13">
        <v>35</v>
      </c>
      <c r="I25" s="12">
        <f t="shared" si="2"/>
        <v>3500</v>
      </c>
    </row>
    <row r="26" spans="2:9" ht="15.75" hidden="1" customHeight="1" x14ac:dyDescent="0.25">
      <c r="B26" s="13" t="s">
        <v>18</v>
      </c>
      <c r="C26" s="13">
        <v>0.25</v>
      </c>
      <c r="I26" s="12">
        <f t="shared" ref="I22:I26" si="3">C26+0.02</f>
        <v>0.27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5C1D-6382-40EC-A49F-2866E4C482F7}">
  <sheetPr>
    <outlinePr summaryBelow="0" summaryRight="0"/>
  </sheetPr>
  <dimension ref="B2:I26"/>
  <sheetViews>
    <sheetView workbookViewId="0">
      <selection activeCell="A18" sqref="A18"/>
    </sheetView>
  </sheetViews>
  <sheetFormatPr defaultColWidth="14.44140625" defaultRowHeight="15.75" customHeight="1" x14ac:dyDescent="0.25"/>
  <cols>
    <col min="1" max="1" width="14.44140625" style="12"/>
    <col min="2" max="2" width="13.77734375" style="12" customWidth="1"/>
    <col min="3" max="3" width="0" style="12" hidden="1" customWidth="1"/>
    <col min="4" max="4" width="14.44140625" style="12"/>
    <col min="5" max="5" width="12" style="12" customWidth="1"/>
    <col min="6" max="16384" width="14.44140625" style="12"/>
  </cols>
  <sheetData>
    <row r="2" spans="2:7" s="10" customFormat="1" ht="14.4" x14ac:dyDescent="0.3">
      <c r="B2" s="8" t="s">
        <v>37</v>
      </c>
      <c r="C2" s="8" t="s">
        <v>1</v>
      </c>
      <c r="D2" s="8" t="s">
        <v>2</v>
      </c>
      <c r="E2" s="8"/>
      <c r="F2" s="8" t="s">
        <v>3</v>
      </c>
      <c r="G2" s="8" t="s">
        <v>4</v>
      </c>
    </row>
    <row r="3" spans="2:7" ht="14.4" x14ac:dyDescent="0.3">
      <c r="B3" s="2"/>
      <c r="C3" s="2"/>
      <c r="D3" s="2"/>
      <c r="E3" s="2"/>
      <c r="F3" s="2"/>
      <c r="G3" s="2"/>
    </row>
    <row r="4" spans="2:7" ht="14.4" x14ac:dyDescent="0.3">
      <c r="B4" s="2">
        <v>1</v>
      </c>
      <c r="C4" s="2">
        <v>11846</v>
      </c>
      <c r="D4" s="2" t="s">
        <v>5</v>
      </c>
      <c r="E4" s="2"/>
      <c r="F4" s="2">
        <v>93.51</v>
      </c>
      <c r="G4" s="2">
        <v>83.66</v>
      </c>
    </row>
    <row r="5" spans="2:7" ht="14.4" x14ac:dyDescent="0.3">
      <c r="B5" s="2"/>
      <c r="C5" s="2"/>
      <c r="D5" s="2" t="s">
        <v>7</v>
      </c>
      <c r="E5" s="2"/>
      <c r="F5" s="2">
        <v>98.740000000000009</v>
      </c>
      <c r="G5" s="2">
        <v>97.26</v>
      </c>
    </row>
    <row r="6" spans="2:7" ht="15" customHeight="1" x14ac:dyDescent="0.3">
      <c r="B6" s="2"/>
      <c r="C6" s="2"/>
      <c r="D6" s="2" t="s">
        <v>6</v>
      </c>
      <c r="E6" s="2"/>
      <c r="F6" s="2">
        <v>98.97</v>
      </c>
      <c r="G6" s="2">
        <v>97.29</v>
      </c>
    </row>
    <row r="7" spans="2:7" ht="15" customHeight="1" x14ac:dyDescent="0.3">
      <c r="B7" s="2"/>
      <c r="C7" s="2"/>
      <c r="D7" s="2"/>
      <c r="E7" s="2"/>
      <c r="F7" s="2"/>
      <c r="G7" s="2"/>
    </row>
    <row r="8" spans="2:7" ht="14.4" x14ac:dyDescent="0.3">
      <c r="B8" s="2">
        <v>2</v>
      </c>
      <c r="C8" s="2">
        <v>20550</v>
      </c>
      <c r="D8" s="2" t="s">
        <v>5</v>
      </c>
      <c r="E8" s="2"/>
      <c r="F8" s="2">
        <v>95.19</v>
      </c>
      <c r="G8" s="2">
        <v>95.16</v>
      </c>
    </row>
    <row r="9" spans="2:7" ht="14.4" x14ac:dyDescent="0.3">
      <c r="B9" s="2"/>
      <c r="C9" s="2"/>
      <c r="D9" s="2" t="s">
        <v>7</v>
      </c>
      <c r="E9" s="2"/>
      <c r="F9" s="2">
        <v>99.16</v>
      </c>
      <c r="G9" s="2">
        <v>97.16</v>
      </c>
    </row>
    <row r="10" spans="2:7" ht="14.4" x14ac:dyDescent="0.3">
      <c r="B10" s="2"/>
      <c r="C10" s="2"/>
      <c r="D10" s="2" t="s">
        <v>6</v>
      </c>
      <c r="E10" s="2"/>
      <c r="F10" s="2">
        <v>99.240000000000009</v>
      </c>
      <c r="G10" s="2">
        <v>97.29</v>
      </c>
    </row>
    <row r="11" spans="2:7" ht="14.4" x14ac:dyDescent="0.3">
      <c r="B11" s="2"/>
      <c r="C11" s="2"/>
      <c r="D11" s="2"/>
      <c r="E11" s="2"/>
      <c r="F11" s="2"/>
      <c r="G11" s="2"/>
    </row>
    <row r="12" spans="2:7" ht="14.4" x14ac:dyDescent="0.3">
      <c r="B12" s="2">
        <v>3</v>
      </c>
      <c r="C12" s="2">
        <v>28422</v>
      </c>
      <c r="D12" s="2" t="s">
        <v>5</v>
      </c>
      <c r="E12" s="2"/>
      <c r="F12" s="2">
        <v>96.03</v>
      </c>
      <c r="G12" s="2">
        <v>95.93</v>
      </c>
    </row>
    <row r="13" spans="2:7" ht="14.4" x14ac:dyDescent="0.3">
      <c r="B13" s="2"/>
      <c r="C13" s="2"/>
      <c r="D13" s="2" t="s">
        <v>7</v>
      </c>
      <c r="E13" s="2"/>
      <c r="F13" s="2">
        <v>99.14</v>
      </c>
      <c r="G13" s="2">
        <v>97.7</v>
      </c>
    </row>
    <row r="14" spans="2:7" ht="14.4" x14ac:dyDescent="0.3">
      <c r="B14" s="2"/>
      <c r="C14" s="2"/>
      <c r="D14" s="2" t="s">
        <v>6</v>
      </c>
      <c r="E14" s="2"/>
      <c r="F14" s="2">
        <v>99.22</v>
      </c>
      <c r="G14" s="2">
        <v>97.09</v>
      </c>
    </row>
    <row r="18" spans="2:9" s="10" customFormat="1" ht="15" customHeight="1" x14ac:dyDescent="0.25">
      <c r="D18" s="9" t="s">
        <v>9</v>
      </c>
      <c r="E18" s="9" t="s">
        <v>46</v>
      </c>
    </row>
    <row r="20" spans="2:9" ht="15.75" customHeight="1" x14ac:dyDescent="0.25">
      <c r="D20" s="13" t="s">
        <v>17</v>
      </c>
      <c r="E20" s="13">
        <v>91.04</v>
      </c>
    </row>
    <row r="21" spans="2:9" ht="15.75" customHeight="1" x14ac:dyDescent="0.25">
      <c r="D21" s="13" t="s">
        <v>11</v>
      </c>
      <c r="E21" s="13">
        <v>92.11</v>
      </c>
    </row>
    <row r="22" spans="2:9" ht="15.75" customHeight="1" x14ac:dyDescent="0.25">
      <c r="D22" s="15" t="s">
        <v>40</v>
      </c>
      <c r="E22" s="13">
        <v>15.91</v>
      </c>
    </row>
    <row r="23" spans="2:9" ht="15.75" customHeight="1" x14ac:dyDescent="0.25">
      <c r="D23" s="15" t="s">
        <v>22</v>
      </c>
      <c r="E23" s="13">
        <v>11.21</v>
      </c>
    </row>
    <row r="24" spans="2:9" ht="15.75" hidden="1" customHeight="1" x14ac:dyDescent="0.25">
      <c r="D24" s="13" t="s">
        <v>27</v>
      </c>
      <c r="E24" s="13">
        <v>0.52110000000000001</v>
      </c>
      <c r="I24" s="12">
        <f>E24+0.02</f>
        <v>0.54110000000000003</v>
      </c>
    </row>
    <row r="25" spans="2:9" ht="15.75" customHeight="1" x14ac:dyDescent="0.25">
      <c r="D25" s="13"/>
      <c r="E25" s="13"/>
    </row>
    <row r="26" spans="2:9" ht="15.75" hidden="1" customHeight="1" x14ac:dyDescent="0.25">
      <c r="B26" s="13" t="s">
        <v>18</v>
      </c>
      <c r="C26" s="13">
        <v>0.25</v>
      </c>
      <c r="I26" s="12">
        <f t="shared" ref="I26:I30" si="0">C26+0.02</f>
        <v>0.27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2794-529E-440C-9E61-1219E3D71CFE}">
  <sheetPr>
    <outlinePr summaryBelow="0" summaryRight="0"/>
  </sheetPr>
  <dimension ref="B2:I26"/>
  <sheetViews>
    <sheetView workbookViewId="0">
      <selection activeCell="A18" sqref="A18"/>
    </sheetView>
  </sheetViews>
  <sheetFormatPr defaultColWidth="14.44140625" defaultRowHeight="15.75" customHeight="1" x14ac:dyDescent="0.25"/>
  <cols>
    <col min="1" max="1" width="14.44140625" style="12"/>
    <col min="2" max="2" width="13.77734375" style="12" customWidth="1"/>
    <col min="3" max="3" width="0" style="12" hidden="1" customWidth="1"/>
    <col min="4" max="4" width="14.44140625" style="12"/>
    <col min="5" max="5" width="12" style="12" customWidth="1"/>
    <col min="6" max="16384" width="14.44140625" style="12"/>
  </cols>
  <sheetData>
    <row r="2" spans="2:7" s="10" customFormat="1" ht="14.4" x14ac:dyDescent="0.3">
      <c r="B2" s="8" t="s">
        <v>37</v>
      </c>
      <c r="C2" s="8" t="s">
        <v>1</v>
      </c>
      <c r="D2" s="8" t="s">
        <v>2</v>
      </c>
      <c r="E2" s="8"/>
      <c r="F2" s="8" t="s">
        <v>3</v>
      </c>
      <c r="G2" s="8" t="s">
        <v>4</v>
      </c>
    </row>
    <row r="3" spans="2:7" ht="14.4" x14ac:dyDescent="0.3">
      <c r="B3" s="2"/>
      <c r="C3" s="2"/>
      <c r="D3" s="2"/>
      <c r="E3" s="2"/>
      <c r="F3" s="2"/>
      <c r="G3" s="2"/>
    </row>
    <row r="4" spans="2:7" ht="14.4" x14ac:dyDescent="0.3">
      <c r="B4" s="2">
        <v>1</v>
      </c>
      <c r="C4" s="2">
        <v>11846</v>
      </c>
      <c r="D4" s="2" t="s">
        <v>5</v>
      </c>
      <c r="E4" s="2"/>
      <c r="F4" s="2">
        <v>79.63</v>
      </c>
      <c r="G4" s="2">
        <v>54.35</v>
      </c>
    </row>
    <row r="5" spans="2:7" ht="14.4" x14ac:dyDescent="0.3">
      <c r="B5" s="2"/>
      <c r="C5" s="2"/>
      <c r="D5" s="2" t="s">
        <v>7</v>
      </c>
      <c r="E5" s="2"/>
      <c r="F5" s="2">
        <v>93.29</v>
      </c>
      <c r="G5" s="2">
        <v>79.64</v>
      </c>
    </row>
    <row r="6" spans="2:7" ht="15" customHeight="1" x14ac:dyDescent="0.3">
      <c r="B6" s="2"/>
      <c r="C6" s="2"/>
      <c r="D6" s="2" t="s">
        <v>6</v>
      </c>
      <c r="E6" s="2"/>
      <c r="F6" s="2">
        <v>93.43</v>
      </c>
      <c r="G6" s="2">
        <v>76.03</v>
      </c>
    </row>
    <row r="7" spans="2:7" ht="15" customHeight="1" x14ac:dyDescent="0.3">
      <c r="B7" s="2"/>
      <c r="C7" s="2"/>
      <c r="D7" s="2"/>
      <c r="E7" s="2"/>
      <c r="F7" s="2"/>
      <c r="G7" s="2"/>
    </row>
    <row r="8" spans="2:7" ht="14.4" x14ac:dyDescent="0.3">
      <c r="B8" s="2">
        <v>2</v>
      </c>
      <c r="C8" s="2">
        <v>20550</v>
      </c>
      <c r="D8" s="2" t="s">
        <v>5</v>
      </c>
      <c r="E8" s="2"/>
      <c r="F8" s="2">
        <v>80.92</v>
      </c>
      <c r="G8" s="2">
        <v>56.79</v>
      </c>
    </row>
    <row r="9" spans="2:7" ht="14.4" x14ac:dyDescent="0.3">
      <c r="B9" s="2"/>
      <c r="C9" s="2"/>
      <c r="D9" s="2" t="s">
        <v>7</v>
      </c>
      <c r="E9" s="2"/>
      <c r="F9" s="2">
        <v>95.25</v>
      </c>
      <c r="G9" s="2">
        <v>86.04</v>
      </c>
    </row>
    <row r="10" spans="2:7" ht="14.4" x14ac:dyDescent="0.3">
      <c r="B10" s="2"/>
      <c r="C10" s="2"/>
      <c r="D10" s="2" t="s">
        <v>6</v>
      </c>
      <c r="E10" s="2"/>
      <c r="F10" s="2">
        <v>96.26</v>
      </c>
      <c r="G10" s="2">
        <v>85.75</v>
      </c>
    </row>
    <row r="11" spans="2:7" ht="14.4" x14ac:dyDescent="0.3">
      <c r="B11" s="2"/>
      <c r="C11" s="2"/>
      <c r="D11" s="2"/>
      <c r="E11" s="2"/>
      <c r="F11" s="2"/>
      <c r="G11" s="2"/>
    </row>
    <row r="12" spans="2:7" ht="14.4" x14ac:dyDescent="0.3">
      <c r="B12" s="2">
        <v>3</v>
      </c>
      <c r="C12" s="2">
        <v>28422</v>
      </c>
      <c r="D12" s="2" t="s">
        <v>5</v>
      </c>
      <c r="E12" s="2"/>
      <c r="F12" s="2">
        <v>82.06</v>
      </c>
      <c r="G12" s="2">
        <v>57.35</v>
      </c>
    </row>
    <row r="13" spans="2:7" ht="14.4" x14ac:dyDescent="0.3">
      <c r="B13" s="2"/>
      <c r="C13" s="2"/>
      <c r="D13" s="2" t="s">
        <v>7</v>
      </c>
      <c r="E13" s="2"/>
      <c r="F13" s="2">
        <v>92.05</v>
      </c>
      <c r="G13" s="2">
        <v>82.65</v>
      </c>
    </row>
    <row r="14" spans="2:7" ht="14.4" x14ac:dyDescent="0.3">
      <c r="B14" s="2"/>
      <c r="C14" s="2"/>
      <c r="D14" s="2" t="s">
        <v>6</v>
      </c>
      <c r="E14" s="2"/>
      <c r="F14" s="2">
        <v>96.66</v>
      </c>
      <c r="G14" s="2">
        <v>85.32</v>
      </c>
    </row>
    <row r="18" spans="2:9" s="10" customFormat="1" ht="15" customHeight="1" x14ac:dyDescent="0.25">
      <c r="D18" s="9" t="s">
        <v>9</v>
      </c>
      <c r="E18" s="9" t="s">
        <v>46</v>
      </c>
    </row>
    <row r="20" spans="2:9" ht="15.75" customHeight="1" x14ac:dyDescent="0.25">
      <c r="D20" s="13" t="s">
        <v>17</v>
      </c>
      <c r="E20" s="13">
        <v>10.119999999999999</v>
      </c>
    </row>
    <row r="21" spans="2:9" ht="15.75" customHeight="1" x14ac:dyDescent="0.25">
      <c r="D21" s="13" t="s">
        <v>11</v>
      </c>
      <c r="E21" s="13">
        <v>96.23</v>
      </c>
    </row>
    <row r="22" spans="2:9" ht="15.75" customHeight="1" x14ac:dyDescent="0.25">
      <c r="D22" s="15" t="s">
        <v>40</v>
      </c>
      <c r="E22" s="13">
        <v>95.55</v>
      </c>
    </row>
    <row r="23" spans="2:9" ht="15.75" customHeight="1" x14ac:dyDescent="0.25">
      <c r="D23" s="15" t="s">
        <v>22</v>
      </c>
      <c r="E23" s="13">
        <v>95.55</v>
      </c>
    </row>
    <row r="24" spans="2:9" ht="15.75" hidden="1" customHeight="1" x14ac:dyDescent="0.25">
      <c r="D24" s="13" t="s">
        <v>27</v>
      </c>
      <c r="E24" s="13">
        <v>0.52110000000000001</v>
      </c>
      <c r="I24" s="12">
        <f>E24+0.02</f>
        <v>0.54110000000000003</v>
      </c>
    </row>
    <row r="25" spans="2:9" ht="15.75" customHeight="1" x14ac:dyDescent="0.25">
      <c r="D25" s="13"/>
      <c r="E25" s="13"/>
    </row>
    <row r="26" spans="2:9" ht="15.75" hidden="1" customHeight="1" x14ac:dyDescent="0.25">
      <c r="B26" s="13" t="s">
        <v>18</v>
      </c>
      <c r="C26" s="13">
        <v>0.25</v>
      </c>
      <c r="I26" s="12">
        <f t="shared" ref="I26:I30" si="0">C26+0.02</f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Problem1</vt:lpstr>
      <vt:lpstr>Problem5</vt:lpstr>
      <vt:lpstr>Problem 3</vt:lpstr>
      <vt:lpstr>Problem 2a</vt:lpstr>
      <vt:lpstr>Problem2b</vt:lpstr>
      <vt:lpstr>Problem 4</vt:lpstr>
      <vt:lpstr>Problem2_1</vt:lpstr>
      <vt:lpstr>Problem2_2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Prabhasa</cp:lastModifiedBy>
  <dcterms:modified xsi:type="dcterms:W3CDTF">2019-04-29T18:33:36Z</dcterms:modified>
</cp:coreProperties>
</file>