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 \"/>
    </mc:Choice>
  </mc:AlternateContent>
  <bookViews>
    <workbookView xWindow="240" yWindow="75" windowWidth="20055" windowHeight="7935" activeTab="2"/>
  </bookViews>
  <sheets>
    <sheet name="Cover page" sheetId="2" r:id="rId1"/>
    <sheet name="Estimate" sheetId="3" r:id="rId2"/>
    <sheet name="Cost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G27" i="4" l="1"/>
  <c r="B26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B28" i="4"/>
  <c r="G25" i="4"/>
  <c r="B25" i="4"/>
  <c r="G24" i="4"/>
  <c r="B24" i="4"/>
  <c r="C23" i="4"/>
  <c r="G23" i="4" s="1"/>
  <c r="B23" i="4"/>
  <c r="C22" i="4"/>
  <c r="G22" i="4" s="1"/>
  <c r="B22" i="4"/>
  <c r="C21" i="4"/>
  <c r="G21" i="4" s="1"/>
  <c r="B21" i="4"/>
  <c r="C20" i="4"/>
  <c r="G20" i="4" s="1"/>
  <c r="B20" i="4"/>
  <c r="C19" i="4"/>
  <c r="G19" i="4" s="1"/>
  <c r="B19" i="4"/>
  <c r="C18" i="4"/>
  <c r="G18" i="4" s="1"/>
  <c r="B18" i="4"/>
  <c r="C17" i="4"/>
  <c r="G17" i="4" s="1"/>
  <c r="B17" i="4"/>
  <c r="C16" i="4"/>
  <c r="G16" i="4" s="1"/>
  <c r="B16" i="4"/>
  <c r="C15" i="4"/>
  <c r="G15" i="4" s="1"/>
  <c r="B15" i="4"/>
  <c r="C14" i="4"/>
  <c r="G14" i="4" s="1"/>
  <c r="B14" i="4"/>
  <c r="C13" i="4"/>
  <c r="G13" i="4" s="1"/>
  <c r="B13" i="4"/>
  <c r="C12" i="4"/>
  <c r="G12" i="4" s="1"/>
  <c r="B12" i="4"/>
  <c r="C11" i="4"/>
  <c r="G11" i="4" s="1"/>
  <c r="B11" i="4"/>
  <c r="A5" i="4"/>
  <c r="D4" i="4"/>
  <c r="A4" i="4"/>
  <c r="D3" i="4"/>
  <c r="A3" i="4"/>
  <c r="D2" i="4"/>
  <c r="A2" i="4"/>
  <c r="H303" i="3"/>
  <c r="H302" i="3"/>
  <c r="H301" i="3"/>
  <c r="H298" i="3"/>
  <c r="H297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99" i="3" s="1"/>
  <c r="H279" i="3"/>
  <c r="H278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212" i="3" s="1"/>
  <c r="H165" i="3"/>
  <c r="H164" i="3"/>
  <c r="H163" i="3"/>
  <c r="H162" i="3"/>
  <c r="H161" i="3"/>
  <c r="H160" i="3"/>
  <c r="H159" i="3"/>
  <c r="H158" i="3"/>
  <c r="H157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2" i="3"/>
  <c r="H91" i="3"/>
  <c r="H89" i="3"/>
  <c r="H88" i="3"/>
  <c r="H87" i="3"/>
  <c r="H86" i="3"/>
  <c r="H85" i="3"/>
  <c r="H83" i="3"/>
  <c r="H82" i="3"/>
  <c r="H81" i="3"/>
  <c r="H80" i="3"/>
  <c r="H79" i="3"/>
  <c r="H78" i="3"/>
  <c r="H74" i="3"/>
  <c r="H73" i="3"/>
  <c r="H72" i="3"/>
  <c r="H71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5" i="3"/>
  <c r="H54" i="3"/>
  <c r="H53" i="3"/>
  <c r="H52" i="3"/>
  <c r="H51" i="3"/>
  <c r="H50" i="3"/>
  <c r="H49" i="3"/>
  <c r="H48" i="3"/>
  <c r="H75" i="3" s="1"/>
  <c r="H45" i="3"/>
  <c r="H44" i="3"/>
  <c r="H43" i="3"/>
  <c r="H42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6" i="3"/>
  <c r="H25" i="3"/>
  <c r="H24" i="3"/>
  <c r="H23" i="3"/>
  <c r="H22" i="3"/>
  <c r="H21" i="3"/>
  <c r="H20" i="3"/>
  <c r="H19" i="3"/>
  <c r="H16" i="3"/>
  <c r="H12" i="3"/>
  <c r="H11" i="3"/>
  <c r="H10" i="3"/>
  <c r="H9" i="3"/>
  <c r="H8" i="3"/>
  <c r="H13" i="3" l="1"/>
  <c r="H109" i="3"/>
  <c r="H155" i="3"/>
  <c r="G43" i="4"/>
  <c r="H166" i="3"/>
  <c r="H280" i="3"/>
  <c r="H46" i="3"/>
  <c r="H258" i="3"/>
  <c r="G45" i="4" l="1"/>
  <c r="G44" i="4"/>
  <c r="G46" i="4" l="1"/>
  <c r="G49" i="4" s="1"/>
  <c r="G48" i="4"/>
</calcChain>
</file>

<file path=xl/sharedStrings.xml><?xml version="1.0" encoding="utf-8"?>
<sst xmlns="http://schemas.openxmlformats.org/spreadsheetml/2006/main" count="991" uniqueCount="210">
  <si>
    <t>Submitted to:</t>
  </si>
  <si>
    <t>Shree Satguru Kabir Nadanusandhan Prakash Kendra</t>
  </si>
  <si>
    <t>S &amp; S ENGINEERING CONSULTANCY</t>
  </si>
  <si>
    <t>Duhabi  Municipality-5, Duhabi Sunsari</t>
  </si>
  <si>
    <t>Prepared by:-Chit Narayan Chaudhary</t>
  </si>
  <si>
    <t>Date:</t>
  </si>
  <si>
    <t>2075-10-06</t>
  </si>
  <si>
    <t>Checked by:-</t>
  </si>
  <si>
    <t>Er. Om Narayan Chaudhary</t>
  </si>
  <si>
    <t>Name of Clint</t>
  </si>
  <si>
    <t>:</t>
  </si>
  <si>
    <t>Shree Satguru kabir Nadanusandhan Praksh Kendra</t>
  </si>
  <si>
    <t>Address</t>
  </si>
  <si>
    <t>Duhabi-2 Pachira, Sunsari</t>
  </si>
  <si>
    <t>Name of Work</t>
  </si>
  <si>
    <t>Detail Estimate of  Satsang Bhawan</t>
  </si>
  <si>
    <t>S.No.</t>
  </si>
  <si>
    <t xml:space="preserve">Description of works </t>
  </si>
  <si>
    <t>Nos.</t>
  </si>
  <si>
    <t>Length
[m]</t>
  </si>
  <si>
    <t>Breadth
[m]</t>
  </si>
  <si>
    <t>Height
or
Depth
[m]</t>
  </si>
  <si>
    <t>Unit</t>
  </si>
  <si>
    <t>Quantity</t>
  </si>
  <si>
    <t>Remark</t>
  </si>
  <si>
    <t>E/W Excavation in foundation</t>
  </si>
  <si>
    <t>a</t>
  </si>
  <si>
    <t xml:space="preserve"> Foundation</t>
  </si>
  <si>
    <t>m3</t>
  </si>
  <si>
    <t>Working splace 0.30cm</t>
  </si>
  <si>
    <t>b</t>
  </si>
  <si>
    <t>Entrance shade  long wall</t>
  </si>
  <si>
    <t>c</t>
  </si>
  <si>
    <t>Entrance shade  short wall</t>
  </si>
  <si>
    <t>d</t>
  </si>
  <si>
    <t>Entrance shade  Stair</t>
  </si>
  <si>
    <t>e</t>
  </si>
  <si>
    <t>Step</t>
  </si>
  <si>
    <t>Total Quantity</t>
  </si>
  <si>
    <t>E/W Filling up to plinth level</t>
  </si>
  <si>
    <t>Foundation and wall</t>
  </si>
  <si>
    <t>60% of total Qty</t>
  </si>
  <si>
    <t>Stone solling (3" thick )</t>
  </si>
  <si>
    <t xml:space="preserve">Foundation </t>
  </si>
  <si>
    <t>Combined Footing- CF</t>
  </si>
  <si>
    <t xml:space="preserve"> Footing -F</t>
  </si>
  <si>
    <t>Wall along- Y</t>
  </si>
  <si>
    <t>f</t>
  </si>
  <si>
    <t>g</t>
  </si>
  <si>
    <t>Wall along- X</t>
  </si>
  <si>
    <t>h</t>
  </si>
  <si>
    <t>Floor</t>
  </si>
  <si>
    <t>Hall</t>
  </si>
  <si>
    <t>Master Bed Room</t>
  </si>
  <si>
    <t>Common Room</t>
  </si>
  <si>
    <t>Kitchen</t>
  </si>
  <si>
    <t>Office</t>
  </si>
  <si>
    <t>Verandah</t>
  </si>
  <si>
    <t>Stair Case</t>
  </si>
  <si>
    <t>Toilet</t>
  </si>
  <si>
    <t>i</t>
  </si>
  <si>
    <t>Stage</t>
  </si>
  <si>
    <t>j</t>
  </si>
  <si>
    <t>Wash Area</t>
  </si>
  <si>
    <t>k</t>
  </si>
  <si>
    <t>Passage</t>
  </si>
  <si>
    <t>l</t>
  </si>
  <si>
    <t>Store</t>
  </si>
  <si>
    <t>m</t>
  </si>
  <si>
    <t>Shade Entrance</t>
  </si>
  <si>
    <t>Long Wall</t>
  </si>
  <si>
    <t>Short wall</t>
  </si>
  <si>
    <t>Stair</t>
  </si>
  <si>
    <t>PCC 3"thick 1:3:6</t>
  </si>
  <si>
    <t xml:space="preserve">First Class Brick Work 1:4 </t>
  </si>
  <si>
    <t>Foundation</t>
  </si>
  <si>
    <t>Long wall along X</t>
  </si>
  <si>
    <t>Short wall along Y</t>
  </si>
  <si>
    <t>Long wall along y</t>
  </si>
  <si>
    <t>Short wall along x</t>
  </si>
  <si>
    <t>Super Structure</t>
  </si>
  <si>
    <t>Stair cover wall</t>
  </si>
  <si>
    <t>Deduction</t>
  </si>
  <si>
    <t>MD</t>
  </si>
  <si>
    <t>D</t>
  </si>
  <si>
    <t>D1</t>
  </si>
  <si>
    <t>D2</t>
  </si>
  <si>
    <t>D3</t>
  </si>
  <si>
    <t>W</t>
  </si>
  <si>
    <t>W1</t>
  </si>
  <si>
    <t>W2</t>
  </si>
  <si>
    <t>W3</t>
  </si>
  <si>
    <t>W4</t>
  </si>
  <si>
    <t>m4</t>
  </si>
  <si>
    <t>FW</t>
  </si>
  <si>
    <t xml:space="preserve">V </t>
  </si>
  <si>
    <t>V1</t>
  </si>
  <si>
    <t>n</t>
  </si>
  <si>
    <t>AF</t>
  </si>
  <si>
    <t>o</t>
  </si>
  <si>
    <t>CG</t>
  </si>
  <si>
    <t>Plaster  20mm thick 1:4</t>
  </si>
  <si>
    <t>Out Side long wall</t>
  </si>
  <si>
    <t>m2</t>
  </si>
  <si>
    <t>Out Side short  wall</t>
  </si>
  <si>
    <t xml:space="preserve">Hall </t>
  </si>
  <si>
    <t>Hall - Floor and ceilling</t>
  </si>
  <si>
    <t>Master Bed Room - Floor and ceilling</t>
  </si>
  <si>
    <t xml:space="preserve">Common Room </t>
  </si>
  <si>
    <t>Common-  Room Floor and ceilling</t>
  </si>
  <si>
    <t>Kitchen Floor and ceilling</t>
  </si>
  <si>
    <t>Office -Floor and ceilling</t>
  </si>
  <si>
    <t>Verandah - Floor and ceilling</t>
  </si>
  <si>
    <t>Passage-  Floor and ceilling</t>
  </si>
  <si>
    <t>p</t>
  </si>
  <si>
    <t>q</t>
  </si>
  <si>
    <t>Toilet - Floor and ceilling</t>
  </si>
  <si>
    <t>r</t>
  </si>
  <si>
    <t>Ramp wall</t>
  </si>
  <si>
    <t>s</t>
  </si>
  <si>
    <t>Underground Room</t>
  </si>
  <si>
    <t>t</t>
  </si>
  <si>
    <t>Under ground -Room Floor and ceilling</t>
  </si>
  <si>
    <t>u</t>
  </si>
  <si>
    <t>v</t>
  </si>
  <si>
    <t>Stair room and stair</t>
  </si>
  <si>
    <t>Include stair cover wall</t>
  </si>
  <si>
    <t xml:space="preserve">Long wall </t>
  </si>
  <si>
    <t xml:space="preserve">Short wall </t>
  </si>
  <si>
    <t>Plaster and  punning onr 1:1</t>
  </si>
  <si>
    <t>Hall - Floor</t>
  </si>
  <si>
    <t xml:space="preserve">Master Bed Room - Floor </t>
  </si>
  <si>
    <t xml:space="preserve">Common-  Room Floor </t>
  </si>
  <si>
    <t>Kitchen- Floor</t>
  </si>
  <si>
    <t xml:space="preserve">Office -Floor </t>
  </si>
  <si>
    <t xml:space="preserve">Verandah - Floor </t>
  </si>
  <si>
    <t xml:space="preserve">Passage-  Floor </t>
  </si>
  <si>
    <t xml:space="preserve">Toilet - Floor </t>
  </si>
  <si>
    <t xml:space="preserve">Under ground - Floor </t>
  </si>
  <si>
    <t>White wash paint two coat</t>
  </si>
  <si>
    <t>Common  Room -Floor and ceilling</t>
  </si>
  <si>
    <t>Kitchen -Floor and ceilling</t>
  </si>
  <si>
    <t>Stair eoom and stair</t>
  </si>
  <si>
    <t>Plastic paint two coat</t>
  </si>
  <si>
    <t>RCC work 1:1.5:3 using machine</t>
  </si>
  <si>
    <t>Foundation footing -F</t>
  </si>
  <si>
    <t>Taking  x-section area 0.37m2</t>
  </si>
  <si>
    <t>Foundation footing -CF</t>
  </si>
  <si>
    <t>Taking  x-section area 0.43m3</t>
  </si>
  <si>
    <t>Colummn-C</t>
  </si>
  <si>
    <t>Colummn-C1</t>
  </si>
  <si>
    <t>Colummn-C2</t>
  </si>
  <si>
    <t>Tie beam long</t>
  </si>
  <si>
    <t>Tie beam Short</t>
  </si>
  <si>
    <t>Lintel</t>
  </si>
  <si>
    <t>Roof beam long</t>
  </si>
  <si>
    <t>Taking Height Average</t>
  </si>
  <si>
    <t>Roof beam short</t>
  </si>
  <si>
    <t>Beam stage long</t>
  </si>
  <si>
    <t>Beam stage short</t>
  </si>
  <si>
    <t>Share wall long</t>
  </si>
  <si>
    <t>Share wall short</t>
  </si>
  <si>
    <t>Roof slab</t>
  </si>
  <si>
    <t>Taking   area396.54m2</t>
  </si>
  <si>
    <t>Stage slab</t>
  </si>
  <si>
    <t>Stage floor slab</t>
  </si>
  <si>
    <t>Door</t>
  </si>
  <si>
    <t>Ventilatio</t>
  </si>
  <si>
    <t>Total</t>
  </si>
  <si>
    <t>Form work</t>
  </si>
  <si>
    <t>Taking   area406.79m2</t>
  </si>
  <si>
    <t>Tota</t>
  </si>
  <si>
    <t>Reinforcement 1.49% of total qty of RCC(5.57@7850)</t>
  </si>
  <si>
    <t>kg</t>
  </si>
  <si>
    <t>Chain Gate</t>
  </si>
  <si>
    <t>sqft</t>
  </si>
  <si>
    <t>CGI sheet</t>
  </si>
  <si>
    <t>Truss for Stair</t>
  </si>
  <si>
    <t>Door and Wimdow with grill</t>
  </si>
  <si>
    <t>ABSTRACT OF COST</t>
  </si>
  <si>
    <t>Rate (NRs)</t>
  </si>
  <si>
    <t>Total Amount (NRs.)</t>
  </si>
  <si>
    <t>(NRs.)</t>
  </si>
  <si>
    <t>Per</t>
  </si>
  <si>
    <t>30cm layer wise</t>
  </si>
  <si>
    <t>M2</t>
  </si>
  <si>
    <t>KG</t>
  </si>
  <si>
    <t>Kg</t>
  </si>
  <si>
    <t>Bending, cutting and  with binding wire</t>
  </si>
  <si>
    <t>No</t>
  </si>
  <si>
    <t>Nos</t>
  </si>
  <si>
    <t>Set</t>
  </si>
  <si>
    <t>5% Contengency</t>
  </si>
  <si>
    <t>15% contractor over head charge already include in rate analysis</t>
  </si>
  <si>
    <t>Duhabi Municipality-2 Pachira</t>
  </si>
  <si>
    <t xml:space="preserve"> Sunsari</t>
  </si>
  <si>
    <t xml:space="preserve">Detail Estimate of </t>
  </si>
  <si>
    <t>Nadanusandhan Satsang and Meditation Building</t>
  </si>
  <si>
    <t>Duhabi Municipality - 2, Pachira</t>
  </si>
  <si>
    <t>Bdle</t>
  </si>
  <si>
    <t>7.5% Electricity ,Plumbing and Drainage</t>
  </si>
  <si>
    <t>Water Proofing  on Under ground</t>
  </si>
  <si>
    <t>Area=48 Sqm</t>
  </si>
  <si>
    <t>LS</t>
  </si>
  <si>
    <t>Grand Total NRs.</t>
  </si>
  <si>
    <t>Sub Total NRs.</t>
  </si>
  <si>
    <t>Floor tile</t>
  </si>
  <si>
    <t>Area=210Sqm</t>
  </si>
  <si>
    <t>Floor Tile</t>
  </si>
  <si>
    <t>Vat 13%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</si>
</sst>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>
    <font>
      <sz val="11"/>
      <color theme="1"/>
      <name val="Calibri"/>
      <family val="2"/>
      <scheme val="minor"/>
    </font>
    <font>
      <sz val="16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name val="Plan"/>
      <family val="2"/>
    </font>
    <font>
      <b/>
      <sz val="14"/>
      <name val="Plan"/>
      <family val="2"/>
    </font>
    <font>
      <u/>
      <sz val="14"/>
      <name val="Plan"/>
    </font>
    <font>
      <sz val="10"/>
      <name val="Plan"/>
    </font>
    <font>
      <b/>
      <u/>
      <sz val="14"/>
      <name val="Plan"/>
      <family val="2"/>
    </font>
    <font>
      <sz val="14"/>
      <name val="Plan"/>
    </font>
    <font>
      <b/>
      <u/>
      <sz val="14"/>
      <name val="Plan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1"/>
      <name val="TechnicBold"/>
      <charset val="2"/>
    </font>
    <font>
      <b/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4" fillId="0" borderId="0" xfId="0" applyFont="1" applyBorder="1" applyAlignment="1"/>
    <xf numFmtId="0" fontId="5" fillId="0" borderId="0" xfId="0" applyFont="1" applyBorder="1"/>
    <xf numFmtId="0" fontId="5" fillId="0" borderId="0" xfId="0" quotePrefix="1" applyFont="1" applyBorder="1"/>
    <xf numFmtId="0" fontId="4" fillId="0" borderId="0" xfId="0" applyFont="1" applyBorder="1"/>
    <xf numFmtId="0" fontId="6" fillId="2" borderId="0" xfId="0" applyFont="1" applyFill="1" applyBorder="1" applyAlignment="1"/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7" fillId="2" borderId="0" xfId="0" applyFont="1" applyFill="1" applyBorder="1" applyAlignment="1">
      <alignment wrapText="1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center"/>
    </xf>
    <xf numFmtId="0" fontId="9" fillId="2" borderId="0" xfId="0" applyFont="1" applyFill="1" applyBorder="1" applyAlignment="1"/>
    <xf numFmtId="0" fontId="9" fillId="2" borderId="0" xfId="0" quotePrefix="1" applyFont="1" applyFill="1" applyBorder="1" applyAlignment="1">
      <alignment horizontal="left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/>
    </xf>
    <xf numFmtId="2" fontId="13" fillId="2" borderId="4" xfId="0" applyNumberFormat="1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/>
    </xf>
    <xf numFmtId="2" fontId="14" fillId="3" borderId="7" xfId="0" applyNumberFormat="1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/>
    </xf>
    <xf numFmtId="2" fontId="14" fillId="2" borderId="10" xfId="0" applyNumberFormat="1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2" fontId="13" fillId="2" borderId="10" xfId="0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/>
    </xf>
    <xf numFmtId="2" fontId="14" fillId="3" borderId="10" xfId="0" applyNumberFormat="1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49" fontId="14" fillId="2" borderId="9" xfId="0" applyNumberFormat="1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/>
    </xf>
    <xf numFmtId="2" fontId="14" fillId="2" borderId="11" xfId="0" applyNumberFormat="1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2" fontId="13" fillId="3" borderId="10" xfId="0" applyNumberFormat="1" applyFont="1" applyFill="1" applyBorder="1" applyAlignment="1">
      <alignment horizontal="center" vertical="center"/>
    </xf>
    <xf numFmtId="164" fontId="14" fillId="3" borderId="11" xfId="0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/>
    </xf>
    <xf numFmtId="0" fontId="14" fillId="3" borderId="10" xfId="0" applyFont="1" applyFill="1" applyBorder="1" applyAlignment="1">
      <alignment horizontal="center"/>
    </xf>
    <xf numFmtId="2" fontId="14" fillId="3" borderId="10" xfId="0" applyNumberFormat="1" applyFont="1" applyFill="1" applyBorder="1" applyAlignment="1">
      <alignment horizontal="center"/>
    </xf>
    <xf numFmtId="0" fontId="14" fillId="3" borderId="11" xfId="0" applyFont="1" applyFill="1" applyBorder="1" applyAlignment="1">
      <alignment horizontal="center"/>
    </xf>
    <xf numFmtId="2" fontId="14" fillId="0" borderId="10" xfId="0" applyNumberFormat="1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center" vertical="center"/>
    </xf>
    <xf numFmtId="2" fontId="14" fillId="0" borderId="13" xfId="0" applyNumberFormat="1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/>
    <xf numFmtId="2" fontId="15" fillId="0" borderId="0" xfId="0" applyNumberFormat="1" applyFont="1" applyAlignment="1">
      <alignment horizontal="right"/>
    </xf>
    <xf numFmtId="2" fontId="15" fillId="0" borderId="0" xfId="0" applyNumberFormat="1" applyFont="1"/>
    <xf numFmtId="0" fontId="15" fillId="0" borderId="0" xfId="0" applyFont="1" applyAlignment="1">
      <alignment horizontal="right"/>
    </xf>
    <xf numFmtId="0" fontId="6" fillId="2" borderId="0" xfId="0" applyFont="1" applyFill="1" applyBorder="1" applyAlignment="1">
      <alignment horizontal="right"/>
    </xf>
    <xf numFmtId="0" fontId="9" fillId="2" borderId="0" xfId="0" applyFont="1" applyFill="1" applyBorder="1" applyAlignment="1">
      <alignment horizontal="right"/>
    </xf>
    <xf numFmtId="0" fontId="8" fillId="2" borderId="0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wrapText="1"/>
    </xf>
    <xf numFmtId="2" fontId="14" fillId="2" borderId="7" xfId="0" applyNumberFormat="1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2" fontId="16" fillId="2" borderId="10" xfId="0" applyNumberFormat="1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 wrapText="1"/>
    </xf>
    <xf numFmtId="2" fontId="13" fillId="2" borderId="13" xfId="0" applyNumberFormat="1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2" fontId="13" fillId="4" borderId="10" xfId="0" applyNumberFormat="1" applyFont="1" applyFill="1" applyBorder="1" applyAlignment="1">
      <alignment horizontal="center"/>
    </xf>
    <xf numFmtId="2" fontId="13" fillId="4" borderId="10" xfId="0" applyNumberFormat="1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2" fontId="13" fillId="0" borderId="10" xfId="0" applyNumberFormat="1" applyFont="1" applyBorder="1" applyAlignment="1">
      <alignment horizontal="center"/>
    </xf>
    <xf numFmtId="2" fontId="13" fillId="0" borderId="10" xfId="0" applyNumberFormat="1" applyFont="1" applyBorder="1" applyAlignment="1">
      <alignment horizontal="center" vertical="center"/>
    </xf>
    <xf numFmtId="0" fontId="14" fillId="2" borderId="7" xfId="0" applyFont="1" applyFill="1" applyBorder="1" applyAlignment="1">
      <alignment horizontal="left" vertical="center" wrapText="1"/>
    </xf>
    <xf numFmtId="2" fontId="14" fillId="2" borderId="10" xfId="0" applyNumberFormat="1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10" xfId="0" applyFon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3" fillId="0" borderId="10" xfId="0" applyFont="1" applyBorder="1" applyAlignment="1">
      <alignment horizontal="left" vertical="center" wrapText="1"/>
    </xf>
    <xf numFmtId="0" fontId="14" fillId="3" borderId="10" xfId="0" applyFont="1" applyFill="1" applyBorder="1" applyAlignment="1">
      <alignment horizontal="center" wrapText="1"/>
    </xf>
    <xf numFmtId="2" fontId="14" fillId="0" borderId="1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2" fontId="14" fillId="3" borderId="26" xfId="0" applyNumberFormat="1" applyFont="1" applyFill="1" applyBorder="1" applyAlignment="1">
      <alignment horizontal="center"/>
    </xf>
    <xf numFmtId="2" fontId="14" fillId="3" borderId="15" xfId="0" applyNumberFormat="1" applyFont="1" applyFill="1" applyBorder="1" applyAlignment="1">
      <alignment horizontal="center"/>
    </xf>
    <xf numFmtId="2" fontId="14" fillId="3" borderId="27" xfId="0" applyNumberFormat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2" fontId="13" fillId="2" borderId="17" xfId="0" applyNumberFormat="1" applyFont="1" applyFill="1" applyBorder="1" applyAlignment="1">
      <alignment horizontal="center" vertical="center" wrapText="1"/>
    </xf>
    <xf numFmtId="2" fontId="13" fillId="2" borderId="13" xfId="0" applyNumberFormat="1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7</xdr:row>
      <xdr:rowOff>0</xdr:rowOff>
    </xdr:from>
    <xdr:to>
      <xdr:col>4</xdr:col>
      <xdr:colOff>457200</xdr:colOff>
      <xdr:row>16</xdr:row>
      <xdr:rowOff>76200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3067050" y="1752600"/>
          <a:ext cx="0" cy="1533525"/>
        </a:xfrm>
        <a:prstGeom prst="line">
          <a:avLst/>
        </a:prstGeom>
        <a:noFill/>
        <a:ln w="76200" cmpd="tri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8</xdr:row>
      <xdr:rowOff>123825</xdr:rowOff>
    </xdr:from>
    <xdr:to>
      <xdr:col>4</xdr:col>
      <xdr:colOff>0</xdr:colOff>
      <xdr:row>15</xdr:row>
      <xdr:rowOff>0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2609850" y="2038350"/>
          <a:ext cx="0" cy="1009650"/>
        </a:xfrm>
        <a:prstGeom prst="line">
          <a:avLst/>
        </a:prstGeom>
        <a:noFill/>
        <a:ln w="76200" cmpd="tri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266700</xdr:colOff>
      <xdr:row>8</xdr:row>
      <xdr:rowOff>123825</xdr:rowOff>
    </xdr:from>
    <xdr:to>
      <xdr:col>5</xdr:col>
      <xdr:colOff>266700</xdr:colOff>
      <xdr:row>15</xdr:row>
      <xdr:rowOff>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>
          <a:off x="3486150" y="2038350"/>
          <a:ext cx="0" cy="1009650"/>
        </a:xfrm>
        <a:prstGeom prst="line">
          <a:avLst/>
        </a:prstGeom>
        <a:noFill/>
        <a:ln w="76200" cmpd="tri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27</xdr:row>
      <xdr:rowOff>0</xdr:rowOff>
    </xdr:from>
    <xdr:to>
      <xdr:col>4</xdr:col>
      <xdr:colOff>0</xdr:colOff>
      <xdr:row>33</xdr:row>
      <xdr:rowOff>38100</xdr:rowOff>
    </xdr:to>
    <xdr:sp macro="" textlink="">
      <xdr:nvSpPr>
        <xdr:cNvPr id="5" name="Line 3"/>
        <xdr:cNvSpPr>
          <a:spLocks noChangeShapeType="1"/>
        </xdr:cNvSpPr>
      </xdr:nvSpPr>
      <xdr:spPr bwMode="auto">
        <a:xfrm>
          <a:off x="2609850" y="5762625"/>
          <a:ext cx="0" cy="1009650"/>
        </a:xfrm>
        <a:prstGeom prst="line">
          <a:avLst/>
        </a:prstGeom>
        <a:noFill/>
        <a:ln w="76200" cmpd="tri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504825</xdr:colOff>
      <xdr:row>25</xdr:row>
      <xdr:rowOff>133350</xdr:rowOff>
    </xdr:from>
    <xdr:to>
      <xdr:col>4</xdr:col>
      <xdr:colOff>504825</xdr:colOff>
      <xdr:row>34</xdr:row>
      <xdr:rowOff>114300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3114675" y="5476875"/>
          <a:ext cx="0" cy="1533525"/>
        </a:xfrm>
        <a:prstGeom prst="line">
          <a:avLst/>
        </a:prstGeom>
        <a:noFill/>
        <a:ln w="76200" cmpd="tri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447675</xdr:colOff>
      <xdr:row>27</xdr:row>
      <xdr:rowOff>0</xdr:rowOff>
    </xdr:from>
    <xdr:to>
      <xdr:col>5</xdr:col>
      <xdr:colOff>447675</xdr:colOff>
      <xdr:row>33</xdr:row>
      <xdr:rowOff>38100</xdr:rowOff>
    </xdr:to>
    <xdr:sp macro="" textlink="">
      <xdr:nvSpPr>
        <xdr:cNvPr id="7" name="Line 4"/>
        <xdr:cNvSpPr>
          <a:spLocks noChangeShapeType="1"/>
        </xdr:cNvSpPr>
      </xdr:nvSpPr>
      <xdr:spPr bwMode="auto">
        <a:xfrm>
          <a:off x="3667125" y="5762625"/>
          <a:ext cx="0" cy="1009650"/>
        </a:xfrm>
        <a:prstGeom prst="line">
          <a:avLst/>
        </a:prstGeom>
        <a:noFill/>
        <a:ln w="76200" cmpd="tri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itnarayan/AppData/Roaming/Microsoft/Excel/Satsang%20Bhawan%20Pachira%20(version%20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Estimate SB "/>
      <sheetName val="Cost Estimation"/>
    </sheetNames>
    <sheetDataSet>
      <sheetData sheetId="0"/>
      <sheetData sheetId="1">
        <row r="1">
          <cell r="A1" t="str">
            <v>Name of Clint</v>
          </cell>
          <cell r="D1" t="str">
            <v>Shree Satguru kabir Nadanusandhan Praksh Kendra</v>
          </cell>
        </row>
        <row r="2">
          <cell r="A2" t="str">
            <v>Address</v>
          </cell>
          <cell r="D2" t="str">
            <v>Duhabi-2 Pachira, Sunsari</v>
          </cell>
        </row>
        <row r="4">
          <cell r="A4" t="str">
            <v>Name of Work</v>
          </cell>
          <cell r="D4" t="str">
            <v>Detail Estimate of  Satsang Bhawan</v>
          </cell>
        </row>
        <row r="5">
          <cell r="A5" t="str">
            <v>Date:</v>
          </cell>
        </row>
        <row r="7">
          <cell r="B7" t="str">
            <v>E/W Excavation in foundation</v>
          </cell>
        </row>
        <row r="13">
          <cell r="H13">
            <v>892.56599999999992</v>
          </cell>
        </row>
        <row r="14">
          <cell r="B14" t="str">
            <v>E/W Filling up to plinth level</v>
          </cell>
        </row>
        <row r="16">
          <cell r="H16">
            <v>534.54</v>
          </cell>
        </row>
        <row r="17">
          <cell r="B17" t="str">
            <v>Stone solling (3" thick )</v>
          </cell>
        </row>
        <row r="46">
          <cell r="H46">
            <v>41.264879000000001</v>
          </cell>
        </row>
        <row r="47">
          <cell r="B47" t="str">
            <v>PCC 3"thick 1:3:6</v>
          </cell>
        </row>
        <row r="75">
          <cell r="H75">
            <v>41.264879000000001</v>
          </cell>
        </row>
        <row r="76">
          <cell r="B76" t="str">
            <v xml:space="preserve">First Class Brick Work 1:4 </v>
          </cell>
        </row>
        <row r="109">
          <cell r="H109">
            <v>122.21719999999999</v>
          </cell>
        </row>
        <row r="110">
          <cell r="B110" t="str">
            <v>Plaster  20mm thick 1:4</v>
          </cell>
        </row>
        <row r="155">
          <cell r="H155">
            <v>1376.1674999999998</v>
          </cell>
        </row>
        <row r="156">
          <cell r="B156" t="str">
            <v>Plaster and  punning onr 1:1</v>
          </cell>
        </row>
        <row r="166">
          <cell r="H166">
            <v>282.94990000000001</v>
          </cell>
        </row>
        <row r="167">
          <cell r="B167" t="str">
            <v>White wash paint two coat</v>
          </cell>
        </row>
        <row r="212">
          <cell r="H212">
            <v>1352.0558999999998</v>
          </cell>
        </row>
        <row r="213">
          <cell r="B213" t="str">
            <v>Plastic paint two coat</v>
          </cell>
        </row>
        <row r="258">
          <cell r="H258">
            <v>1352.0558999999998</v>
          </cell>
        </row>
        <row r="259">
          <cell r="B259" t="str">
            <v>RCC work 1:1.5:3 using machine</v>
          </cell>
        </row>
        <row r="280">
          <cell r="H280">
            <v>373.54854999999998</v>
          </cell>
        </row>
        <row r="281">
          <cell r="B281" t="str">
            <v>Form work</v>
          </cell>
        </row>
        <row r="299">
          <cell r="H299">
            <v>1292.4214999999997</v>
          </cell>
        </row>
        <row r="300">
          <cell r="B300" t="str">
            <v>Reinforcement 1.49% of total qty of RCC(5.57@7850)</v>
          </cell>
          <cell r="H300">
            <v>43724.5</v>
          </cell>
        </row>
        <row r="302">
          <cell r="B302" t="str">
            <v>Chain Gate</v>
          </cell>
          <cell r="C302">
            <v>2</v>
          </cell>
        </row>
        <row r="303">
          <cell r="B303" t="str">
            <v>CGI sheet</v>
          </cell>
        </row>
        <row r="304">
          <cell r="B304" t="str">
            <v>Truss for Stair</v>
          </cell>
        </row>
        <row r="305">
          <cell r="B305" t="str">
            <v>Door and Wimdow with grill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Q3" sqref="Q3"/>
    </sheetView>
  </sheetViews>
  <sheetFormatPr defaultRowHeight="15"/>
  <cols>
    <col min="9" max="9" width="5.7109375" customWidth="1"/>
    <col min="10" max="10" width="6.5703125" customWidth="1"/>
  </cols>
  <sheetData>
    <row r="1" spans="1:10" ht="15.75" thickTop="1">
      <c r="A1" s="101"/>
      <c r="B1" s="102"/>
      <c r="C1" s="102"/>
      <c r="D1" s="102"/>
      <c r="E1" s="102"/>
      <c r="F1" s="102"/>
      <c r="G1" s="102"/>
      <c r="H1" s="102"/>
      <c r="I1" s="102"/>
      <c r="J1" s="103"/>
    </row>
    <row r="2" spans="1:10" ht="26.25">
      <c r="A2" s="113" t="s">
        <v>196</v>
      </c>
      <c r="B2" s="114"/>
      <c r="C2" s="114"/>
      <c r="D2" s="114"/>
      <c r="E2" s="114"/>
      <c r="F2" s="114"/>
      <c r="G2" s="114"/>
      <c r="H2" s="114"/>
      <c r="I2" s="114"/>
      <c r="J2" s="115"/>
    </row>
    <row r="3" spans="1:10" ht="20.25">
      <c r="A3" s="116" t="s">
        <v>197</v>
      </c>
      <c r="B3" s="117"/>
      <c r="C3" s="117"/>
      <c r="D3" s="117"/>
      <c r="E3" s="117"/>
      <c r="F3" s="117"/>
      <c r="G3" s="117"/>
      <c r="H3" s="117"/>
      <c r="I3" s="117"/>
      <c r="J3" s="118"/>
    </row>
    <row r="4" spans="1:10" ht="20.25">
      <c r="A4" s="119" t="s">
        <v>198</v>
      </c>
      <c r="B4" s="120"/>
      <c r="C4" s="120"/>
      <c r="D4" s="120"/>
      <c r="E4" s="120"/>
      <c r="F4" s="120"/>
      <c r="G4" s="120"/>
      <c r="H4" s="120"/>
      <c r="I4" s="120"/>
      <c r="J4" s="121"/>
    </row>
    <row r="5" spans="1:10">
      <c r="A5" s="1"/>
      <c r="B5" s="2"/>
      <c r="C5" s="2"/>
      <c r="D5" s="2"/>
      <c r="E5" s="2"/>
      <c r="F5" s="2"/>
      <c r="G5" s="2"/>
      <c r="H5" s="2"/>
      <c r="I5" s="2"/>
      <c r="J5" s="3"/>
    </row>
    <row r="6" spans="1:10">
      <c r="A6" s="1"/>
      <c r="B6" s="2"/>
      <c r="C6" s="2"/>
      <c r="D6" s="2"/>
      <c r="E6" s="2"/>
      <c r="F6" s="2"/>
      <c r="G6" s="2"/>
      <c r="H6" s="2"/>
      <c r="I6" s="2"/>
      <c r="J6" s="3"/>
    </row>
    <row r="7" spans="1:10">
      <c r="A7" s="1"/>
      <c r="B7" s="2"/>
      <c r="C7" s="2"/>
      <c r="D7" s="2"/>
      <c r="E7" s="2"/>
      <c r="F7" s="2"/>
      <c r="G7" s="2"/>
      <c r="H7" s="2"/>
      <c r="I7" s="2"/>
      <c r="J7" s="3"/>
    </row>
    <row r="8" spans="1:10">
      <c r="A8" s="1"/>
      <c r="B8" s="2"/>
      <c r="C8" s="2"/>
      <c r="D8" s="2"/>
      <c r="E8" s="2"/>
      <c r="F8" s="2"/>
      <c r="G8" s="2"/>
      <c r="H8" s="2"/>
      <c r="I8" s="2"/>
      <c r="J8" s="3"/>
    </row>
    <row r="9" spans="1:10">
      <c r="A9" s="1"/>
      <c r="B9" s="2"/>
      <c r="C9" s="2"/>
      <c r="D9" s="2"/>
      <c r="E9" s="2"/>
      <c r="F9" s="2"/>
      <c r="G9" s="2"/>
      <c r="H9" s="2"/>
      <c r="I9" s="2"/>
      <c r="J9" s="3"/>
    </row>
    <row r="10" spans="1:10">
      <c r="A10" s="1"/>
      <c r="B10" s="2"/>
      <c r="C10" s="2"/>
      <c r="D10" s="2"/>
      <c r="E10" s="2"/>
      <c r="F10" s="2"/>
      <c r="G10" s="2"/>
      <c r="H10" s="2"/>
      <c r="I10" s="2"/>
      <c r="J10" s="3"/>
    </row>
    <row r="11" spans="1:10">
      <c r="A11" s="1"/>
      <c r="B11" s="2"/>
      <c r="C11" s="2"/>
      <c r="D11" s="2"/>
      <c r="E11" s="2"/>
      <c r="F11" s="2"/>
      <c r="G11" s="2"/>
      <c r="H11" s="2"/>
      <c r="I11" s="2"/>
      <c r="J11" s="3"/>
    </row>
    <row r="12" spans="1:10">
      <c r="A12" s="1"/>
      <c r="B12" s="2"/>
      <c r="C12" s="2"/>
      <c r="D12" s="2"/>
      <c r="E12" s="2"/>
      <c r="F12" s="2"/>
      <c r="G12" s="2"/>
      <c r="H12" s="2"/>
      <c r="I12" s="2"/>
      <c r="J12" s="3"/>
    </row>
    <row r="13" spans="1:10">
      <c r="A13" s="1"/>
      <c r="B13" s="2"/>
      <c r="C13" s="2"/>
      <c r="D13" s="2"/>
      <c r="E13" s="2"/>
      <c r="F13" s="2"/>
      <c r="G13" s="2"/>
      <c r="H13" s="2"/>
      <c r="I13" s="2"/>
      <c r="J13" s="3"/>
    </row>
    <row r="14" spans="1:10">
      <c r="A14" s="1"/>
      <c r="B14" s="2"/>
      <c r="C14" s="2"/>
      <c r="D14" s="2"/>
      <c r="E14" s="2"/>
      <c r="F14" s="2"/>
      <c r="G14" s="2"/>
      <c r="H14" s="2"/>
      <c r="I14" s="2"/>
      <c r="J14" s="3"/>
    </row>
    <row r="15" spans="1:10">
      <c r="A15" s="1"/>
      <c r="B15" s="2"/>
      <c r="C15" s="2"/>
      <c r="D15" s="2"/>
      <c r="E15" s="2"/>
      <c r="F15" s="2"/>
      <c r="G15" s="2"/>
      <c r="H15" s="2"/>
      <c r="I15" s="2"/>
      <c r="J15" s="3"/>
    </row>
    <row r="16" spans="1:10">
      <c r="A16" s="1"/>
      <c r="B16" s="2"/>
      <c r="C16" s="2"/>
      <c r="D16" s="2"/>
      <c r="E16" s="2"/>
      <c r="F16" s="2"/>
      <c r="G16" s="2"/>
      <c r="H16" s="2"/>
      <c r="I16" s="2"/>
      <c r="J16" s="3"/>
    </row>
    <row r="17" spans="1:10">
      <c r="A17" s="1"/>
      <c r="B17" s="2"/>
      <c r="C17" s="2"/>
      <c r="D17" s="2"/>
      <c r="E17" s="2"/>
      <c r="F17" s="2"/>
      <c r="G17" s="2"/>
      <c r="H17" s="2"/>
      <c r="I17" s="2"/>
      <c r="J17" s="3"/>
    </row>
    <row r="18" spans="1:10">
      <c r="A18" s="1"/>
      <c r="B18" s="2"/>
      <c r="C18" s="2"/>
      <c r="D18" s="2"/>
      <c r="E18" s="2"/>
      <c r="F18" s="2"/>
      <c r="G18" s="2"/>
      <c r="H18" s="2"/>
      <c r="I18" s="2"/>
      <c r="J18" s="3"/>
    </row>
    <row r="19" spans="1:10">
      <c r="A19" s="1"/>
      <c r="B19" s="2"/>
      <c r="C19" s="2"/>
      <c r="D19" s="2"/>
      <c r="E19" s="2"/>
      <c r="F19" s="2"/>
      <c r="G19" s="2"/>
      <c r="H19" s="2"/>
      <c r="I19" s="2"/>
      <c r="J19" s="3"/>
    </row>
    <row r="20" spans="1:10">
      <c r="A20" s="1"/>
      <c r="B20" s="2"/>
      <c r="C20" s="2"/>
      <c r="D20" s="2"/>
      <c r="E20" s="2"/>
      <c r="F20" s="2"/>
      <c r="G20" s="2"/>
      <c r="H20" s="2"/>
      <c r="I20" s="2"/>
      <c r="J20" s="3"/>
    </row>
    <row r="21" spans="1:10">
      <c r="A21" s="1"/>
      <c r="B21" s="2"/>
      <c r="C21" s="2" t="s">
        <v>0</v>
      </c>
      <c r="D21" s="2"/>
      <c r="E21" s="2"/>
      <c r="F21" s="2"/>
      <c r="G21" s="2"/>
      <c r="H21" s="2"/>
      <c r="I21" s="2"/>
      <c r="J21" s="3"/>
    </row>
    <row r="22" spans="1:10" ht="20.25">
      <c r="A22" s="107" t="s">
        <v>1</v>
      </c>
      <c r="B22" s="108"/>
      <c r="C22" s="108"/>
      <c r="D22" s="108"/>
      <c r="E22" s="108"/>
      <c r="F22" s="108"/>
      <c r="G22" s="108"/>
      <c r="H22" s="108"/>
      <c r="I22" s="108"/>
      <c r="J22" s="109"/>
    </row>
    <row r="23" spans="1:10" ht="18">
      <c r="A23" s="122" t="s">
        <v>194</v>
      </c>
      <c r="B23" s="123"/>
      <c r="C23" s="123"/>
      <c r="D23" s="123"/>
      <c r="E23" s="123"/>
      <c r="F23" s="123"/>
      <c r="G23" s="123"/>
      <c r="H23" s="123"/>
      <c r="I23" s="123"/>
      <c r="J23" s="124"/>
    </row>
    <row r="24" spans="1:10" ht="20.25">
      <c r="A24" s="107" t="s">
        <v>195</v>
      </c>
      <c r="B24" s="108"/>
      <c r="C24" s="108"/>
      <c r="D24" s="108"/>
      <c r="E24" s="108"/>
      <c r="F24" s="108"/>
      <c r="G24" s="108"/>
      <c r="H24" s="108"/>
      <c r="I24" s="108"/>
      <c r="J24" s="109"/>
    </row>
    <row r="25" spans="1:10" ht="20.25">
      <c r="A25" s="95"/>
      <c r="B25" s="96"/>
      <c r="C25" s="96"/>
      <c r="D25" s="96"/>
      <c r="E25" s="96"/>
      <c r="F25" s="96"/>
      <c r="G25" s="96"/>
      <c r="H25" s="96"/>
      <c r="I25" s="96"/>
      <c r="J25" s="97"/>
    </row>
    <row r="26" spans="1:10" ht="20.25">
      <c r="A26" s="107"/>
      <c r="B26" s="108"/>
      <c r="C26" s="108"/>
      <c r="D26" s="108"/>
      <c r="E26" s="108"/>
      <c r="F26" s="108"/>
      <c r="G26" s="108"/>
      <c r="H26" s="108"/>
      <c r="I26" s="108"/>
      <c r="J26" s="109"/>
    </row>
    <row r="27" spans="1:10">
      <c r="A27" s="1"/>
      <c r="B27" s="2"/>
      <c r="C27" s="2"/>
      <c r="D27" s="2"/>
      <c r="E27" s="2"/>
      <c r="F27" s="2"/>
      <c r="G27" s="2"/>
      <c r="H27" s="2"/>
      <c r="I27" s="2"/>
      <c r="J27" s="3"/>
    </row>
    <row r="28" spans="1:10">
      <c r="A28" s="1"/>
      <c r="B28" s="2"/>
      <c r="C28" s="2"/>
      <c r="D28" s="2"/>
      <c r="E28" s="2"/>
      <c r="F28" s="2"/>
      <c r="G28" s="2"/>
      <c r="H28" s="2"/>
      <c r="I28" s="2"/>
      <c r="J28" s="3"/>
    </row>
    <row r="29" spans="1:10">
      <c r="A29" s="1"/>
      <c r="B29" s="2"/>
      <c r="C29" s="2"/>
      <c r="D29" s="2"/>
      <c r="E29" s="2"/>
      <c r="F29" s="2"/>
      <c r="G29" s="2"/>
      <c r="H29" s="2"/>
      <c r="I29" s="2"/>
      <c r="J29" s="3"/>
    </row>
    <row r="30" spans="1:10">
      <c r="A30" s="1"/>
      <c r="B30" s="2"/>
      <c r="C30" s="2"/>
      <c r="D30" s="2"/>
      <c r="E30" s="2"/>
      <c r="F30" s="2"/>
      <c r="G30" s="2"/>
      <c r="H30" s="2"/>
      <c r="I30" s="2"/>
      <c r="J30" s="3"/>
    </row>
    <row r="31" spans="1:10">
      <c r="A31" s="1"/>
      <c r="B31" s="2"/>
      <c r="C31" s="2"/>
      <c r="D31" s="2"/>
      <c r="E31" s="2"/>
      <c r="F31" s="2"/>
      <c r="G31" s="2"/>
      <c r="H31" s="2"/>
      <c r="I31" s="2"/>
      <c r="J31" s="3"/>
    </row>
    <row r="32" spans="1:10">
      <c r="A32" s="1"/>
      <c r="B32" s="2"/>
      <c r="C32" s="2"/>
      <c r="D32" s="2"/>
      <c r="E32" s="2"/>
      <c r="F32" s="2"/>
      <c r="G32" s="2"/>
      <c r="H32" s="2"/>
      <c r="I32" s="2"/>
      <c r="J32" s="3"/>
    </row>
    <row r="33" spans="1:10">
      <c r="A33" s="1"/>
      <c r="B33" s="2"/>
      <c r="C33" s="2"/>
      <c r="D33" s="2"/>
      <c r="E33" s="2"/>
      <c r="F33" s="2"/>
      <c r="G33" s="2"/>
      <c r="H33" s="2"/>
      <c r="I33" s="2"/>
      <c r="J33" s="3"/>
    </row>
    <row r="34" spans="1:10">
      <c r="A34" s="1"/>
      <c r="B34" s="2"/>
      <c r="C34" s="2"/>
      <c r="D34" s="2"/>
      <c r="E34" s="2"/>
      <c r="F34" s="2"/>
      <c r="G34" s="2"/>
      <c r="H34" s="2"/>
      <c r="I34" s="2"/>
      <c r="J34" s="3"/>
    </row>
    <row r="35" spans="1:10">
      <c r="A35" s="1"/>
      <c r="B35" s="2"/>
      <c r="C35" s="2"/>
      <c r="D35" s="2"/>
      <c r="E35" s="2"/>
      <c r="F35" s="2"/>
      <c r="G35" s="2"/>
      <c r="H35" s="2"/>
      <c r="I35" s="2"/>
      <c r="J35" s="3"/>
    </row>
    <row r="36" spans="1:10">
      <c r="A36" s="1"/>
      <c r="B36" s="2"/>
      <c r="C36" s="2"/>
      <c r="D36" s="2"/>
      <c r="E36" s="2"/>
      <c r="F36" s="2"/>
      <c r="G36" s="2"/>
      <c r="H36" s="2"/>
      <c r="I36" s="2"/>
      <c r="J36" s="3"/>
    </row>
    <row r="37" spans="1:10">
      <c r="A37" s="1"/>
      <c r="B37" s="2"/>
      <c r="C37" s="2"/>
      <c r="D37" s="2"/>
      <c r="E37" s="2"/>
      <c r="F37" s="2"/>
      <c r="G37" s="2"/>
      <c r="H37" s="2"/>
      <c r="I37" s="2"/>
      <c r="J37" s="3"/>
    </row>
    <row r="38" spans="1:10" ht="20.25">
      <c r="A38" s="107" t="s">
        <v>2</v>
      </c>
      <c r="B38" s="108"/>
      <c r="C38" s="108"/>
      <c r="D38" s="108"/>
      <c r="E38" s="108"/>
      <c r="F38" s="108"/>
      <c r="G38" s="108"/>
      <c r="H38" s="108"/>
      <c r="I38" s="108"/>
      <c r="J38" s="109"/>
    </row>
    <row r="39" spans="1:10" ht="15.75">
      <c r="A39" s="110" t="s">
        <v>3</v>
      </c>
      <c r="B39" s="111"/>
      <c r="C39" s="111"/>
      <c r="D39" s="111"/>
      <c r="E39" s="111"/>
      <c r="F39" s="111"/>
      <c r="G39" s="111"/>
      <c r="H39" s="111"/>
      <c r="I39" s="111"/>
      <c r="J39" s="112"/>
    </row>
    <row r="40" spans="1:10">
      <c r="A40" s="1"/>
      <c r="B40" s="2"/>
      <c r="C40" s="2"/>
      <c r="D40" s="2"/>
      <c r="E40" s="2"/>
      <c r="F40" s="2"/>
      <c r="G40" s="2"/>
      <c r="H40" s="2"/>
      <c r="I40" s="2"/>
      <c r="J40" s="3"/>
    </row>
    <row r="41" spans="1:10">
      <c r="A41" s="1"/>
      <c r="B41" s="4" t="s">
        <v>4</v>
      </c>
      <c r="C41" s="4"/>
      <c r="D41" s="2"/>
      <c r="E41" s="2"/>
      <c r="F41" s="2"/>
      <c r="G41" s="2"/>
      <c r="H41" s="5" t="s">
        <v>5</v>
      </c>
      <c r="I41" s="6" t="s">
        <v>6</v>
      </c>
      <c r="J41" s="3"/>
    </row>
    <row r="42" spans="1:10">
      <c r="A42" s="1"/>
      <c r="B42" s="7"/>
      <c r="C42" s="5"/>
      <c r="D42" s="2"/>
      <c r="E42" s="2"/>
      <c r="F42" s="2"/>
      <c r="G42" s="2"/>
      <c r="H42" s="2"/>
      <c r="I42" s="2"/>
      <c r="J42" s="3"/>
    </row>
    <row r="43" spans="1:10">
      <c r="A43" s="1"/>
      <c r="B43" s="7" t="s">
        <v>7</v>
      </c>
      <c r="C43" s="5" t="s">
        <v>8</v>
      </c>
      <c r="D43" s="2"/>
      <c r="E43" s="2"/>
      <c r="F43" s="2"/>
      <c r="G43" s="2"/>
      <c r="H43" s="2"/>
      <c r="I43" s="2"/>
      <c r="J43" s="3"/>
    </row>
    <row r="44" spans="1:10">
      <c r="A44" s="1"/>
      <c r="B44" s="2"/>
      <c r="C44" s="2"/>
      <c r="D44" s="2"/>
      <c r="E44" s="2"/>
      <c r="F44" s="2"/>
      <c r="G44" s="2"/>
      <c r="H44" s="2"/>
      <c r="I44" s="2"/>
      <c r="J44" s="3"/>
    </row>
    <row r="45" spans="1:10">
      <c r="A45" s="1"/>
      <c r="B45" s="2"/>
      <c r="C45" s="2"/>
      <c r="D45" s="2"/>
      <c r="E45" s="2"/>
      <c r="F45" s="2"/>
      <c r="G45" s="2"/>
      <c r="H45" s="2"/>
      <c r="I45" s="2"/>
      <c r="J45" s="3"/>
    </row>
    <row r="46" spans="1:10">
      <c r="A46" s="1"/>
      <c r="B46" s="2"/>
      <c r="C46" s="2"/>
      <c r="D46" s="2"/>
      <c r="E46" s="2"/>
      <c r="F46" s="2"/>
      <c r="G46" s="2"/>
      <c r="H46" s="2"/>
      <c r="I46" s="2"/>
      <c r="J46" s="3"/>
    </row>
    <row r="47" spans="1:10">
      <c r="A47" s="1"/>
      <c r="B47" s="2"/>
      <c r="C47" s="2"/>
      <c r="D47" s="2"/>
      <c r="E47" s="2"/>
      <c r="F47" s="2"/>
      <c r="G47" s="2"/>
      <c r="H47" s="2"/>
      <c r="I47" s="2"/>
      <c r="J47" s="3"/>
    </row>
    <row r="48" spans="1:10" ht="15.75" thickBot="1">
      <c r="A48" s="98"/>
      <c r="B48" s="99"/>
      <c r="C48" s="99"/>
      <c r="D48" s="99"/>
      <c r="E48" s="99"/>
      <c r="F48" s="99"/>
      <c r="G48" s="99"/>
      <c r="H48" s="99"/>
      <c r="I48" s="99"/>
      <c r="J48" s="100"/>
    </row>
    <row r="49" ht="15.75" thickTop="1"/>
  </sheetData>
  <mergeCells count="9">
    <mergeCell ref="A26:J26"/>
    <mergeCell ref="A38:J38"/>
    <mergeCell ref="A39:J39"/>
    <mergeCell ref="A2:J2"/>
    <mergeCell ref="A3:J3"/>
    <mergeCell ref="A4:J4"/>
    <mergeCell ref="A22:J22"/>
    <mergeCell ref="A23:J23"/>
    <mergeCell ref="A24:J24"/>
  </mergeCells>
  <pageMargins left="0.7" right="0.7" top="0.5" bottom="0.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2"/>
  <sheetViews>
    <sheetView view="pageBreakPreview" topLeftCell="A288" zoomScale="60" workbookViewId="0">
      <selection activeCell="I314" sqref="I314"/>
    </sheetView>
  </sheetViews>
  <sheetFormatPr defaultRowHeight="15"/>
  <cols>
    <col min="1" max="1" width="9.28515625" bestFit="1" customWidth="1"/>
    <col min="2" max="2" width="27.85546875" customWidth="1"/>
    <col min="3" max="6" width="9.28515625" bestFit="1" customWidth="1"/>
    <col min="8" max="8" width="13.42578125" customWidth="1"/>
    <col min="9" max="9" width="27" bestFit="1" customWidth="1"/>
  </cols>
  <sheetData>
    <row r="1" spans="1:9">
      <c r="A1" s="8" t="s">
        <v>9</v>
      </c>
      <c r="B1" s="8"/>
      <c r="C1" s="9" t="s">
        <v>10</v>
      </c>
      <c r="D1" s="8" t="s">
        <v>11</v>
      </c>
      <c r="E1" s="8"/>
      <c r="F1" s="8"/>
      <c r="G1" s="8"/>
      <c r="H1" s="10"/>
      <c r="I1" s="8"/>
    </row>
    <row r="2" spans="1:9">
      <c r="A2" s="8" t="s">
        <v>12</v>
      </c>
      <c r="B2" s="8"/>
      <c r="C2" s="9" t="s">
        <v>10</v>
      </c>
      <c r="D2" s="8" t="s">
        <v>13</v>
      </c>
      <c r="E2" s="8"/>
      <c r="F2" s="8"/>
      <c r="G2" s="8"/>
      <c r="H2" s="10"/>
      <c r="I2" s="8"/>
    </row>
    <row r="3" spans="1:9" ht="18">
      <c r="A3" s="11"/>
      <c r="B3" s="125"/>
      <c r="C3" s="125"/>
      <c r="D3" s="125"/>
      <c r="E3" s="125"/>
      <c r="F3" s="125"/>
      <c r="G3" s="125"/>
      <c r="H3" s="125"/>
      <c r="I3" s="125"/>
    </row>
    <row r="4" spans="1:9" ht="18">
      <c r="A4" s="12" t="s">
        <v>14</v>
      </c>
      <c r="B4" s="13"/>
      <c r="C4" s="14" t="s">
        <v>10</v>
      </c>
      <c r="D4" s="15" t="s">
        <v>15</v>
      </c>
      <c r="E4" s="16"/>
      <c r="F4" s="16"/>
      <c r="G4" s="16"/>
      <c r="H4" s="16"/>
      <c r="I4" s="13"/>
    </row>
    <row r="5" spans="1:9" ht="18.75" thickBot="1">
      <c r="A5" s="17" t="s">
        <v>5</v>
      </c>
      <c r="B5" s="13"/>
      <c r="C5" s="14" t="s">
        <v>10</v>
      </c>
      <c r="D5" s="18" t="s">
        <v>6</v>
      </c>
      <c r="E5" s="13"/>
      <c r="F5" s="13"/>
      <c r="G5" s="13"/>
      <c r="H5" s="13"/>
      <c r="I5" s="13"/>
    </row>
    <row r="6" spans="1:9" ht="57.75" thickBot="1">
      <c r="A6" s="19" t="s">
        <v>16</v>
      </c>
      <c r="B6" s="20" t="s">
        <v>17</v>
      </c>
      <c r="C6" s="21" t="s">
        <v>18</v>
      </c>
      <c r="D6" s="22" t="s">
        <v>19</v>
      </c>
      <c r="E6" s="22" t="s">
        <v>20</v>
      </c>
      <c r="F6" s="22" t="s">
        <v>21</v>
      </c>
      <c r="G6" s="20" t="s">
        <v>22</v>
      </c>
      <c r="H6" s="22" t="s">
        <v>23</v>
      </c>
      <c r="I6" s="23" t="s">
        <v>24</v>
      </c>
    </row>
    <row r="7" spans="1:9" ht="28.5">
      <c r="A7" s="24">
        <v>1</v>
      </c>
      <c r="B7" s="25" t="s">
        <v>25</v>
      </c>
      <c r="C7" s="26"/>
      <c r="D7" s="27"/>
      <c r="E7" s="27"/>
      <c r="F7" s="27"/>
      <c r="G7" s="26"/>
      <c r="H7" s="27"/>
      <c r="I7" s="28"/>
    </row>
    <row r="8" spans="1:9">
      <c r="A8" s="29" t="s">
        <v>26</v>
      </c>
      <c r="B8" s="30" t="s">
        <v>27</v>
      </c>
      <c r="C8" s="31">
        <v>1</v>
      </c>
      <c r="D8" s="32">
        <v>29.5</v>
      </c>
      <c r="E8" s="32">
        <v>15</v>
      </c>
      <c r="F8" s="32">
        <v>2</v>
      </c>
      <c r="G8" s="31" t="s">
        <v>28</v>
      </c>
      <c r="H8" s="32">
        <f>F8*E8*D8*C8</f>
        <v>885</v>
      </c>
      <c r="I8" s="33" t="s">
        <v>29</v>
      </c>
    </row>
    <row r="9" spans="1:9">
      <c r="A9" s="29" t="s">
        <v>30</v>
      </c>
      <c r="B9" s="30" t="s">
        <v>31</v>
      </c>
      <c r="C9" s="31">
        <v>2</v>
      </c>
      <c r="D9" s="32">
        <v>3.35</v>
      </c>
      <c r="E9" s="32">
        <v>0.4</v>
      </c>
      <c r="F9" s="32">
        <v>0.6</v>
      </c>
      <c r="G9" s="31" t="s">
        <v>28</v>
      </c>
      <c r="H9" s="32">
        <f>F9*E9*D9*C9</f>
        <v>1.6079999999999999</v>
      </c>
      <c r="I9" s="33"/>
    </row>
    <row r="10" spans="1:9">
      <c r="A10" s="29" t="s">
        <v>32</v>
      </c>
      <c r="B10" s="30" t="s">
        <v>33</v>
      </c>
      <c r="C10" s="31">
        <v>1</v>
      </c>
      <c r="D10" s="32">
        <v>1.7</v>
      </c>
      <c r="E10" s="32">
        <v>0.4</v>
      </c>
      <c r="F10" s="32">
        <v>0.6</v>
      </c>
      <c r="G10" s="31" t="s">
        <v>28</v>
      </c>
      <c r="H10" s="32">
        <f>F10*E10*D10*C10</f>
        <v>0.40799999999999997</v>
      </c>
      <c r="I10" s="33"/>
    </row>
    <row r="11" spans="1:9">
      <c r="A11" s="29" t="s">
        <v>34</v>
      </c>
      <c r="B11" s="30" t="s">
        <v>35</v>
      </c>
      <c r="C11" s="31">
        <v>1</v>
      </c>
      <c r="D11" s="32">
        <v>1.75</v>
      </c>
      <c r="E11" s="32">
        <v>1.85</v>
      </c>
      <c r="F11" s="32">
        <v>1.2</v>
      </c>
      <c r="G11" s="31" t="s">
        <v>28</v>
      </c>
      <c r="H11" s="32">
        <f>F11*E11*D11*C11</f>
        <v>3.8850000000000002</v>
      </c>
      <c r="I11" s="33"/>
    </row>
    <row r="12" spans="1:9">
      <c r="A12" s="29" t="s">
        <v>36</v>
      </c>
      <c r="B12" s="30" t="s">
        <v>37</v>
      </c>
      <c r="C12" s="31">
        <v>1</v>
      </c>
      <c r="D12" s="32">
        <v>5</v>
      </c>
      <c r="E12" s="32">
        <v>1.1100000000000001</v>
      </c>
      <c r="F12" s="32">
        <v>0.3</v>
      </c>
      <c r="G12" s="31" t="s">
        <v>28</v>
      </c>
      <c r="H12" s="32">
        <f>F12*E12*D12*C12</f>
        <v>1.665</v>
      </c>
      <c r="I12" s="33"/>
    </row>
    <row r="13" spans="1:9">
      <c r="A13" s="29" t="s">
        <v>36</v>
      </c>
      <c r="B13" s="34" t="s">
        <v>38</v>
      </c>
      <c r="C13" s="34"/>
      <c r="D13" s="35"/>
      <c r="E13" s="35"/>
      <c r="F13" s="35"/>
      <c r="G13" s="34" t="s">
        <v>28</v>
      </c>
      <c r="H13" s="35">
        <f>SUM(H8:H12)</f>
        <v>892.56599999999992</v>
      </c>
      <c r="I13" s="33"/>
    </row>
    <row r="14" spans="1:9" ht="28.5">
      <c r="A14" s="36">
        <v>2</v>
      </c>
      <c r="B14" s="37" t="s">
        <v>39</v>
      </c>
      <c r="C14" s="38"/>
      <c r="D14" s="39"/>
      <c r="E14" s="39"/>
      <c r="F14" s="39"/>
      <c r="G14" s="38"/>
      <c r="H14" s="39"/>
      <c r="I14" s="40"/>
    </row>
    <row r="15" spans="1:9">
      <c r="A15" s="29" t="s">
        <v>26</v>
      </c>
      <c r="B15" s="30" t="s">
        <v>40</v>
      </c>
      <c r="C15" s="31">
        <v>1</v>
      </c>
      <c r="D15" s="32">
        <v>29.5</v>
      </c>
      <c r="E15" s="32">
        <v>15</v>
      </c>
      <c r="F15" s="32">
        <v>2</v>
      </c>
      <c r="G15" s="31" t="s">
        <v>28</v>
      </c>
      <c r="H15" s="32">
        <v>890.9</v>
      </c>
      <c r="I15" s="33"/>
    </row>
    <row r="16" spans="1:9">
      <c r="A16" s="41"/>
      <c r="B16" s="34" t="s">
        <v>38</v>
      </c>
      <c r="C16" s="34"/>
      <c r="D16" s="35"/>
      <c r="E16" s="35"/>
      <c r="F16" s="35"/>
      <c r="G16" s="34" t="s">
        <v>28</v>
      </c>
      <c r="H16" s="35">
        <f>H15*0.6</f>
        <v>534.54</v>
      </c>
      <c r="I16" s="33" t="s">
        <v>41</v>
      </c>
    </row>
    <row r="17" spans="1:9">
      <c r="A17" s="36">
        <v>3</v>
      </c>
      <c r="B17" s="37" t="s">
        <v>42</v>
      </c>
      <c r="C17" s="38"/>
      <c r="D17" s="39"/>
      <c r="E17" s="39"/>
      <c r="F17" s="39"/>
      <c r="G17" s="38"/>
      <c r="H17" s="39"/>
      <c r="I17" s="40"/>
    </row>
    <row r="18" spans="1:9">
      <c r="A18" s="41"/>
      <c r="B18" s="30" t="s">
        <v>43</v>
      </c>
      <c r="C18" s="31"/>
      <c r="D18" s="32"/>
      <c r="E18" s="32"/>
      <c r="F18" s="32"/>
      <c r="G18" s="31"/>
      <c r="H18" s="32"/>
      <c r="I18" s="33"/>
    </row>
    <row r="19" spans="1:9">
      <c r="A19" s="29" t="s">
        <v>26</v>
      </c>
      <c r="B19" s="30" t="s">
        <v>44</v>
      </c>
      <c r="C19" s="31">
        <v>5</v>
      </c>
      <c r="D19" s="32">
        <v>11.28</v>
      </c>
      <c r="E19" s="32">
        <v>2.2799999999999998</v>
      </c>
      <c r="F19" s="32">
        <v>7.4999999999999997E-2</v>
      </c>
      <c r="G19" s="31" t="s">
        <v>28</v>
      </c>
      <c r="H19" s="32">
        <f t="shared" ref="H19:H26" si="0">F19*E19*D19*C19</f>
        <v>9.6443999999999992</v>
      </c>
      <c r="I19" s="33"/>
    </row>
    <row r="20" spans="1:9">
      <c r="A20" s="29" t="s">
        <v>30</v>
      </c>
      <c r="B20" s="30" t="s">
        <v>45</v>
      </c>
      <c r="C20" s="31">
        <v>13</v>
      </c>
      <c r="D20" s="32">
        <v>1.98</v>
      </c>
      <c r="E20" s="32">
        <v>1.98</v>
      </c>
      <c r="F20" s="32">
        <v>0.08</v>
      </c>
      <c r="G20" s="31" t="s">
        <v>28</v>
      </c>
      <c r="H20" s="32">
        <f t="shared" si="0"/>
        <v>4.077216</v>
      </c>
      <c r="I20" s="33"/>
    </row>
    <row r="21" spans="1:9">
      <c r="A21" s="29" t="s">
        <v>32</v>
      </c>
      <c r="B21" s="31" t="s">
        <v>46</v>
      </c>
      <c r="C21" s="31">
        <v>9</v>
      </c>
      <c r="D21" s="32">
        <v>2.4300000000000002</v>
      </c>
      <c r="E21" s="32">
        <v>0.3</v>
      </c>
      <c r="F21" s="32">
        <v>0.08</v>
      </c>
      <c r="G21" s="31" t="s">
        <v>28</v>
      </c>
      <c r="H21" s="32">
        <f t="shared" si="0"/>
        <v>0.52488000000000001</v>
      </c>
      <c r="I21" s="33"/>
    </row>
    <row r="22" spans="1:9">
      <c r="A22" s="42" t="s">
        <v>34</v>
      </c>
      <c r="B22" s="31" t="s">
        <v>46</v>
      </c>
      <c r="C22" s="31">
        <v>3</v>
      </c>
      <c r="D22" s="32">
        <v>2.2799999999999998</v>
      </c>
      <c r="E22" s="32">
        <v>0.3</v>
      </c>
      <c r="F22" s="32">
        <v>0.08</v>
      </c>
      <c r="G22" s="31" t="s">
        <v>28</v>
      </c>
      <c r="H22" s="32">
        <f t="shared" si="0"/>
        <v>0.16416</v>
      </c>
      <c r="I22" s="33"/>
    </row>
    <row r="23" spans="1:9">
      <c r="A23" s="42" t="s">
        <v>36</v>
      </c>
      <c r="B23" s="31" t="s">
        <v>46</v>
      </c>
      <c r="C23" s="31">
        <v>12</v>
      </c>
      <c r="D23" s="32">
        <v>2.13</v>
      </c>
      <c r="E23" s="32">
        <v>0.3</v>
      </c>
      <c r="F23" s="32">
        <v>7.4999999999999997E-2</v>
      </c>
      <c r="G23" s="31" t="s">
        <v>28</v>
      </c>
      <c r="H23" s="32">
        <f t="shared" si="0"/>
        <v>0.57509999999999994</v>
      </c>
      <c r="I23" s="33"/>
    </row>
    <row r="24" spans="1:9">
      <c r="A24" s="42" t="s">
        <v>47</v>
      </c>
      <c r="B24" s="31" t="s">
        <v>46</v>
      </c>
      <c r="C24" s="31">
        <v>4</v>
      </c>
      <c r="D24" s="32">
        <v>2.5099999999999998</v>
      </c>
      <c r="E24" s="32">
        <v>0.3</v>
      </c>
      <c r="F24" s="32">
        <v>7.4999999999999997E-2</v>
      </c>
      <c r="G24" s="31" t="s">
        <v>28</v>
      </c>
      <c r="H24" s="32">
        <f t="shared" si="0"/>
        <v>0.22589999999999996</v>
      </c>
      <c r="I24" s="33"/>
    </row>
    <row r="25" spans="1:9">
      <c r="A25" s="42" t="s">
        <v>48</v>
      </c>
      <c r="B25" s="31" t="s">
        <v>49</v>
      </c>
      <c r="C25" s="31">
        <v>2</v>
      </c>
      <c r="D25" s="32">
        <v>1.37</v>
      </c>
      <c r="E25" s="32">
        <v>0.3</v>
      </c>
      <c r="F25" s="32">
        <v>7.4999999999999997E-2</v>
      </c>
      <c r="G25" s="31" t="s">
        <v>28</v>
      </c>
      <c r="H25" s="32">
        <f t="shared" si="0"/>
        <v>6.1650000000000003E-2</v>
      </c>
      <c r="I25" s="33"/>
    </row>
    <row r="26" spans="1:9">
      <c r="A26" s="42" t="s">
        <v>50</v>
      </c>
      <c r="B26" s="31" t="s">
        <v>49</v>
      </c>
      <c r="C26" s="31">
        <v>5</v>
      </c>
      <c r="D26" s="32">
        <v>1.21</v>
      </c>
      <c r="E26" s="32">
        <v>0.3</v>
      </c>
      <c r="F26" s="32">
        <v>7.4999999999999997E-2</v>
      </c>
      <c r="G26" s="31" t="s">
        <v>28</v>
      </c>
      <c r="H26" s="32">
        <f t="shared" si="0"/>
        <v>0.136125</v>
      </c>
      <c r="I26" s="33"/>
    </row>
    <row r="27" spans="1:9">
      <c r="A27" s="42"/>
      <c r="B27" s="34" t="s">
        <v>51</v>
      </c>
      <c r="C27" s="31"/>
      <c r="D27" s="32"/>
      <c r="E27" s="32"/>
      <c r="F27" s="32"/>
      <c r="G27" s="31"/>
      <c r="H27" s="32"/>
      <c r="I27" s="33"/>
    </row>
    <row r="28" spans="1:9">
      <c r="A28" s="29" t="s">
        <v>26</v>
      </c>
      <c r="B28" s="31" t="s">
        <v>52</v>
      </c>
      <c r="C28" s="31">
        <v>1</v>
      </c>
      <c r="D28" s="32">
        <v>13</v>
      </c>
      <c r="E28" s="32">
        <v>8.75</v>
      </c>
      <c r="F28" s="32">
        <v>0.08</v>
      </c>
      <c r="G28" s="31" t="s">
        <v>28</v>
      </c>
      <c r="H28" s="32">
        <f>F28*E28*D28*C28</f>
        <v>9.1000000000000014</v>
      </c>
      <c r="I28" s="33"/>
    </row>
    <row r="29" spans="1:9">
      <c r="A29" s="29" t="s">
        <v>30</v>
      </c>
      <c r="B29" s="31" t="s">
        <v>53</v>
      </c>
      <c r="C29" s="31">
        <v>1</v>
      </c>
      <c r="D29" s="32">
        <v>4.29</v>
      </c>
      <c r="E29" s="32">
        <v>4.1900000000000004</v>
      </c>
      <c r="F29" s="32">
        <v>0.08</v>
      </c>
      <c r="G29" s="31" t="s">
        <v>28</v>
      </c>
      <c r="H29" s="32">
        <f t="shared" ref="H29:H40" si="1">F29*E29*D29*C29</f>
        <v>1.4380080000000002</v>
      </c>
      <c r="I29" s="33"/>
    </row>
    <row r="30" spans="1:9">
      <c r="A30" s="29" t="s">
        <v>32</v>
      </c>
      <c r="B30" s="31" t="s">
        <v>54</v>
      </c>
      <c r="C30" s="31">
        <v>1</v>
      </c>
      <c r="D30" s="32">
        <v>4.26</v>
      </c>
      <c r="E30" s="32">
        <v>4.1100000000000003</v>
      </c>
      <c r="F30" s="32">
        <v>0.08</v>
      </c>
      <c r="G30" s="31" t="s">
        <v>28</v>
      </c>
      <c r="H30" s="32">
        <f t="shared" si="1"/>
        <v>1.4006880000000002</v>
      </c>
      <c r="I30" s="33"/>
    </row>
    <row r="31" spans="1:9">
      <c r="A31" s="42" t="s">
        <v>34</v>
      </c>
      <c r="B31" s="31" t="s">
        <v>55</v>
      </c>
      <c r="C31" s="31">
        <v>1</v>
      </c>
      <c r="D31" s="32">
        <v>4.3</v>
      </c>
      <c r="E31" s="32">
        <v>4.26</v>
      </c>
      <c r="F31" s="32">
        <v>0.08</v>
      </c>
      <c r="G31" s="31" t="s">
        <v>28</v>
      </c>
      <c r="H31" s="32">
        <f t="shared" si="1"/>
        <v>1.4654399999999999</v>
      </c>
      <c r="I31" s="33"/>
    </row>
    <row r="32" spans="1:9">
      <c r="A32" s="42" t="s">
        <v>36</v>
      </c>
      <c r="B32" s="31" t="s">
        <v>56</v>
      </c>
      <c r="C32" s="31">
        <v>1</v>
      </c>
      <c r="D32" s="32">
        <v>4.21</v>
      </c>
      <c r="E32" s="32">
        <v>3.09</v>
      </c>
      <c r="F32" s="32">
        <v>0.08</v>
      </c>
      <c r="G32" s="31" t="s">
        <v>28</v>
      </c>
      <c r="H32" s="32">
        <f t="shared" si="1"/>
        <v>1.0407120000000001</v>
      </c>
      <c r="I32" s="33"/>
    </row>
    <row r="33" spans="1:9">
      <c r="A33" s="42" t="s">
        <v>47</v>
      </c>
      <c r="B33" s="31" t="s">
        <v>57</v>
      </c>
      <c r="C33" s="31">
        <v>1</v>
      </c>
      <c r="D33" s="32">
        <v>17.88</v>
      </c>
      <c r="E33" s="32">
        <v>3.09</v>
      </c>
      <c r="F33" s="32">
        <v>0.08</v>
      </c>
      <c r="G33" s="31" t="s">
        <v>28</v>
      </c>
      <c r="H33" s="32">
        <f t="shared" si="1"/>
        <v>4.4199359999999999</v>
      </c>
      <c r="I33" s="33"/>
    </row>
    <row r="34" spans="1:9">
      <c r="A34" s="42" t="s">
        <v>48</v>
      </c>
      <c r="B34" s="31" t="s">
        <v>58</v>
      </c>
      <c r="C34" s="31">
        <v>1</v>
      </c>
      <c r="D34" s="32">
        <v>4.1100000000000003</v>
      </c>
      <c r="E34" s="32">
        <v>3.09</v>
      </c>
      <c r="F34" s="32">
        <v>0.08</v>
      </c>
      <c r="G34" s="31" t="s">
        <v>28</v>
      </c>
      <c r="H34" s="32">
        <f t="shared" si="1"/>
        <v>1.015992</v>
      </c>
      <c r="I34" s="33"/>
    </row>
    <row r="35" spans="1:9">
      <c r="A35" s="42" t="s">
        <v>50</v>
      </c>
      <c r="B35" s="31" t="s">
        <v>59</v>
      </c>
      <c r="C35" s="31">
        <v>2</v>
      </c>
      <c r="D35" s="32">
        <v>2.4300000000000002</v>
      </c>
      <c r="E35" s="32">
        <v>1.52</v>
      </c>
      <c r="F35" s="32">
        <v>0.08</v>
      </c>
      <c r="G35" s="31" t="s">
        <v>28</v>
      </c>
      <c r="H35" s="32">
        <f t="shared" si="1"/>
        <v>0.59097600000000006</v>
      </c>
      <c r="I35" s="33"/>
    </row>
    <row r="36" spans="1:9">
      <c r="A36" s="42" t="s">
        <v>60</v>
      </c>
      <c r="B36" s="31" t="s">
        <v>61</v>
      </c>
      <c r="C36" s="31">
        <v>1</v>
      </c>
      <c r="D36" s="32">
        <v>4.46</v>
      </c>
      <c r="E36" s="32">
        <v>8.75</v>
      </c>
      <c r="F36" s="32">
        <v>0.08</v>
      </c>
      <c r="G36" s="31" t="s">
        <v>28</v>
      </c>
      <c r="H36" s="32">
        <f t="shared" si="1"/>
        <v>3.1220000000000003</v>
      </c>
      <c r="I36" s="33"/>
    </row>
    <row r="37" spans="1:9">
      <c r="A37" s="42" t="s">
        <v>62</v>
      </c>
      <c r="B37" s="31" t="s">
        <v>63</v>
      </c>
      <c r="C37" s="31">
        <v>1</v>
      </c>
      <c r="D37" s="32">
        <v>1.62</v>
      </c>
      <c r="E37" s="32">
        <v>1.67</v>
      </c>
      <c r="F37" s="32">
        <v>0.08</v>
      </c>
      <c r="G37" s="31" t="s">
        <v>28</v>
      </c>
      <c r="H37" s="32">
        <f t="shared" si="1"/>
        <v>0.21643200000000001</v>
      </c>
      <c r="I37" s="33"/>
    </row>
    <row r="38" spans="1:9">
      <c r="A38" s="42" t="s">
        <v>64</v>
      </c>
      <c r="B38" s="31" t="s">
        <v>65</v>
      </c>
      <c r="C38" s="31">
        <v>1</v>
      </c>
      <c r="D38" s="32">
        <v>1.21</v>
      </c>
      <c r="E38" s="32">
        <v>3.96</v>
      </c>
      <c r="F38" s="32">
        <v>0.08</v>
      </c>
      <c r="G38" s="31" t="s">
        <v>28</v>
      </c>
      <c r="H38" s="32">
        <f t="shared" si="1"/>
        <v>0.383328</v>
      </c>
      <c r="I38" s="33"/>
    </row>
    <row r="39" spans="1:9">
      <c r="A39" s="42" t="s">
        <v>66</v>
      </c>
      <c r="B39" s="31" t="s">
        <v>67</v>
      </c>
      <c r="C39" s="31">
        <v>1</v>
      </c>
      <c r="D39" s="32">
        <v>2.64</v>
      </c>
      <c r="E39" s="32">
        <v>2.5299999999999998</v>
      </c>
      <c r="F39" s="32">
        <v>0.08</v>
      </c>
      <c r="G39" s="31" t="s">
        <v>28</v>
      </c>
      <c r="H39" s="32">
        <f t="shared" si="1"/>
        <v>0.53433600000000003</v>
      </c>
      <c r="I39" s="33"/>
    </row>
    <row r="40" spans="1:9">
      <c r="A40" s="42" t="s">
        <v>68</v>
      </c>
      <c r="B40" s="31" t="s">
        <v>37</v>
      </c>
      <c r="C40" s="31">
        <v>1</v>
      </c>
      <c r="D40" s="32">
        <v>5</v>
      </c>
      <c r="E40" s="32">
        <v>1.1100000000000001</v>
      </c>
      <c r="F40" s="32">
        <v>0.08</v>
      </c>
      <c r="G40" s="31" t="s">
        <v>28</v>
      </c>
      <c r="H40" s="32">
        <f t="shared" si="1"/>
        <v>0.44400000000000001</v>
      </c>
      <c r="I40" s="33"/>
    </row>
    <row r="41" spans="1:9">
      <c r="A41" s="42"/>
      <c r="B41" s="34" t="s">
        <v>69</v>
      </c>
      <c r="C41" s="31"/>
      <c r="D41" s="32"/>
      <c r="E41" s="32"/>
      <c r="F41" s="32"/>
      <c r="G41" s="31"/>
      <c r="H41" s="32"/>
      <c r="I41" s="33"/>
    </row>
    <row r="42" spans="1:9">
      <c r="A42" s="29" t="s">
        <v>26</v>
      </c>
      <c r="B42" s="31" t="s">
        <v>70</v>
      </c>
      <c r="C42" s="31">
        <v>2</v>
      </c>
      <c r="D42" s="32">
        <v>3.35</v>
      </c>
      <c r="E42" s="32">
        <v>0.4</v>
      </c>
      <c r="F42" s="32">
        <v>0.08</v>
      </c>
      <c r="G42" s="31" t="s">
        <v>28</v>
      </c>
      <c r="H42" s="32">
        <f>F42*E42*D42*C42</f>
        <v>0.21440000000000001</v>
      </c>
      <c r="I42" s="33"/>
    </row>
    <row r="43" spans="1:9">
      <c r="A43" s="29" t="s">
        <v>30</v>
      </c>
      <c r="B43" s="31" t="s">
        <v>71</v>
      </c>
      <c r="C43" s="31">
        <v>1</v>
      </c>
      <c r="D43" s="32">
        <v>1.7</v>
      </c>
      <c r="E43" s="32">
        <v>0.4</v>
      </c>
      <c r="F43" s="32">
        <v>0.08</v>
      </c>
      <c r="G43" s="31" t="s">
        <v>28</v>
      </c>
      <c r="H43" s="32">
        <f>F43*E43*D43*C43</f>
        <v>5.4399999999999997E-2</v>
      </c>
      <c r="I43" s="33"/>
    </row>
    <row r="44" spans="1:9">
      <c r="A44" s="29" t="s">
        <v>32</v>
      </c>
      <c r="B44" s="31" t="s">
        <v>51</v>
      </c>
      <c r="C44" s="31">
        <v>1</v>
      </c>
      <c r="D44" s="32">
        <v>1.7</v>
      </c>
      <c r="E44" s="32">
        <v>1.2</v>
      </c>
      <c r="F44" s="32">
        <v>0.08</v>
      </c>
      <c r="G44" s="31" t="s">
        <v>28</v>
      </c>
      <c r="H44" s="32">
        <f>F44*E44*D44*C44</f>
        <v>0.16320000000000001</v>
      </c>
      <c r="I44" s="33"/>
    </row>
    <row r="45" spans="1:9">
      <c r="A45" s="42" t="s">
        <v>34</v>
      </c>
      <c r="B45" s="31" t="s">
        <v>72</v>
      </c>
      <c r="C45" s="31">
        <v>1</v>
      </c>
      <c r="D45" s="32">
        <v>1.7</v>
      </c>
      <c r="E45" s="32">
        <v>1.85</v>
      </c>
      <c r="F45" s="32">
        <v>0.08</v>
      </c>
      <c r="G45" s="31" t="s">
        <v>28</v>
      </c>
      <c r="H45" s="32">
        <f>F45*E45*D45*C45</f>
        <v>0.25160000000000005</v>
      </c>
      <c r="I45" s="33"/>
    </row>
    <row r="46" spans="1:9">
      <c r="A46" s="29" t="s">
        <v>36</v>
      </c>
      <c r="B46" s="34" t="s">
        <v>38</v>
      </c>
      <c r="C46" s="34"/>
      <c r="D46" s="35"/>
      <c r="E46" s="35"/>
      <c r="F46" s="35"/>
      <c r="G46" s="34" t="s">
        <v>28</v>
      </c>
      <c r="H46" s="35">
        <f>SUM(H19:H45)</f>
        <v>41.264879000000001</v>
      </c>
      <c r="I46" s="33"/>
    </row>
    <row r="47" spans="1:9">
      <c r="A47" s="36">
        <v>4</v>
      </c>
      <c r="B47" s="43" t="s">
        <v>73</v>
      </c>
      <c r="C47" s="38"/>
      <c r="D47" s="39"/>
      <c r="E47" s="39"/>
      <c r="F47" s="39"/>
      <c r="G47" s="38"/>
      <c r="H47" s="39"/>
      <c r="I47" s="40"/>
    </row>
    <row r="48" spans="1:9">
      <c r="A48" s="29" t="s">
        <v>26</v>
      </c>
      <c r="B48" s="30" t="s">
        <v>44</v>
      </c>
      <c r="C48" s="31">
        <v>5</v>
      </c>
      <c r="D48" s="32">
        <v>11.28</v>
      </c>
      <c r="E48" s="32">
        <v>2.2799999999999998</v>
      </c>
      <c r="F48" s="32">
        <v>7.4999999999999997E-2</v>
      </c>
      <c r="G48" s="31" t="s">
        <v>28</v>
      </c>
      <c r="H48" s="32">
        <f t="shared" ref="H48:H55" si="2">F48*E48*D48*C48</f>
        <v>9.6443999999999992</v>
      </c>
      <c r="I48" s="33"/>
    </row>
    <row r="49" spans="1:9">
      <c r="A49" s="29" t="s">
        <v>30</v>
      </c>
      <c r="B49" s="30" t="s">
        <v>45</v>
      </c>
      <c r="C49" s="31">
        <v>13</v>
      </c>
      <c r="D49" s="32">
        <v>1.98</v>
      </c>
      <c r="E49" s="32">
        <v>1.98</v>
      </c>
      <c r="F49" s="32">
        <v>0.08</v>
      </c>
      <c r="G49" s="31" t="s">
        <v>28</v>
      </c>
      <c r="H49" s="32">
        <f t="shared" si="2"/>
        <v>4.077216</v>
      </c>
      <c r="I49" s="33"/>
    </row>
    <row r="50" spans="1:9">
      <c r="A50" s="29" t="s">
        <v>32</v>
      </c>
      <c r="B50" s="31" t="s">
        <v>46</v>
      </c>
      <c r="C50" s="31">
        <v>9</v>
      </c>
      <c r="D50" s="32">
        <v>2.4300000000000002</v>
      </c>
      <c r="E50" s="32">
        <v>0.3</v>
      </c>
      <c r="F50" s="32">
        <v>0.08</v>
      </c>
      <c r="G50" s="31" t="s">
        <v>28</v>
      </c>
      <c r="H50" s="32">
        <f t="shared" si="2"/>
        <v>0.52488000000000001</v>
      </c>
      <c r="I50" s="33"/>
    </row>
    <row r="51" spans="1:9">
      <c r="A51" s="42" t="s">
        <v>34</v>
      </c>
      <c r="B51" s="31" t="s">
        <v>46</v>
      </c>
      <c r="C51" s="31">
        <v>3</v>
      </c>
      <c r="D51" s="32">
        <v>2.2799999999999998</v>
      </c>
      <c r="E51" s="32">
        <v>0.3</v>
      </c>
      <c r="F51" s="32">
        <v>0.08</v>
      </c>
      <c r="G51" s="31" t="s">
        <v>28</v>
      </c>
      <c r="H51" s="32">
        <f t="shared" si="2"/>
        <v>0.16416</v>
      </c>
      <c r="I51" s="33"/>
    </row>
    <row r="52" spans="1:9">
      <c r="A52" s="42" t="s">
        <v>36</v>
      </c>
      <c r="B52" s="31" t="s">
        <v>46</v>
      </c>
      <c r="C52" s="31">
        <v>12</v>
      </c>
      <c r="D52" s="32">
        <v>2.13</v>
      </c>
      <c r="E52" s="32">
        <v>0.3</v>
      </c>
      <c r="F52" s="32">
        <v>7.4999999999999997E-2</v>
      </c>
      <c r="G52" s="31" t="s">
        <v>28</v>
      </c>
      <c r="H52" s="32">
        <f t="shared" si="2"/>
        <v>0.57509999999999994</v>
      </c>
      <c r="I52" s="33"/>
    </row>
    <row r="53" spans="1:9">
      <c r="A53" s="42" t="s">
        <v>47</v>
      </c>
      <c r="B53" s="31" t="s">
        <v>46</v>
      </c>
      <c r="C53" s="31">
        <v>4</v>
      </c>
      <c r="D53" s="32">
        <v>2.5099999999999998</v>
      </c>
      <c r="E53" s="32">
        <v>0.3</v>
      </c>
      <c r="F53" s="32">
        <v>7.4999999999999997E-2</v>
      </c>
      <c r="G53" s="31" t="s">
        <v>28</v>
      </c>
      <c r="H53" s="32">
        <f t="shared" si="2"/>
        <v>0.22589999999999996</v>
      </c>
      <c r="I53" s="33"/>
    </row>
    <row r="54" spans="1:9">
      <c r="A54" s="42" t="s">
        <v>48</v>
      </c>
      <c r="B54" s="31" t="s">
        <v>49</v>
      </c>
      <c r="C54" s="31">
        <v>2</v>
      </c>
      <c r="D54" s="32">
        <v>1.37</v>
      </c>
      <c r="E54" s="32">
        <v>0.3</v>
      </c>
      <c r="F54" s="32">
        <v>7.4999999999999997E-2</v>
      </c>
      <c r="G54" s="31" t="s">
        <v>28</v>
      </c>
      <c r="H54" s="32">
        <f t="shared" si="2"/>
        <v>6.1650000000000003E-2</v>
      </c>
      <c r="I54" s="33"/>
    </row>
    <row r="55" spans="1:9">
      <c r="A55" s="42" t="s">
        <v>50</v>
      </c>
      <c r="B55" s="31" t="s">
        <v>49</v>
      </c>
      <c r="C55" s="31">
        <v>5</v>
      </c>
      <c r="D55" s="32">
        <v>1.21</v>
      </c>
      <c r="E55" s="32">
        <v>0.3</v>
      </c>
      <c r="F55" s="32">
        <v>7.4999999999999997E-2</v>
      </c>
      <c r="G55" s="31" t="s">
        <v>28</v>
      </c>
      <c r="H55" s="32">
        <f t="shared" si="2"/>
        <v>0.136125</v>
      </c>
      <c r="I55" s="33"/>
    </row>
    <row r="56" spans="1:9">
      <c r="A56" s="42"/>
      <c r="B56" s="34" t="s">
        <v>51</v>
      </c>
      <c r="C56" s="31"/>
      <c r="D56" s="32"/>
      <c r="E56" s="32"/>
      <c r="F56" s="32"/>
      <c r="G56" s="31"/>
      <c r="H56" s="32"/>
      <c r="I56" s="33"/>
    </row>
    <row r="57" spans="1:9">
      <c r="A57" s="29" t="s">
        <v>26</v>
      </c>
      <c r="B57" s="31" t="s">
        <v>52</v>
      </c>
      <c r="C57" s="31">
        <v>1</v>
      </c>
      <c r="D57" s="32">
        <v>13</v>
      </c>
      <c r="E57" s="32">
        <v>8.75</v>
      </c>
      <c r="F57" s="32">
        <v>0.08</v>
      </c>
      <c r="G57" s="31" t="s">
        <v>28</v>
      </c>
      <c r="H57" s="32">
        <f>F57*E57*D57*C57</f>
        <v>9.1000000000000014</v>
      </c>
      <c r="I57" s="33"/>
    </row>
    <row r="58" spans="1:9">
      <c r="A58" s="29" t="s">
        <v>30</v>
      </c>
      <c r="B58" s="31" t="s">
        <v>53</v>
      </c>
      <c r="C58" s="31">
        <v>1</v>
      </c>
      <c r="D58" s="32">
        <v>4.29</v>
      </c>
      <c r="E58" s="32">
        <v>4.1900000000000004</v>
      </c>
      <c r="F58" s="32">
        <v>0.08</v>
      </c>
      <c r="G58" s="31" t="s">
        <v>28</v>
      </c>
      <c r="H58" s="32">
        <f t="shared" ref="H58:H69" si="3">F58*E58*D58*C58</f>
        <v>1.4380080000000002</v>
      </c>
      <c r="I58" s="33"/>
    </row>
    <row r="59" spans="1:9">
      <c r="A59" s="29" t="s">
        <v>32</v>
      </c>
      <c r="B59" s="31" t="s">
        <v>54</v>
      </c>
      <c r="C59" s="31">
        <v>1</v>
      </c>
      <c r="D59" s="32">
        <v>4.26</v>
      </c>
      <c r="E59" s="32">
        <v>4.1100000000000003</v>
      </c>
      <c r="F59" s="32">
        <v>0.08</v>
      </c>
      <c r="G59" s="31" t="s">
        <v>28</v>
      </c>
      <c r="H59" s="32">
        <f t="shared" si="3"/>
        <v>1.4006880000000002</v>
      </c>
      <c r="I59" s="33"/>
    </row>
    <row r="60" spans="1:9">
      <c r="A60" s="42" t="s">
        <v>34</v>
      </c>
      <c r="B60" s="31" t="s">
        <v>55</v>
      </c>
      <c r="C60" s="31">
        <v>1</v>
      </c>
      <c r="D60" s="32">
        <v>4.3</v>
      </c>
      <c r="E60" s="32">
        <v>4.26</v>
      </c>
      <c r="F60" s="32">
        <v>0.08</v>
      </c>
      <c r="G60" s="31" t="s">
        <v>28</v>
      </c>
      <c r="H60" s="32">
        <f t="shared" si="3"/>
        <v>1.4654399999999999</v>
      </c>
      <c r="I60" s="33"/>
    </row>
    <row r="61" spans="1:9">
      <c r="A61" s="42" t="s">
        <v>36</v>
      </c>
      <c r="B61" s="31" t="s">
        <v>56</v>
      </c>
      <c r="C61" s="31">
        <v>1</v>
      </c>
      <c r="D61" s="32">
        <v>4.21</v>
      </c>
      <c r="E61" s="32">
        <v>3.09</v>
      </c>
      <c r="F61" s="32">
        <v>0.08</v>
      </c>
      <c r="G61" s="31" t="s">
        <v>28</v>
      </c>
      <c r="H61" s="32">
        <f t="shared" si="3"/>
        <v>1.0407120000000001</v>
      </c>
      <c r="I61" s="33"/>
    </row>
    <row r="62" spans="1:9">
      <c r="A62" s="42" t="s">
        <v>47</v>
      </c>
      <c r="B62" s="31" t="s">
        <v>57</v>
      </c>
      <c r="C62" s="31">
        <v>1</v>
      </c>
      <c r="D62" s="32">
        <v>17.88</v>
      </c>
      <c r="E62" s="32">
        <v>3.09</v>
      </c>
      <c r="F62" s="32">
        <v>0.08</v>
      </c>
      <c r="G62" s="31" t="s">
        <v>28</v>
      </c>
      <c r="H62" s="32">
        <f t="shared" si="3"/>
        <v>4.4199359999999999</v>
      </c>
      <c r="I62" s="33"/>
    </row>
    <row r="63" spans="1:9">
      <c r="A63" s="42" t="s">
        <v>48</v>
      </c>
      <c r="B63" s="31" t="s">
        <v>58</v>
      </c>
      <c r="C63" s="31">
        <v>1</v>
      </c>
      <c r="D63" s="32">
        <v>4.1100000000000003</v>
      </c>
      <c r="E63" s="32">
        <v>3.09</v>
      </c>
      <c r="F63" s="32">
        <v>0.08</v>
      </c>
      <c r="G63" s="31" t="s">
        <v>28</v>
      </c>
      <c r="H63" s="32">
        <f t="shared" si="3"/>
        <v>1.015992</v>
      </c>
      <c r="I63" s="33"/>
    </row>
    <row r="64" spans="1:9">
      <c r="A64" s="42" t="s">
        <v>50</v>
      </c>
      <c r="B64" s="31" t="s">
        <v>59</v>
      </c>
      <c r="C64" s="31">
        <v>2</v>
      </c>
      <c r="D64" s="32">
        <v>2.4300000000000002</v>
      </c>
      <c r="E64" s="32">
        <v>1.52</v>
      </c>
      <c r="F64" s="32">
        <v>0.08</v>
      </c>
      <c r="G64" s="31" t="s">
        <v>28</v>
      </c>
      <c r="H64" s="32">
        <f t="shared" si="3"/>
        <v>0.59097600000000006</v>
      </c>
      <c r="I64" s="33"/>
    </row>
    <row r="65" spans="1:9">
      <c r="A65" s="42" t="s">
        <v>60</v>
      </c>
      <c r="B65" s="31" t="s">
        <v>61</v>
      </c>
      <c r="C65" s="31">
        <v>1</v>
      </c>
      <c r="D65" s="32">
        <v>4.46</v>
      </c>
      <c r="E65" s="32">
        <v>8.75</v>
      </c>
      <c r="F65" s="32">
        <v>0.08</v>
      </c>
      <c r="G65" s="31" t="s">
        <v>28</v>
      </c>
      <c r="H65" s="32">
        <f t="shared" si="3"/>
        <v>3.1220000000000003</v>
      </c>
      <c r="I65" s="33"/>
    </row>
    <row r="66" spans="1:9">
      <c r="A66" s="42" t="s">
        <v>62</v>
      </c>
      <c r="B66" s="31" t="s">
        <v>63</v>
      </c>
      <c r="C66" s="31">
        <v>1</v>
      </c>
      <c r="D66" s="32">
        <v>1.62</v>
      </c>
      <c r="E66" s="32">
        <v>1.67</v>
      </c>
      <c r="F66" s="32">
        <v>0.08</v>
      </c>
      <c r="G66" s="31" t="s">
        <v>28</v>
      </c>
      <c r="H66" s="32">
        <f t="shared" si="3"/>
        <v>0.21643200000000001</v>
      </c>
      <c r="I66" s="33"/>
    </row>
    <row r="67" spans="1:9">
      <c r="A67" s="42" t="s">
        <v>64</v>
      </c>
      <c r="B67" s="31" t="s">
        <v>65</v>
      </c>
      <c r="C67" s="31">
        <v>1</v>
      </c>
      <c r="D67" s="32">
        <v>1.21</v>
      </c>
      <c r="E67" s="32">
        <v>3.96</v>
      </c>
      <c r="F67" s="32">
        <v>0.08</v>
      </c>
      <c r="G67" s="31" t="s">
        <v>28</v>
      </c>
      <c r="H67" s="32">
        <f t="shared" si="3"/>
        <v>0.383328</v>
      </c>
      <c r="I67" s="33"/>
    </row>
    <row r="68" spans="1:9">
      <c r="A68" s="42" t="s">
        <v>66</v>
      </c>
      <c r="B68" s="31" t="s">
        <v>67</v>
      </c>
      <c r="C68" s="31">
        <v>1</v>
      </c>
      <c r="D68" s="32">
        <v>2.64</v>
      </c>
      <c r="E68" s="32">
        <v>2.5299999999999998</v>
      </c>
      <c r="F68" s="32">
        <v>0.08</v>
      </c>
      <c r="G68" s="31" t="s">
        <v>28</v>
      </c>
      <c r="H68" s="32">
        <f t="shared" si="3"/>
        <v>0.53433600000000003</v>
      </c>
      <c r="I68" s="33"/>
    </row>
    <row r="69" spans="1:9">
      <c r="A69" s="42" t="s">
        <v>68</v>
      </c>
      <c r="B69" s="31" t="s">
        <v>37</v>
      </c>
      <c r="C69" s="31">
        <v>1</v>
      </c>
      <c r="D69" s="32">
        <v>5</v>
      </c>
      <c r="E69" s="32">
        <v>1.1100000000000001</v>
      </c>
      <c r="F69" s="32">
        <v>0.08</v>
      </c>
      <c r="G69" s="31" t="s">
        <v>28</v>
      </c>
      <c r="H69" s="32">
        <f t="shared" si="3"/>
        <v>0.44400000000000001</v>
      </c>
      <c r="I69" s="33"/>
    </row>
    <row r="70" spans="1:9">
      <c r="A70" s="42"/>
      <c r="B70" s="34" t="s">
        <v>69</v>
      </c>
      <c r="C70" s="31"/>
      <c r="D70" s="32"/>
      <c r="E70" s="32"/>
      <c r="F70" s="32"/>
      <c r="G70" s="31"/>
      <c r="H70" s="32"/>
      <c r="I70" s="33"/>
    </row>
    <row r="71" spans="1:9">
      <c r="A71" s="29" t="s">
        <v>26</v>
      </c>
      <c r="B71" s="31" t="s">
        <v>70</v>
      </c>
      <c r="C71" s="31">
        <v>2</v>
      </c>
      <c r="D71" s="32">
        <v>3.35</v>
      </c>
      <c r="E71" s="32">
        <v>0.4</v>
      </c>
      <c r="F71" s="32">
        <v>0.08</v>
      </c>
      <c r="G71" s="31" t="s">
        <v>28</v>
      </c>
      <c r="H71" s="32">
        <f>F71*E71*D71*C71</f>
        <v>0.21440000000000001</v>
      </c>
      <c r="I71" s="33"/>
    </row>
    <row r="72" spans="1:9">
      <c r="A72" s="29" t="s">
        <v>30</v>
      </c>
      <c r="B72" s="31" t="s">
        <v>71</v>
      </c>
      <c r="C72" s="31">
        <v>1</v>
      </c>
      <c r="D72" s="32">
        <v>1.7</v>
      </c>
      <c r="E72" s="32">
        <v>0.4</v>
      </c>
      <c r="F72" s="32">
        <v>0.08</v>
      </c>
      <c r="G72" s="31" t="s">
        <v>28</v>
      </c>
      <c r="H72" s="32">
        <f>F72*E72*D72*C72</f>
        <v>5.4399999999999997E-2</v>
      </c>
      <c r="I72" s="33"/>
    </row>
    <row r="73" spans="1:9">
      <c r="A73" s="29" t="s">
        <v>32</v>
      </c>
      <c r="B73" s="31" t="s">
        <v>51</v>
      </c>
      <c r="C73" s="31">
        <v>1</v>
      </c>
      <c r="D73" s="32">
        <v>1.7</v>
      </c>
      <c r="E73" s="32">
        <v>1.2</v>
      </c>
      <c r="F73" s="32">
        <v>0.08</v>
      </c>
      <c r="G73" s="31" t="s">
        <v>28</v>
      </c>
      <c r="H73" s="32">
        <f>F73*E73*D73*C73</f>
        <v>0.16320000000000001</v>
      </c>
      <c r="I73" s="33"/>
    </row>
    <row r="74" spans="1:9">
      <c r="A74" s="42" t="s">
        <v>34</v>
      </c>
      <c r="B74" s="31" t="s">
        <v>72</v>
      </c>
      <c r="C74" s="31">
        <v>1</v>
      </c>
      <c r="D74" s="32">
        <v>1.7</v>
      </c>
      <c r="E74" s="32">
        <v>1.85</v>
      </c>
      <c r="F74" s="32">
        <v>0.08</v>
      </c>
      <c r="G74" s="31" t="s">
        <v>28</v>
      </c>
      <c r="H74" s="32">
        <f>F74*E74*D74*C74</f>
        <v>0.25160000000000005</v>
      </c>
      <c r="I74" s="33"/>
    </row>
    <row r="75" spans="1:9">
      <c r="A75" s="29" t="s">
        <v>36</v>
      </c>
      <c r="B75" s="34" t="s">
        <v>38</v>
      </c>
      <c r="C75" s="34"/>
      <c r="D75" s="35"/>
      <c r="E75" s="35"/>
      <c r="F75" s="35"/>
      <c r="G75" s="34" t="s">
        <v>28</v>
      </c>
      <c r="H75" s="35">
        <f>SUM(H48:H74)</f>
        <v>41.264879000000001</v>
      </c>
      <c r="I75" s="33"/>
    </row>
    <row r="76" spans="1:9">
      <c r="A76" s="36">
        <v>5</v>
      </c>
      <c r="B76" s="37" t="s">
        <v>74</v>
      </c>
      <c r="C76" s="38"/>
      <c r="D76" s="39"/>
      <c r="E76" s="39"/>
      <c r="F76" s="39"/>
      <c r="G76" s="38"/>
      <c r="H76" s="39"/>
      <c r="I76" s="40"/>
    </row>
    <row r="77" spans="1:9">
      <c r="A77" s="41"/>
      <c r="B77" s="44" t="s">
        <v>75</v>
      </c>
      <c r="C77" s="31"/>
      <c r="D77" s="32"/>
      <c r="E77" s="32"/>
      <c r="F77" s="32"/>
      <c r="G77" s="31"/>
      <c r="H77" s="32"/>
      <c r="I77" s="33"/>
    </row>
    <row r="78" spans="1:9">
      <c r="A78" s="29" t="s">
        <v>26</v>
      </c>
      <c r="B78" s="31" t="s">
        <v>76</v>
      </c>
      <c r="C78" s="31">
        <v>18</v>
      </c>
      <c r="D78" s="32">
        <v>3.65</v>
      </c>
      <c r="E78" s="32">
        <v>0.25</v>
      </c>
      <c r="F78" s="32">
        <v>0.91</v>
      </c>
      <c r="G78" s="31" t="s">
        <v>28</v>
      </c>
      <c r="H78" s="32">
        <f t="shared" ref="H78:H83" si="4">F78*E78*D78*C78</f>
        <v>14.94675</v>
      </c>
      <c r="I78" s="33"/>
    </row>
    <row r="79" spans="1:9">
      <c r="A79" s="29" t="s">
        <v>30</v>
      </c>
      <c r="B79" s="31" t="s">
        <v>77</v>
      </c>
      <c r="C79" s="31">
        <v>8</v>
      </c>
      <c r="D79" s="32">
        <v>3.07</v>
      </c>
      <c r="E79" s="32">
        <v>0.25</v>
      </c>
      <c r="F79" s="32">
        <v>0.91</v>
      </c>
      <c r="G79" s="31" t="s">
        <v>28</v>
      </c>
      <c r="H79" s="32">
        <f t="shared" si="4"/>
        <v>5.5873999999999997</v>
      </c>
      <c r="I79" s="33"/>
    </row>
    <row r="80" spans="1:9">
      <c r="A80" s="29" t="s">
        <v>32</v>
      </c>
      <c r="B80" s="31" t="s">
        <v>77</v>
      </c>
      <c r="C80" s="31">
        <v>3</v>
      </c>
      <c r="D80" s="32">
        <v>4.1900000000000004</v>
      </c>
      <c r="E80" s="32">
        <v>0.25</v>
      </c>
      <c r="F80" s="32">
        <v>0.91</v>
      </c>
      <c r="G80" s="31" t="s">
        <v>28</v>
      </c>
      <c r="H80" s="32">
        <f t="shared" si="4"/>
        <v>2.8596750000000002</v>
      </c>
      <c r="I80" s="33"/>
    </row>
    <row r="81" spans="1:9">
      <c r="A81" s="29"/>
      <c r="B81" s="34" t="s">
        <v>69</v>
      </c>
      <c r="C81" s="31"/>
      <c r="D81" s="32"/>
      <c r="E81" s="32"/>
      <c r="F81" s="32"/>
      <c r="G81" s="31"/>
      <c r="H81" s="32">
        <f t="shared" si="4"/>
        <v>0</v>
      </c>
      <c r="I81" s="33"/>
    </row>
    <row r="82" spans="1:9">
      <c r="A82" s="29" t="s">
        <v>26</v>
      </c>
      <c r="B82" s="31" t="s">
        <v>78</v>
      </c>
      <c r="C82" s="31">
        <v>2</v>
      </c>
      <c r="D82" s="32">
        <v>3.35</v>
      </c>
      <c r="E82" s="32">
        <v>0.25</v>
      </c>
      <c r="F82" s="32">
        <v>0.6</v>
      </c>
      <c r="G82" s="31"/>
      <c r="H82" s="32">
        <f t="shared" si="4"/>
        <v>1.0049999999999999</v>
      </c>
      <c r="I82" s="33"/>
    </row>
    <row r="83" spans="1:9">
      <c r="A83" s="29" t="s">
        <v>30</v>
      </c>
      <c r="B83" s="31" t="s">
        <v>79</v>
      </c>
      <c r="C83" s="31">
        <v>1</v>
      </c>
      <c r="D83" s="32">
        <v>1.67</v>
      </c>
      <c r="E83" s="32">
        <v>0.25</v>
      </c>
      <c r="F83" s="32">
        <v>0.6</v>
      </c>
      <c r="G83" s="31"/>
      <c r="H83" s="32">
        <f t="shared" si="4"/>
        <v>0.2505</v>
      </c>
      <c r="I83" s="33"/>
    </row>
    <row r="84" spans="1:9">
      <c r="A84" s="29" t="s">
        <v>32</v>
      </c>
      <c r="B84" s="44" t="s">
        <v>80</v>
      </c>
      <c r="C84" s="31"/>
      <c r="D84" s="32"/>
      <c r="E84" s="32"/>
      <c r="F84" s="32"/>
      <c r="G84" s="31"/>
      <c r="H84" s="32"/>
      <c r="I84" s="33"/>
    </row>
    <row r="85" spans="1:9">
      <c r="A85" s="29" t="s">
        <v>34</v>
      </c>
      <c r="B85" s="31" t="s">
        <v>76</v>
      </c>
      <c r="C85" s="31">
        <v>19</v>
      </c>
      <c r="D85" s="32">
        <v>4.1100000000000003</v>
      </c>
      <c r="E85" s="32">
        <v>0.25</v>
      </c>
      <c r="F85" s="32">
        <v>3.35</v>
      </c>
      <c r="G85" s="31" t="s">
        <v>28</v>
      </c>
      <c r="H85" s="32">
        <f>F85*E85*D85*C85</f>
        <v>65.400375000000011</v>
      </c>
      <c r="I85" s="33"/>
    </row>
    <row r="86" spans="1:9">
      <c r="A86" s="29" t="s">
        <v>36</v>
      </c>
      <c r="B86" s="31" t="s">
        <v>77</v>
      </c>
      <c r="C86" s="31">
        <v>9</v>
      </c>
      <c r="D86" s="32">
        <v>4.1900000000000004</v>
      </c>
      <c r="E86" s="32">
        <v>0.25</v>
      </c>
      <c r="F86" s="32">
        <v>3.35</v>
      </c>
      <c r="G86" s="31" t="s">
        <v>28</v>
      </c>
      <c r="H86" s="32">
        <f t="shared" ref="H86:H92" si="5">F86*E86*D86*C86</f>
        <v>31.582125000000005</v>
      </c>
      <c r="I86" s="33"/>
    </row>
    <row r="87" spans="1:9">
      <c r="A87" s="29" t="s">
        <v>47</v>
      </c>
      <c r="B87" s="31" t="s">
        <v>77</v>
      </c>
      <c r="C87" s="31">
        <v>3</v>
      </c>
      <c r="D87" s="32">
        <v>3.09</v>
      </c>
      <c r="E87" s="32">
        <v>0.25</v>
      </c>
      <c r="F87" s="32">
        <v>3.35</v>
      </c>
      <c r="G87" s="31" t="s">
        <v>28</v>
      </c>
      <c r="H87" s="32">
        <f t="shared" si="5"/>
        <v>7.7636249999999993</v>
      </c>
      <c r="I87" s="33"/>
    </row>
    <row r="88" spans="1:9">
      <c r="A88" s="29" t="s">
        <v>48</v>
      </c>
      <c r="B88" s="31" t="s">
        <v>37</v>
      </c>
      <c r="C88" s="31">
        <v>4</v>
      </c>
      <c r="D88" s="32">
        <v>5</v>
      </c>
      <c r="E88" s="32">
        <v>0.3</v>
      </c>
      <c r="F88" s="32">
        <v>0.15</v>
      </c>
      <c r="G88" s="31" t="s">
        <v>28</v>
      </c>
      <c r="H88" s="32">
        <f>F88*E88*D88*C88</f>
        <v>0.89999999999999991</v>
      </c>
      <c r="I88" s="33"/>
    </row>
    <row r="89" spans="1:9">
      <c r="A89" s="29" t="s">
        <v>50</v>
      </c>
      <c r="B89" s="31" t="s">
        <v>81</v>
      </c>
      <c r="C89" s="31">
        <v>1</v>
      </c>
      <c r="D89" s="32">
        <v>11.32</v>
      </c>
      <c r="E89" s="32">
        <v>0.25</v>
      </c>
      <c r="F89" s="32">
        <v>2.13</v>
      </c>
      <c r="G89" s="31" t="s">
        <v>28</v>
      </c>
      <c r="H89" s="32">
        <f>F89*E89*D89*C89</f>
        <v>6.0278999999999998</v>
      </c>
      <c r="I89" s="33"/>
    </row>
    <row r="90" spans="1:9">
      <c r="A90" s="29"/>
      <c r="B90" s="34" t="s">
        <v>69</v>
      </c>
      <c r="C90" s="31"/>
      <c r="D90" s="32"/>
      <c r="E90" s="32"/>
      <c r="F90" s="32"/>
      <c r="G90" s="31"/>
      <c r="H90" s="32"/>
      <c r="I90" s="33"/>
    </row>
    <row r="91" spans="1:9">
      <c r="A91" s="29" t="s">
        <v>26</v>
      </c>
      <c r="B91" s="31" t="s">
        <v>78</v>
      </c>
      <c r="C91" s="31">
        <v>2</v>
      </c>
      <c r="D91" s="32">
        <v>3.35</v>
      </c>
      <c r="E91" s="32">
        <v>0.25</v>
      </c>
      <c r="F91" s="32">
        <v>2.13</v>
      </c>
      <c r="G91" s="31" t="s">
        <v>28</v>
      </c>
      <c r="H91" s="32">
        <f t="shared" si="5"/>
        <v>3.5677499999999998</v>
      </c>
      <c r="I91" s="33"/>
    </row>
    <row r="92" spans="1:9">
      <c r="A92" s="29" t="s">
        <v>30</v>
      </c>
      <c r="B92" s="31" t="s">
        <v>79</v>
      </c>
      <c r="C92" s="31">
        <v>1</v>
      </c>
      <c r="D92" s="32">
        <v>1.67</v>
      </c>
      <c r="E92" s="32">
        <v>0.25</v>
      </c>
      <c r="F92" s="32">
        <v>2.13</v>
      </c>
      <c r="G92" s="31" t="s">
        <v>28</v>
      </c>
      <c r="H92" s="32">
        <f t="shared" si="5"/>
        <v>0.88927499999999993</v>
      </c>
      <c r="I92" s="33"/>
    </row>
    <row r="93" spans="1:9">
      <c r="A93" s="29"/>
      <c r="B93" s="34" t="s">
        <v>82</v>
      </c>
      <c r="C93" s="31"/>
      <c r="D93" s="32"/>
      <c r="E93" s="32"/>
      <c r="F93" s="32"/>
      <c r="G93" s="31"/>
      <c r="H93" s="32"/>
      <c r="I93" s="33"/>
    </row>
    <row r="94" spans="1:9">
      <c r="A94" s="29" t="s">
        <v>26</v>
      </c>
      <c r="B94" s="31" t="s">
        <v>83</v>
      </c>
      <c r="C94" s="31">
        <v>-2</v>
      </c>
      <c r="D94" s="32">
        <v>1.52</v>
      </c>
      <c r="E94" s="32">
        <v>0.25</v>
      </c>
      <c r="F94" s="32">
        <v>2.13</v>
      </c>
      <c r="G94" s="31" t="s">
        <v>28</v>
      </c>
      <c r="H94" s="32">
        <f>F94*E94*D94*C94</f>
        <v>-1.6188</v>
      </c>
      <c r="I94" s="33"/>
    </row>
    <row r="95" spans="1:9">
      <c r="A95" s="29" t="s">
        <v>30</v>
      </c>
      <c r="B95" s="31" t="s">
        <v>84</v>
      </c>
      <c r="C95" s="31">
        <v>-6</v>
      </c>
      <c r="D95" s="32">
        <v>0.91</v>
      </c>
      <c r="E95" s="32">
        <v>0.25</v>
      </c>
      <c r="F95" s="32">
        <v>2.13</v>
      </c>
      <c r="G95" s="31" t="s">
        <v>28</v>
      </c>
      <c r="H95" s="32">
        <f t="shared" ref="H95:H108" si="6">F95*E95*D95*C95</f>
        <v>-2.9074499999999999</v>
      </c>
      <c r="I95" s="33"/>
    </row>
    <row r="96" spans="1:9">
      <c r="A96" s="29" t="s">
        <v>32</v>
      </c>
      <c r="B96" s="31" t="s">
        <v>85</v>
      </c>
      <c r="C96" s="31">
        <v>-1</v>
      </c>
      <c r="D96" s="32">
        <v>1.21</v>
      </c>
      <c r="E96" s="32">
        <v>0.25</v>
      </c>
      <c r="F96" s="32">
        <v>2.13</v>
      </c>
      <c r="G96" s="31" t="s">
        <v>28</v>
      </c>
      <c r="H96" s="32">
        <f t="shared" si="6"/>
        <v>-0.64432499999999993</v>
      </c>
      <c r="I96" s="33"/>
    </row>
    <row r="97" spans="1:9">
      <c r="A97" s="29" t="s">
        <v>34</v>
      </c>
      <c r="B97" s="31" t="s">
        <v>86</v>
      </c>
      <c r="C97" s="31">
        <v>-2</v>
      </c>
      <c r="D97" s="32">
        <v>0.91</v>
      </c>
      <c r="E97" s="32">
        <v>0.25</v>
      </c>
      <c r="F97" s="32">
        <v>1.67</v>
      </c>
      <c r="G97" s="31" t="s">
        <v>28</v>
      </c>
      <c r="H97" s="32">
        <f t="shared" si="6"/>
        <v>-0.75985000000000003</v>
      </c>
      <c r="I97" s="33"/>
    </row>
    <row r="98" spans="1:9">
      <c r="A98" s="29" t="s">
        <v>36</v>
      </c>
      <c r="B98" s="31" t="s">
        <v>87</v>
      </c>
      <c r="C98" s="45">
        <v>-2</v>
      </c>
      <c r="D98" s="32">
        <v>0.91</v>
      </c>
      <c r="E98" s="32">
        <v>0.25</v>
      </c>
      <c r="F98" s="32">
        <v>1.82</v>
      </c>
      <c r="G98" s="31" t="s">
        <v>28</v>
      </c>
      <c r="H98" s="32">
        <f t="shared" si="6"/>
        <v>-0.82810000000000006</v>
      </c>
      <c r="I98" s="33"/>
    </row>
    <row r="99" spans="1:9">
      <c r="A99" s="29" t="s">
        <v>47</v>
      </c>
      <c r="B99" s="31" t="s">
        <v>88</v>
      </c>
      <c r="C99" s="31">
        <v>-10</v>
      </c>
      <c r="D99" s="32">
        <v>1.82</v>
      </c>
      <c r="E99" s="32">
        <v>0.25</v>
      </c>
      <c r="F99" s="32">
        <v>1.52</v>
      </c>
      <c r="G99" s="31" t="s">
        <v>28</v>
      </c>
      <c r="H99" s="32">
        <f t="shared" si="6"/>
        <v>-6.9160000000000004</v>
      </c>
      <c r="I99" s="33"/>
    </row>
    <row r="100" spans="1:9">
      <c r="A100" s="29" t="s">
        <v>48</v>
      </c>
      <c r="B100" s="31" t="s">
        <v>89</v>
      </c>
      <c r="C100" s="31">
        <v>-1</v>
      </c>
      <c r="D100" s="32">
        <v>1.52</v>
      </c>
      <c r="E100" s="32">
        <v>0.25</v>
      </c>
      <c r="F100" s="32">
        <v>1.52</v>
      </c>
      <c r="G100" s="31" t="s">
        <v>28</v>
      </c>
      <c r="H100" s="32">
        <f t="shared" si="6"/>
        <v>-0.5776</v>
      </c>
      <c r="I100" s="33"/>
    </row>
    <row r="101" spans="1:9">
      <c r="A101" s="29" t="s">
        <v>50</v>
      </c>
      <c r="B101" s="31" t="s">
        <v>90</v>
      </c>
      <c r="C101" s="31">
        <v>-1</v>
      </c>
      <c r="D101" s="32">
        <v>1.21</v>
      </c>
      <c r="E101" s="32">
        <v>0.25</v>
      </c>
      <c r="F101" s="32">
        <v>1.52</v>
      </c>
      <c r="G101" s="31" t="s">
        <v>28</v>
      </c>
      <c r="H101" s="32">
        <f t="shared" si="6"/>
        <v>-0.45979999999999999</v>
      </c>
      <c r="I101" s="33"/>
    </row>
    <row r="102" spans="1:9">
      <c r="A102" s="29" t="s">
        <v>60</v>
      </c>
      <c r="B102" s="31" t="s">
        <v>91</v>
      </c>
      <c r="C102" s="31">
        <v>-1</v>
      </c>
      <c r="D102" s="32">
        <v>0.91</v>
      </c>
      <c r="E102" s="32">
        <v>0.25</v>
      </c>
      <c r="F102" s="32">
        <v>1.52</v>
      </c>
      <c r="G102" s="31" t="s">
        <v>28</v>
      </c>
      <c r="H102" s="32">
        <f t="shared" si="6"/>
        <v>-0.3458</v>
      </c>
      <c r="I102" s="33"/>
    </row>
    <row r="103" spans="1:9">
      <c r="A103" s="29" t="s">
        <v>62</v>
      </c>
      <c r="B103" s="31" t="s">
        <v>92</v>
      </c>
      <c r="C103" s="31">
        <v>-1</v>
      </c>
      <c r="D103" s="32">
        <v>0.91</v>
      </c>
      <c r="E103" s="32">
        <v>0.25</v>
      </c>
      <c r="F103" s="32">
        <v>1.21</v>
      </c>
      <c r="G103" s="31" t="s">
        <v>93</v>
      </c>
      <c r="H103" s="32">
        <f t="shared" si="6"/>
        <v>-0.27527499999999999</v>
      </c>
      <c r="I103" s="33"/>
    </row>
    <row r="104" spans="1:9">
      <c r="A104" s="29" t="s">
        <v>64</v>
      </c>
      <c r="B104" s="31" t="s">
        <v>94</v>
      </c>
      <c r="C104" s="31">
        <v>-2</v>
      </c>
      <c r="D104" s="32">
        <v>0.75</v>
      </c>
      <c r="E104" s="32">
        <v>0.25</v>
      </c>
      <c r="F104" s="32">
        <v>1.5</v>
      </c>
      <c r="G104" s="31" t="s">
        <v>28</v>
      </c>
      <c r="H104" s="32">
        <f t="shared" si="6"/>
        <v>-0.5625</v>
      </c>
      <c r="I104" s="33"/>
    </row>
    <row r="105" spans="1:9">
      <c r="A105" s="29" t="s">
        <v>66</v>
      </c>
      <c r="B105" s="31" t="s">
        <v>95</v>
      </c>
      <c r="C105" s="31">
        <v>-2</v>
      </c>
      <c r="D105" s="32">
        <v>1.21</v>
      </c>
      <c r="E105" s="32">
        <v>0.25</v>
      </c>
      <c r="F105" s="32">
        <v>0.45</v>
      </c>
      <c r="G105" s="31" t="s">
        <v>28</v>
      </c>
      <c r="H105" s="32">
        <f t="shared" si="6"/>
        <v>-0.27224999999999999</v>
      </c>
      <c r="I105" s="33"/>
    </row>
    <row r="106" spans="1:9">
      <c r="A106" s="29" t="s">
        <v>68</v>
      </c>
      <c r="B106" s="31" t="s">
        <v>96</v>
      </c>
      <c r="C106" s="31">
        <v>-4</v>
      </c>
      <c r="D106" s="32">
        <v>0.6</v>
      </c>
      <c r="E106" s="32">
        <v>0.25</v>
      </c>
      <c r="F106" s="32">
        <v>0.45</v>
      </c>
      <c r="G106" s="31" t="s">
        <v>28</v>
      </c>
      <c r="H106" s="32">
        <f t="shared" si="6"/>
        <v>-0.27</v>
      </c>
      <c r="I106" s="33"/>
    </row>
    <row r="107" spans="1:9">
      <c r="A107" s="29" t="s">
        <v>97</v>
      </c>
      <c r="B107" s="31" t="s">
        <v>98</v>
      </c>
      <c r="C107" s="31">
        <v>-1</v>
      </c>
      <c r="D107" s="32">
        <v>0.45</v>
      </c>
      <c r="E107" s="32">
        <v>0.25</v>
      </c>
      <c r="F107" s="32">
        <v>0.45</v>
      </c>
      <c r="G107" s="31" t="s">
        <v>28</v>
      </c>
      <c r="H107" s="32">
        <f t="shared" si="6"/>
        <v>-5.0625000000000003E-2</v>
      </c>
      <c r="I107" s="33"/>
    </row>
    <row r="108" spans="1:9">
      <c r="A108" s="29" t="s">
        <v>99</v>
      </c>
      <c r="B108" s="31" t="s">
        <v>100</v>
      </c>
      <c r="C108" s="31">
        <v>-2</v>
      </c>
      <c r="D108" s="32">
        <v>1.82</v>
      </c>
      <c r="E108" s="32">
        <v>0.25</v>
      </c>
      <c r="F108" s="32">
        <v>2.2799999999999998</v>
      </c>
      <c r="G108" s="31" t="s">
        <v>28</v>
      </c>
      <c r="H108" s="32">
        <f t="shared" si="6"/>
        <v>-2.0747999999999998</v>
      </c>
      <c r="I108" s="33"/>
    </row>
    <row r="109" spans="1:9">
      <c r="A109" s="29"/>
      <c r="B109" s="34" t="s">
        <v>38</v>
      </c>
      <c r="C109" s="34"/>
      <c r="D109" s="35"/>
      <c r="E109" s="35"/>
      <c r="F109" s="35"/>
      <c r="G109" s="34"/>
      <c r="H109" s="35">
        <f>SUM(H78:H108)</f>
        <v>122.21719999999999</v>
      </c>
      <c r="I109" s="46"/>
    </row>
    <row r="110" spans="1:9">
      <c r="A110" s="36">
        <v>6</v>
      </c>
      <c r="B110" s="37" t="s">
        <v>101</v>
      </c>
      <c r="C110" s="38"/>
      <c r="D110" s="39"/>
      <c r="E110" s="39"/>
      <c r="F110" s="39"/>
      <c r="G110" s="38"/>
      <c r="H110" s="39"/>
      <c r="I110" s="40"/>
    </row>
    <row r="111" spans="1:9">
      <c r="A111" s="29" t="s">
        <v>26</v>
      </c>
      <c r="B111" s="31" t="s">
        <v>102</v>
      </c>
      <c r="C111" s="31">
        <v>2</v>
      </c>
      <c r="D111" s="32">
        <v>26.82</v>
      </c>
      <c r="E111" s="32"/>
      <c r="F111" s="32">
        <v>3.35</v>
      </c>
      <c r="G111" s="31" t="s">
        <v>103</v>
      </c>
      <c r="H111" s="32">
        <f>F111*D111*C111</f>
        <v>179.69400000000002</v>
      </c>
      <c r="I111" s="33"/>
    </row>
    <row r="112" spans="1:9">
      <c r="A112" s="29" t="s">
        <v>30</v>
      </c>
      <c r="B112" s="31" t="s">
        <v>104</v>
      </c>
      <c r="C112" s="31">
        <v>2</v>
      </c>
      <c r="D112" s="32">
        <v>12.65</v>
      </c>
      <c r="E112" s="32"/>
      <c r="F112" s="32">
        <v>3.35</v>
      </c>
      <c r="G112" s="31" t="s">
        <v>103</v>
      </c>
      <c r="H112" s="32">
        <f t="shared" ref="H112:H154" si="7">F112*D112*C112</f>
        <v>84.75500000000001</v>
      </c>
      <c r="I112" s="33"/>
    </row>
    <row r="113" spans="1:9">
      <c r="A113" s="29" t="s">
        <v>32</v>
      </c>
      <c r="B113" s="31" t="s">
        <v>105</v>
      </c>
      <c r="C113" s="31">
        <v>1</v>
      </c>
      <c r="D113" s="32">
        <v>43.59</v>
      </c>
      <c r="E113" s="32"/>
      <c r="F113" s="32">
        <v>3.35</v>
      </c>
      <c r="G113" s="31" t="s">
        <v>103</v>
      </c>
      <c r="H113" s="32">
        <f t="shared" si="7"/>
        <v>146.02650000000003</v>
      </c>
      <c r="I113" s="33"/>
    </row>
    <row r="114" spans="1:9">
      <c r="A114" s="29" t="s">
        <v>34</v>
      </c>
      <c r="B114" s="31" t="s">
        <v>106</v>
      </c>
      <c r="C114" s="31">
        <v>2</v>
      </c>
      <c r="D114" s="32">
        <v>13</v>
      </c>
      <c r="E114" s="32"/>
      <c r="F114" s="32">
        <v>8.7799999999999994</v>
      </c>
      <c r="G114" s="31" t="s">
        <v>103</v>
      </c>
      <c r="H114" s="32">
        <f t="shared" si="7"/>
        <v>228.27999999999997</v>
      </c>
      <c r="I114" s="33"/>
    </row>
    <row r="115" spans="1:9">
      <c r="A115" s="29" t="s">
        <v>36</v>
      </c>
      <c r="B115" s="31" t="s">
        <v>53</v>
      </c>
      <c r="C115" s="31">
        <v>1</v>
      </c>
      <c r="D115" s="32">
        <v>17</v>
      </c>
      <c r="E115" s="32"/>
      <c r="F115" s="32">
        <v>3.35</v>
      </c>
      <c r="G115" s="31" t="s">
        <v>103</v>
      </c>
      <c r="H115" s="32">
        <f t="shared" si="7"/>
        <v>56.95</v>
      </c>
      <c r="I115" s="33"/>
    </row>
    <row r="116" spans="1:9" ht="30">
      <c r="A116" s="29" t="s">
        <v>47</v>
      </c>
      <c r="B116" s="30" t="s">
        <v>107</v>
      </c>
      <c r="C116" s="31">
        <v>2</v>
      </c>
      <c r="D116" s="32">
        <v>4.1900000000000004</v>
      </c>
      <c r="E116" s="32"/>
      <c r="F116" s="32">
        <v>4.3099999999999996</v>
      </c>
      <c r="G116" s="31" t="s">
        <v>103</v>
      </c>
      <c r="H116" s="32">
        <f t="shared" si="7"/>
        <v>36.117800000000003</v>
      </c>
      <c r="I116" s="33"/>
    </row>
    <row r="117" spans="1:9">
      <c r="A117" s="29" t="s">
        <v>48</v>
      </c>
      <c r="B117" s="31" t="s">
        <v>108</v>
      </c>
      <c r="C117" s="31">
        <v>1</v>
      </c>
      <c r="D117" s="32">
        <v>4.1100000000000003</v>
      </c>
      <c r="E117" s="32"/>
      <c r="F117" s="32">
        <v>4.3</v>
      </c>
      <c r="G117" s="31" t="s">
        <v>103</v>
      </c>
      <c r="H117" s="32">
        <f t="shared" si="7"/>
        <v>17.673000000000002</v>
      </c>
      <c r="I117" s="33"/>
    </row>
    <row r="118" spans="1:9" ht="30">
      <c r="A118" s="29"/>
      <c r="B118" s="30" t="s">
        <v>109</v>
      </c>
      <c r="C118" s="31">
        <v>2</v>
      </c>
      <c r="D118" s="32">
        <v>4.26</v>
      </c>
      <c r="E118" s="32"/>
      <c r="F118" s="32">
        <v>4.1100000000000003</v>
      </c>
      <c r="G118" s="31" t="s">
        <v>103</v>
      </c>
      <c r="H118" s="32">
        <f t="shared" si="7"/>
        <v>35.017200000000003</v>
      </c>
      <c r="I118" s="33"/>
    </row>
    <row r="119" spans="1:9">
      <c r="A119" s="29" t="s">
        <v>50</v>
      </c>
      <c r="B119" s="31" t="s">
        <v>55</v>
      </c>
      <c r="C119" s="31">
        <v>1</v>
      </c>
      <c r="D119" s="32">
        <v>13.41</v>
      </c>
      <c r="E119" s="32"/>
      <c r="F119" s="32">
        <v>3.35</v>
      </c>
      <c r="G119" s="31" t="s">
        <v>103</v>
      </c>
      <c r="H119" s="32">
        <f t="shared" si="7"/>
        <v>44.923500000000004</v>
      </c>
      <c r="I119" s="33"/>
    </row>
    <row r="120" spans="1:9">
      <c r="A120" s="29" t="s">
        <v>60</v>
      </c>
      <c r="B120" s="31" t="s">
        <v>110</v>
      </c>
      <c r="C120" s="31">
        <v>2</v>
      </c>
      <c r="D120" s="32">
        <v>4.1900000000000004</v>
      </c>
      <c r="E120" s="32"/>
      <c r="F120" s="32">
        <v>2.59</v>
      </c>
      <c r="G120" s="31" t="s">
        <v>103</v>
      </c>
      <c r="H120" s="32">
        <f t="shared" si="7"/>
        <v>21.7042</v>
      </c>
      <c r="I120" s="33"/>
    </row>
    <row r="121" spans="1:9">
      <c r="A121" s="29" t="s">
        <v>62</v>
      </c>
      <c r="B121" s="31" t="s">
        <v>56</v>
      </c>
      <c r="C121" s="31">
        <v>1</v>
      </c>
      <c r="D121" s="32">
        <v>14.62</v>
      </c>
      <c r="E121" s="32"/>
      <c r="F121" s="32">
        <v>3.35</v>
      </c>
      <c r="G121" s="31" t="s">
        <v>103</v>
      </c>
      <c r="H121" s="32">
        <f t="shared" si="7"/>
        <v>48.976999999999997</v>
      </c>
      <c r="I121" s="33"/>
    </row>
    <row r="122" spans="1:9">
      <c r="A122" s="29" t="s">
        <v>64</v>
      </c>
      <c r="B122" s="31" t="s">
        <v>111</v>
      </c>
      <c r="C122" s="31">
        <v>2</v>
      </c>
      <c r="D122" s="32">
        <v>4.21</v>
      </c>
      <c r="E122" s="32"/>
      <c r="F122" s="32">
        <v>3.09</v>
      </c>
      <c r="G122" s="31" t="s">
        <v>103</v>
      </c>
      <c r="H122" s="32">
        <f t="shared" si="7"/>
        <v>26.017799999999998</v>
      </c>
      <c r="I122" s="33"/>
    </row>
    <row r="123" spans="1:9">
      <c r="A123" s="29" t="s">
        <v>66</v>
      </c>
      <c r="B123" s="31" t="s">
        <v>57</v>
      </c>
      <c r="C123" s="31">
        <v>1</v>
      </c>
      <c r="D123" s="32">
        <v>41</v>
      </c>
      <c r="E123" s="32"/>
      <c r="F123" s="32">
        <v>3.35</v>
      </c>
      <c r="G123" s="31" t="s">
        <v>103</v>
      </c>
      <c r="H123" s="32">
        <f t="shared" si="7"/>
        <v>137.35</v>
      </c>
      <c r="I123" s="33"/>
    </row>
    <row r="124" spans="1:9">
      <c r="A124" s="29" t="s">
        <v>68</v>
      </c>
      <c r="B124" s="31" t="s">
        <v>112</v>
      </c>
      <c r="C124" s="31">
        <v>2</v>
      </c>
      <c r="D124" s="32">
        <v>17.68</v>
      </c>
      <c r="E124" s="32"/>
      <c r="F124" s="32">
        <v>3.09</v>
      </c>
      <c r="G124" s="31" t="s">
        <v>103</v>
      </c>
      <c r="H124" s="32">
        <f t="shared" si="7"/>
        <v>109.2624</v>
      </c>
      <c r="I124" s="33"/>
    </row>
    <row r="125" spans="1:9">
      <c r="A125" s="29" t="s">
        <v>97</v>
      </c>
      <c r="B125" s="31" t="s">
        <v>65</v>
      </c>
      <c r="C125" s="31">
        <v>1</v>
      </c>
      <c r="D125" s="32">
        <v>9.6</v>
      </c>
      <c r="E125" s="32"/>
      <c r="F125" s="32">
        <v>3.35</v>
      </c>
      <c r="G125" s="31" t="s">
        <v>103</v>
      </c>
      <c r="H125" s="32">
        <f t="shared" si="7"/>
        <v>32.159999999999997</v>
      </c>
      <c r="I125" s="33"/>
    </row>
    <row r="126" spans="1:9">
      <c r="A126" s="29" t="s">
        <v>99</v>
      </c>
      <c r="B126" s="31" t="s">
        <v>113</v>
      </c>
      <c r="C126" s="31">
        <v>2</v>
      </c>
      <c r="D126" s="32">
        <v>4.8</v>
      </c>
      <c r="E126" s="32"/>
      <c r="F126" s="32">
        <v>1.21</v>
      </c>
      <c r="G126" s="31" t="s">
        <v>103</v>
      </c>
      <c r="H126" s="32">
        <f t="shared" si="7"/>
        <v>11.616</v>
      </c>
      <c r="I126" s="33"/>
    </row>
    <row r="127" spans="1:9">
      <c r="A127" s="29" t="s">
        <v>114</v>
      </c>
      <c r="B127" s="31" t="s">
        <v>59</v>
      </c>
      <c r="C127" s="31">
        <v>2</v>
      </c>
      <c r="D127" s="32">
        <v>8.48</v>
      </c>
      <c r="E127" s="32"/>
      <c r="F127" s="32">
        <v>3.35</v>
      </c>
      <c r="G127" s="31" t="s">
        <v>103</v>
      </c>
      <c r="H127" s="32">
        <f t="shared" si="7"/>
        <v>56.816000000000003</v>
      </c>
      <c r="I127" s="33"/>
    </row>
    <row r="128" spans="1:9">
      <c r="A128" s="29" t="s">
        <v>115</v>
      </c>
      <c r="B128" s="31" t="s">
        <v>116</v>
      </c>
      <c r="C128" s="31">
        <v>2</v>
      </c>
      <c r="D128" s="32">
        <v>2.64</v>
      </c>
      <c r="E128" s="32"/>
      <c r="F128" s="32">
        <v>1.67</v>
      </c>
      <c r="G128" s="31" t="s">
        <v>103</v>
      </c>
      <c r="H128" s="32">
        <f t="shared" si="7"/>
        <v>8.8176000000000005</v>
      </c>
      <c r="I128" s="33"/>
    </row>
    <row r="129" spans="1:9">
      <c r="A129" s="29" t="s">
        <v>117</v>
      </c>
      <c r="B129" s="31" t="s">
        <v>118</v>
      </c>
      <c r="C129" s="31">
        <v>1</v>
      </c>
      <c r="D129" s="32">
        <v>8.7799999999999994</v>
      </c>
      <c r="E129" s="32"/>
      <c r="F129" s="32">
        <v>0.91</v>
      </c>
      <c r="G129" s="31" t="s">
        <v>103</v>
      </c>
      <c r="H129" s="32">
        <f t="shared" si="7"/>
        <v>7.9897999999999998</v>
      </c>
      <c r="I129" s="33"/>
    </row>
    <row r="130" spans="1:9">
      <c r="A130" s="29" t="s">
        <v>119</v>
      </c>
      <c r="B130" s="31" t="s">
        <v>120</v>
      </c>
      <c r="C130" s="31">
        <v>1</v>
      </c>
      <c r="D130" s="32">
        <v>26.7</v>
      </c>
      <c r="E130" s="32"/>
      <c r="F130" s="32">
        <v>2.2799999999999998</v>
      </c>
      <c r="G130" s="31" t="s">
        <v>103</v>
      </c>
      <c r="H130" s="32">
        <f t="shared" si="7"/>
        <v>60.875999999999991</v>
      </c>
      <c r="I130" s="33"/>
    </row>
    <row r="131" spans="1:9" ht="30">
      <c r="A131" s="29" t="s">
        <v>121</v>
      </c>
      <c r="B131" s="30" t="s">
        <v>122</v>
      </c>
      <c r="C131" s="31">
        <v>2</v>
      </c>
      <c r="D131" s="32">
        <v>8.7799999999999994</v>
      </c>
      <c r="E131" s="32"/>
      <c r="F131" s="32">
        <v>4.57</v>
      </c>
      <c r="G131" s="31" t="s">
        <v>103</v>
      </c>
      <c r="H131" s="32">
        <f t="shared" si="7"/>
        <v>80.249200000000002</v>
      </c>
      <c r="I131" s="33"/>
    </row>
    <row r="132" spans="1:9">
      <c r="A132" s="29" t="s">
        <v>123</v>
      </c>
      <c r="B132" s="31" t="s">
        <v>37</v>
      </c>
      <c r="C132" s="31">
        <v>4</v>
      </c>
      <c r="D132" s="32">
        <v>4.8499999999999996</v>
      </c>
      <c r="E132" s="32"/>
      <c r="F132" s="32">
        <v>0.4</v>
      </c>
      <c r="G132" s="31" t="s">
        <v>103</v>
      </c>
      <c r="H132" s="32">
        <f t="shared" si="7"/>
        <v>7.76</v>
      </c>
      <c r="I132" s="33"/>
    </row>
    <row r="133" spans="1:9">
      <c r="A133" s="29" t="s">
        <v>124</v>
      </c>
      <c r="B133" s="31" t="s">
        <v>125</v>
      </c>
      <c r="C133" s="31">
        <v>1</v>
      </c>
      <c r="D133" s="32">
        <v>11.32</v>
      </c>
      <c r="E133" s="32"/>
      <c r="F133" s="32">
        <v>5.48</v>
      </c>
      <c r="G133" s="31" t="s">
        <v>103</v>
      </c>
      <c r="H133" s="32">
        <f t="shared" si="7"/>
        <v>62.033600000000007</v>
      </c>
      <c r="I133" s="33" t="s">
        <v>126</v>
      </c>
    </row>
    <row r="134" spans="1:9">
      <c r="A134" s="29"/>
      <c r="B134" s="34" t="s">
        <v>69</v>
      </c>
      <c r="C134" s="31"/>
      <c r="D134" s="32"/>
      <c r="E134" s="32"/>
      <c r="F134" s="32"/>
      <c r="G134" s="31"/>
      <c r="H134" s="32">
        <f t="shared" si="7"/>
        <v>0</v>
      </c>
      <c r="I134" s="33"/>
    </row>
    <row r="135" spans="1:9">
      <c r="A135" s="29" t="s">
        <v>26</v>
      </c>
      <c r="B135" s="31" t="s">
        <v>127</v>
      </c>
      <c r="C135" s="31">
        <v>2</v>
      </c>
      <c r="D135" s="32">
        <v>3.35</v>
      </c>
      <c r="E135" s="32"/>
      <c r="F135" s="32">
        <v>2.13</v>
      </c>
      <c r="G135" s="31" t="s">
        <v>103</v>
      </c>
      <c r="H135" s="32">
        <f t="shared" si="7"/>
        <v>14.270999999999999</v>
      </c>
      <c r="I135" s="33"/>
    </row>
    <row r="136" spans="1:9">
      <c r="A136" s="29" t="s">
        <v>30</v>
      </c>
      <c r="B136" s="31" t="s">
        <v>128</v>
      </c>
      <c r="C136" s="31">
        <v>1</v>
      </c>
      <c r="D136" s="32">
        <v>1.67</v>
      </c>
      <c r="E136" s="32"/>
      <c r="F136" s="32">
        <v>2.13</v>
      </c>
      <c r="G136" s="31" t="s">
        <v>103</v>
      </c>
      <c r="H136" s="32">
        <f t="shared" si="7"/>
        <v>3.5570999999999997</v>
      </c>
      <c r="I136" s="33"/>
    </row>
    <row r="137" spans="1:9">
      <c r="A137" s="29" t="s">
        <v>32</v>
      </c>
      <c r="B137" s="31" t="s">
        <v>51</v>
      </c>
      <c r="C137" s="31">
        <v>1</v>
      </c>
      <c r="D137" s="32">
        <v>1.67</v>
      </c>
      <c r="E137" s="32"/>
      <c r="F137" s="32">
        <v>1.21</v>
      </c>
      <c r="G137" s="31" t="s">
        <v>103</v>
      </c>
      <c r="H137" s="32">
        <f t="shared" si="7"/>
        <v>2.0206999999999997</v>
      </c>
      <c r="I137" s="33"/>
    </row>
    <row r="138" spans="1:9">
      <c r="A138" s="29" t="s">
        <v>34</v>
      </c>
      <c r="B138" s="31" t="s">
        <v>72</v>
      </c>
      <c r="C138" s="31">
        <v>5</v>
      </c>
      <c r="D138" s="32">
        <v>1.67</v>
      </c>
      <c r="E138" s="32"/>
      <c r="F138" s="32">
        <v>0.45</v>
      </c>
      <c r="G138" s="31" t="s">
        <v>103</v>
      </c>
      <c r="H138" s="32">
        <f t="shared" si="7"/>
        <v>3.7574999999999998</v>
      </c>
      <c r="I138" s="33"/>
    </row>
    <row r="139" spans="1:9">
      <c r="A139" s="29"/>
      <c r="B139" s="34" t="s">
        <v>82</v>
      </c>
      <c r="C139" s="31"/>
      <c r="D139" s="32"/>
      <c r="E139" s="32"/>
      <c r="F139" s="32"/>
      <c r="G139" s="31"/>
      <c r="H139" s="32">
        <f t="shared" si="7"/>
        <v>0</v>
      </c>
      <c r="I139" s="33"/>
    </row>
    <row r="140" spans="1:9">
      <c r="A140" s="29" t="s">
        <v>26</v>
      </c>
      <c r="B140" s="31" t="s">
        <v>83</v>
      </c>
      <c r="C140" s="31">
        <v>-4</v>
      </c>
      <c r="D140" s="32">
        <v>1.52</v>
      </c>
      <c r="E140" s="32"/>
      <c r="F140" s="32">
        <v>2.13</v>
      </c>
      <c r="G140" s="31" t="s">
        <v>103</v>
      </c>
      <c r="H140" s="32">
        <f t="shared" si="7"/>
        <v>-12.9504</v>
      </c>
      <c r="I140" s="33"/>
    </row>
    <row r="141" spans="1:9">
      <c r="A141" s="29" t="s">
        <v>30</v>
      </c>
      <c r="B141" s="31" t="s">
        <v>84</v>
      </c>
      <c r="C141" s="31">
        <v>-12</v>
      </c>
      <c r="D141" s="32">
        <v>0.91</v>
      </c>
      <c r="E141" s="32"/>
      <c r="F141" s="32">
        <v>2.13</v>
      </c>
      <c r="G141" s="31" t="s">
        <v>103</v>
      </c>
      <c r="H141" s="32">
        <f t="shared" si="7"/>
        <v>-23.259599999999999</v>
      </c>
      <c r="I141" s="33"/>
    </row>
    <row r="142" spans="1:9">
      <c r="A142" s="29" t="s">
        <v>32</v>
      </c>
      <c r="B142" s="31" t="s">
        <v>85</v>
      </c>
      <c r="C142" s="31">
        <v>-2</v>
      </c>
      <c r="D142" s="32">
        <v>1.21</v>
      </c>
      <c r="E142" s="32"/>
      <c r="F142" s="32">
        <v>2.13</v>
      </c>
      <c r="G142" s="31" t="s">
        <v>103</v>
      </c>
      <c r="H142" s="32">
        <f t="shared" si="7"/>
        <v>-5.1545999999999994</v>
      </c>
      <c r="I142" s="33"/>
    </row>
    <row r="143" spans="1:9">
      <c r="A143" s="29" t="s">
        <v>34</v>
      </c>
      <c r="B143" s="31" t="s">
        <v>86</v>
      </c>
      <c r="C143" s="31">
        <v>-4</v>
      </c>
      <c r="D143" s="32">
        <v>0.91</v>
      </c>
      <c r="E143" s="32"/>
      <c r="F143" s="32">
        <v>1.67</v>
      </c>
      <c r="G143" s="31" t="s">
        <v>103</v>
      </c>
      <c r="H143" s="32">
        <f t="shared" si="7"/>
        <v>-6.0788000000000002</v>
      </c>
      <c r="I143" s="33"/>
    </row>
    <row r="144" spans="1:9">
      <c r="A144" s="29" t="s">
        <v>36</v>
      </c>
      <c r="B144" s="31" t="s">
        <v>87</v>
      </c>
      <c r="C144" s="45">
        <v>-4</v>
      </c>
      <c r="D144" s="32">
        <v>0.91</v>
      </c>
      <c r="E144" s="32"/>
      <c r="F144" s="32">
        <v>1.82</v>
      </c>
      <c r="G144" s="31" t="s">
        <v>103</v>
      </c>
      <c r="H144" s="32">
        <f t="shared" si="7"/>
        <v>-6.6248000000000005</v>
      </c>
      <c r="I144" s="33"/>
    </row>
    <row r="145" spans="1:9">
      <c r="A145" s="29" t="s">
        <v>47</v>
      </c>
      <c r="B145" s="31" t="s">
        <v>88</v>
      </c>
      <c r="C145" s="31">
        <v>-20</v>
      </c>
      <c r="D145" s="32">
        <v>1.82</v>
      </c>
      <c r="E145" s="32"/>
      <c r="F145" s="32">
        <v>1.52</v>
      </c>
      <c r="G145" s="31" t="s">
        <v>103</v>
      </c>
      <c r="H145" s="32">
        <f t="shared" si="7"/>
        <v>-55.328000000000003</v>
      </c>
      <c r="I145" s="33"/>
    </row>
    <row r="146" spans="1:9">
      <c r="A146" s="29" t="s">
        <v>48</v>
      </c>
      <c r="B146" s="31" t="s">
        <v>89</v>
      </c>
      <c r="C146" s="31">
        <v>-2</v>
      </c>
      <c r="D146" s="32">
        <v>1.52</v>
      </c>
      <c r="E146" s="32"/>
      <c r="F146" s="32">
        <v>1.52</v>
      </c>
      <c r="G146" s="31" t="s">
        <v>103</v>
      </c>
      <c r="H146" s="32">
        <f t="shared" si="7"/>
        <v>-4.6208</v>
      </c>
      <c r="I146" s="33"/>
    </row>
    <row r="147" spans="1:9">
      <c r="A147" s="29" t="s">
        <v>50</v>
      </c>
      <c r="B147" s="31" t="s">
        <v>90</v>
      </c>
      <c r="C147" s="31">
        <v>-2</v>
      </c>
      <c r="D147" s="32">
        <v>1.21</v>
      </c>
      <c r="E147" s="32"/>
      <c r="F147" s="32">
        <v>1.52</v>
      </c>
      <c r="G147" s="31" t="s">
        <v>103</v>
      </c>
      <c r="H147" s="32">
        <f t="shared" si="7"/>
        <v>-3.6783999999999999</v>
      </c>
      <c r="I147" s="33"/>
    </row>
    <row r="148" spans="1:9">
      <c r="A148" s="29" t="s">
        <v>60</v>
      </c>
      <c r="B148" s="31" t="s">
        <v>91</v>
      </c>
      <c r="C148" s="31">
        <v>-2</v>
      </c>
      <c r="D148" s="32">
        <v>0.91</v>
      </c>
      <c r="E148" s="32"/>
      <c r="F148" s="32">
        <v>1.52</v>
      </c>
      <c r="G148" s="31" t="s">
        <v>103</v>
      </c>
      <c r="H148" s="32">
        <f t="shared" si="7"/>
        <v>-2.7664</v>
      </c>
      <c r="I148" s="33"/>
    </row>
    <row r="149" spans="1:9">
      <c r="A149" s="29" t="s">
        <v>62</v>
      </c>
      <c r="B149" s="31" t="s">
        <v>92</v>
      </c>
      <c r="C149" s="31">
        <v>-2</v>
      </c>
      <c r="D149" s="32">
        <v>0.91</v>
      </c>
      <c r="E149" s="32"/>
      <c r="F149" s="32">
        <v>1.21</v>
      </c>
      <c r="G149" s="31" t="s">
        <v>103</v>
      </c>
      <c r="H149" s="32">
        <f t="shared" si="7"/>
        <v>-2.2021999999999999</v>
      </c>
      <c r="I149" s="33"/>
    </row>
    <row r="150" spans="1:9">
      <c r="A150" s="29" t="s">
        <v>64</v>
      </c>
      <c r="B150" s="31" t="s">
        <v>94</v>
      </c>
      <c r="C150" s="31">
        <v>-4</v>
      </c>
      <c r="D150" s="32">
        <v>0.75</v>
      </c>
      <c r="E150" s="32"/>
      <c r="F150" s="32">
        <v>1.5</v>
      </c>
      <c r="G150" s="31" t="s">
        <v>103</v>
      </c>
      <c r="H150" s="32">
        <f t="shared" si="7"/>
        <v>-4.5</v>
      </c>
      <c r="I150" s="33"/>
    </row>
    <row r="151" spans="1:9">
      <c r="A151" s="29" t="s">
        <v>66</v>
      </c>
      <c r="B151" s="31" t="s">
        <v>95</v>
      </c>
      <c r="C151" s="31">
        <v>-4</v>
      </c>
      <c r="D151" s="32">
        <v>1.21</v>
      </c>
      <c r="E151" s="32"/>
      <c r="F151" s="32">
        <v>0.45</v>
      </c>
      <c r="G151" s="31" t="s">
        <v>103</v>
      </c>
      <c r="H151" s="32">
        <f t="shared" si="7"/>
        <v>-2.1779999999999999</v>
      </c>
      <c r="I151" s="33"/>
    </row>
    <row r="152" spans="1:9">
      <c r="A152" s="29" t="s">
        <v>68</v>
      </c>
      <c r="B152" s="31" t="s">
        <v>96</v>
      </c>
      <c r="C152" s="31">
        <v>-8</v>
      </c>
      <c r="D152" s="32">
        <v>0.6</v>
      </c>
      <c r="E152" s="32"/>
      <c r="F152" s="32">
        <v>0.45</v>
      </c>
      <c r="G152" s="31" t="s">
        <v>103</v>
      </c>
      <c r="H152" s="32">
        <f t="shared" si="7"/>
        <v>-2.16</v>
      </c>
      <c r="I152" s="33"/>
    </row>
    <row r="153" spans="1:9">
      <c r="A153" s="29" t="s">
        <v>97</v>
      </c>
      <c r="B153" s="31" t="s">
        <v>98</v>
      </c>
      <c r="C153" s="31">
        <v>-2</v>
      </c>
      <c r="D153" s="32">
        <v>0.45</v>
      </c>
      <c r="E153" s="32"/>
      <c r="F153" s="32">
        <v>0.45</v>
      </c>
      <c r="G153" s="31" t="s">
        <v>103</v>
      </c>
      <c r="H153" s="32">
        <f t="shared" si="7"/>
        <v>-0.40500000000000003</v>
      </c>
      <c r="I153" s="33"/>
    </row>
    <row r="154" spans="1:9">
      <c r="A154" s="29" t="s">
        <v>99</v>
      </c>
      <c r="B154" s="31" t="s">
        <v>100</v>
      </c>
      <c r="C154" s="31">
        <v>-4</v>
      </c>
      <c r="D154" s="32">
        <v>1.82</v>
      </c>
      <c r="E154" s="32"/>
      <c r="F154" s="32">
        <v>2.2799999999999998</v>
      </c>
      <c r="G154" s="31" t="s">
        <v>103</v>
      </c>
      <c r="H154" s="32">
        <f t="shared" si="7"/>
        <v>-16.598399999999998</v>
      </c>
      <c r="I154" s="33"/>
    </row>
    <row r="155" spans="1:9">
      <c r="A155" s="29"/>
      <c r="B155" s="34" t="s">
        <v>38</v>
      </c>
      <c r="C155" s="31"/>
      <c r="D155" s="32"/>
      <c r="E155" s="32"/>
      <c r="F155" s="32"/>
      <c r="G155" s="31"/>
      <c r="H155" s="35">
        <f>SUM(H111:H154)</f>
        <v>1376.1674999999998</v>
      </c>
      <c r="I155" s="33"/>
    </row>
    <row r="156" spans="1:9">
      <c r="A156" s="36">
        <v>7</v>
      </c>
      <c r="B156" s="37" t="s">
        <v>129</v>
      </c>
      <c r="C156" s="38"/>
      <c r="D156" s="39"/>
      <c r="E156" s="39"/>
      <c r="F156" s="39"/>
      <c r="G156" s="38"/>
      <c r="H156" s="39"/>
      <c r="I156" s="40"/>
    </row>
    <row r="157" spans="1:9">
      <c r="A157" s="29" t="s">
        <v>26</v>
      </c>
      <c r="B157" s="31" t="s">
        <v>130</v>
      </c>
      <c r="C157" s="31">
        <v>1</v>
      </c>
      <c r="D157" s="32">
        <v>13</v>
      </c>
      <c r="E157" s="32"/>
      <c r="F157" s="32">
        <v>8.7799999999999994</v>
      </c>
      <c r="G157" s="31" t="s">
        <v>103</v>
      </c>
      <c r="H157" s="32">
        <f t="shared" ref="H157:H165" si="8">F157*D157*C157</f>
        <v>114.13999999999999</v>
      </c>
      <c r="I157" s="33"/>
    </row>
    <row r="158" spans="1:9">
      <c r="A158" s="29" t="s">
        <v>30</v>
      </c>
      <c r="B158" s="31" t="s">
        <v>131</v>
      </c>
      <c r="C158" s="31">
        <v>1</v>
      </c>
      <c r="D158" s="32">
        <v>4.1900000000000004</v>
      </c>
      <c r="E158" s="32"/>
      <c r="F158" s="32">
        <v>4.3099999999999996</v>
      </c>
      <c r="G158" s="31" t="s">
        <v>103</v>
      </c>
      <c r="H158" s="32">
        <f t="shared" si="8"/>
        <v>18.058900000000001</v>
      </c>
      <c r="I158" s="33"/>
    </row>
    <row r="159" spans="1:9">
      <c r="A159" s="29" t="s">
        <v>32</v>
      </c>
      <c r="B159" s="31" t="s">
        <v>132</v>
      </c>
      <c r="C159" s="31">
        <v>1</v>
      </c>
      <c r="D159" s="32">
        <v>4.26</v>
      </c>
      <c r="E159" s="32"/>
      <c r="F159" s="32">
        <v>4.1100000000000003</v>
      </c>
      <c r="G159" s="31" t="s">
        <v>103</v>
      </c>
      <c r="H159" s="32">
        <f t="shared" si="8"/>
        <v>17.508600000000001</v>
      </c>
      <c r="I159" s="33"/>
    </row>
    <row r="160" spans="1:9">
      <c r="A160" s="29" t="s">
        <v>34</v>
      </c>
      <c r="B160" s="31" t="s">
        <v>133</v>
      </c>
      <c r="C160" s="31">
        <v>1</v>
      </c>
      <c r="D160" s="32">
        <v>4.1900000000000004</v>
      </c>
      <c r="E160" s="32"/>
      <c r="F160" s="32">
        <v>2.59</v>
      </c>
      <c r="G160" s="31" t="s">
        <v>103</v>
      </c>
      <c r="H160" s="32">
        <f t="shared" si="8"/>
        <v>10.8521</v>
      </c>
      <c r="I160" s="33"/>
    </row>
    <row r="161" spans="1:9">
      <c r="A161" s="29" t="s">
        <v>47</v>
      </c>
      <c r="B161" s="31" t="s">
        <v>134</v>
      </c>
      <c r="C161" s="31">
        <v>1</v>
      </c>
      <c r="D161" s="32">
        <v>4.21</v>
      </c>
      <c r="E161" s="32"/>
      <c r="F161" s="32">
        <v>3.09</v>
      </c>
      <c r="G161" s="31" t="s">
        <v>103</v>
      </c>
      <c r="H161" s="32">
        <f t="shared" si="8"/>
        <v>13.008899999999999</v>
      </c>
      <c r="I161" s="33"/>
    </row>
    <row r="162" spans="1:9">
      <c r="A162" s="29" t="s">
        <v>68</v>
      </c>
      <c r="B162" s="31" t="s">
        <v>135</v>
      </c>
      <c r="C162" s="31">
        <v>1</v>
      </c>
      <c r="D162" s="32">
        <v>17.68</v>
      </c>
      <c r="E162" s="32"/>
      <c r="F162" s="32">
        <v>3.09</v>
      </c>
      <c r="G162" s="31" t="s">
        <v>103</v>
      </c>
      <c r="H162" s="32">
        <f t="shared" si="8"/>
        <v>54.6312</v>
      </c>
      <c r="I162" s="33"/>
    </row>
    <row r="163" spans="1:9">
      <c r="A163" s="29" t="s">
        <v>99</v>
      </c>
      <c r="B163" s="31" t="s">
        <v>136</v>
      </c>
      <c r="C163" s="31">
        <v>1</v>
      </c>
      <c r="D163" s="32">
        <v>4.8</v>
      </c>
      <c r="E163" s="32"/>
      <c r="F163" s="32">
        <v>1.21</v>
      </c>
      <c r="G163" s="31" t="s">
        <v>103</v>
      </c>
      <c r="H163" s="32">
        <f t="shared" si="8"/>
        <v>5.8079999999999998</v>
      </c>
      <c r="I163" s="33"/>
    </row>
    <row r="164" spans="1:9">
      <c r="A164" s="29" t="s">
        <v>115</v>
      </c>
      <c r="B164" s="31" t="s">
        <v>137</v>
      </c>
      <c r="C164" s="31">
        <v>2</v>
      </c>
      <c r="D164" s="32">
        <v>2.64</v>
      </c>
      <c r="E164" s="32"/>
      <c r="F164" s="32">
        <v>1.67</v>
      </c>
      <c r="G164" s="31" t="s">
        <v>103</v>
      </c>
      <c r="H164" s="32">
        <f t="shared" si="8"/>
        <v>8.8176000000000005</v>
      </c>
      <c r="I164" s="33"/>
    </row>
    <row r="165" spans="1:9">
      <c r="A165" s="29" t="s">
        <v>121</v>
      </c>
      <c r="B165" s="31" t="s">
        <v>138</v>
      </c>
      <c r="C165" s="31">
        <v>1</v>
      </c>
      <c r="D165" s="32">
        <v>8.7799999999999994</v>
      </c>
      <c r="E165" s="32"/>
      <c r="F165" s="32">
        <v>4.57</v>
      </c>
      <c r="G165" s="31" t="s">
        <v>103</v>
      </c>
      <c r="H165" s="32">
        <f t="shared" si="8"/>
        <v>40.124600000000001</v>
      </c>
      <c r="I165" s="33"/>
    </row>
    <row r="166" spans="1:9">
      <c r="A166" s="29"/>
      <c r="B166" s="34" t="s">
        <v>38</v>
      </c>
      <c r="C166" s="31"/>
      <c r="D166" s="32"/>
      <c r="E166" s="32"/>
      <c r="F166" s="32"/>
      <c r="G166" s="31"/>
      <c r="H166" s="35">
        <f>SUM(H157:H165)</f>
        <v>282.94990000000001</v>
      </c>
      <c r="I166" s="33"/>
    </row>
    <row r="167" spans="1:9">
      <c r="A167" s="36">
        <v>8</v>
      </c>
      <c r="B167" s="37" t="s">
        <v>139</v>
      </c>
      <c r="C167" s="38"/>
      <c r="D167" s="39"/>
      <c r="E167" s="39"/>
      <c r="F167" s="39"/>
      <c r="G167" s="38"/>
      <c r="H167" s="39"/>
      <c r="I167" s="40"/>
    </row>
    <row r="168" spans="1:9">
      <c r="A168" s="29" t="s">
        <v>26</v>
      </c>
      <c r="B168" s="31" t="s">
        <v>102</v>
      </c>
      <c r="C168" s="31">
        <v>2</v>
      </c>
      <c r="D168" s="32">
        <v>26.82</v>
      </c>
      <c r="E168" s="32"/>
      <c r="F168" s="32">
        <v>3.35</v>
      </c>
      <c r="G168" s="31" t="s">
        <v>103</v>
      </c>
      <c r="H168" s="32">
        <f>F168*D168*C168</f>
        <v>179.69400000000002</v>
      </c>
      <c r="I168" s="33"/>
    </row>
    <row r="169" spans="1:9">
      <c r="A169" s="29" t="s">
        <v>30</v>
      </c>
      <c r="B169" s="31" t="s">
        <v>104</v>
      </c>
      <c r="C169" s="31">
        <v>2</v>
      </c>
      <c r="D169" s="32">
        <v>12.65</v>
      </c>
      <c r="E169" s="32"/>
      <c r="F169" s="32">
        <v>3.35</v>
      </c>
      <c r="G169" s="31" t="s">
        <v>103</v>
      </c>
      <c r="H169" s="32">
        <f t="shared" ref="H169:H211" si="9">F169*D169*C169</f>
        <v>84.75500000000001</v>
      </c>
      <c r="I169" s="33"/>
    </row>
    <row r="170" spans="1:9">
      <c r="A170" s="29" t="s">
        <v>32</v>
      </c>
      <c r="B170" s="31" t="s">
        <v>105</v>
      </c>
      <c r="C170" s="31">
        <v>1</v>
      </c>
      <c r="D170" s="32">
        <v>43.59</v>
      </c>
      <c r="E170" s="32"/>
      <c r="F170" s="32">
        <v>3.35</v>
      </c>
      <c r="G170" s="31" t="s">
        <v>103</v>
      </c>
      <c r="H170" s="32">
        <f t="shared" si="9"/>
        <v>146.02650000000003</v>
      </c>
      <c r="I170" s="33"/>
    </row>
    <row r="171" spans="1:9">
      <c r="A171" s="29" t="s">
        <v>34</v>
      </c>
      <c r="B171" s="31" t="s">
        <v>106</v>
      </c>
      <c r="C171" s="31">
        <v>2</v>
      </c>
      <c r="D171" s="32">
        <v>13</v>
      </c>
      <c r="E171" s="32"/>
      <c r="F171" s="32">
        <v>8.7799999999999994</v>
      </c>
      <c r="G171" s="31" t="s">
        <v>103</v>
      </c>
      <c r="H171" s="32">
        <f t="shared" si="9"/>
        <v>228.27999999999997</v>
      </c>
      <c r="I171" s="33"/>
    </row>
    <row r="172" spans="1:9">
      <c r="A172" s="29" t="s">
        <v>36</v>
      </c>
      <c r="B172" s="31" t="s">
        <v>53</v>
      </c>
      <c r="C172" s="31">
        <v>1</v>
      </c>
      <c r="D172" s="32">
        <v>17</v>
      </c>
      <c r="E172" s="32"/>
      <c r="F172" s="32">
        <v>3.35</v>
      </c>
      <c r="G172" s="31" t="s">
        <v>103</v>
      </c>
      <c r="H172" s="32">
        <f t="shared" si="9"/>
        <v>56.95</v>
      </c>
      <c r="I172" s="33"/>
    </row>
    <row r="173" spans="1:9" ht="30">
      <c r="A173" s="29" t="s">
        <v>47</v>
      </c>
      <c r="B173" s="30" t="s">
        <v>107</v>
      </c>
      <c r="C173" s="31">
        <v>2</v>
      </c>
      <c r="D173" s="32">
        <v>4.1900000000000004</v>
      </c>
      <c r="E173" s="32"/>
      <c r="F173" s="32">
        <v>4.3099999999999996</v>
      </c>
      <c r="G173" s="31" t="s">
        <v>103</v>
      </c>
      <c r="H173" s="32">
        <f t="shared" si="9"/>
        <v>36.117800000000003</v>
      </c>
      <c r="I173" s="33"/>
    </row>
    <row r="174" spans="1:9">
      <c r="A174" s="29" t="s">
        <v>48</v>
      </c>
      <c r="B174" s="31" t="s">
        <v>108</v>
      </c>
      <c r="C174" s="31">
        <v>1</v>
      </c>
      <c r="D174" s="32">
        <v>4.1100000000000003</v>
      </c>
      <c r="E174" s="32"/>
      <c r="F174" s="32">
        <v>4.3</v>
      </c>
      <c r="G174" s="31" t="s">
        <v>103</v>
      </c>
      <c r="H174" s="32">
        <f t="shared" si="9"/>
        <v>17.673000000000002</v>
      </c>
      <c r="I174" s="33"/>
    </row>
    <row r="175" spans="1:9" ht="30">
      <c r="A175" s="29"/>
      <c r="B175" s="30" t="s">
        <v>140</v>
      </c>
      <c r="C175" s="31">
        <v>2</v>
      </c>
      <c r="D175" s="32">
        <v>4.26</v>
      </c>
      <c r="E175" s="32"/>
      <c r="F175" s="32">
        <v>4.1100000000000003</v>
      </c>
      <c r="G175" s="31" t="s">
        <v>103</v>
      </c>
      <c r="H175" s="32">
        <f t="shared" si="9"/>
        <v>35.017200000000003</v>
      </c>
      <c r="I175" s="33"/>
    </row>
    <row r="176" spans="1:9">
      <c r="A176" s="29" t="s">
        <v>50</v>
      </c>
      <c r="B176" s="31" t="s">
        <v>55</v>
      </c>
      <c r="C176" s="31">
        <v>1</v>
      </c>
      <c r="D176" s="32">
        <v>13.41</v>
      </c>
      <c r="E176" s="32"/>
      <c r="F176" s="32">
        <v>3.35</v>
      </c>
      <c r="G176" s="31" t="s">
        <v>103</v>
      </c>
      <c r="H176" s="32">
        <f t="shared" si="9"/>
        <v>44.923500000000004</v>
      </c>
      <c r="I176" s="33"/>
    </row>
    <row r="177" spans="1:9">
      <c r="A177" s="29" t="s">
        <v>60</v>
      </c>
      <c r="B177" s="31" t="s">
        <v>141</v>
      </c>
      <c r="C177" s="31">
        <v>2</v>
      </c>
      <c r="D177" s="32">
        <v>4.1900000000000004</v>
      </c>
      <c r="E177" s="32"/>
      <c r="F177" s="32">
        <v>2.59</v>
      </c>
      <c r="G177" s="31" t="s">
        <v>103</v>
      </c>
      <c r="H177" s="32">
        <f t="shared" si="9"/>
        <v>21.7042</v>
      </c>
      <c r="I177" s="33"/>
    </row>
    <row r="178" spans="1:9">
      <c r="A178" s="29" t="s">
        <v>62</v>
      </c>
      <c r="B178" s="31" t="s">
        <v>56</v>
      </c>
      <c r="C178" s="31">
        <v>1</v>
      </c>
      <c r="D178" s="32">
        <v>14.62</v>
      </c>
      <c r="E178" s="32"/>
      <c r="F178" s="32">
        <v>3.35</v>
      </c>
      <c r="G178" s="31" t="s">
        <v>103</v>
      </c>
      <c r="H178" s="32">
        <f t="shared" si="9"/>
        <v>48.976999999999997</v>
      </c>
      <c r="I178" s="33"/>
    </row>
    <row r="179" spans="1:9">
      <c r="A179" s="29" t="s">
        <v>64</v>
      </c>
      <c r="B179" s="31" t="s">
        <v>111</v>
      </c>
      <c r="C179" s="31">
        <v>2</v>
      </c>
      <c r="D179" s="32">
        <v>4.21</v>
      </c>
      <c r="E179" s="32"/>
      <c r="F179" s="32">
        <v>3.09</v>
      </c>
      <c r="G179" s="31" t="s">
        <v>103</v>
      </c>
      <c r="H179" s="32">
        <f t="shared" si="9"/>
        <v>26.017799999999998</v>
      </c>
      <c r="I179" s="33"/>
    </row>
    <row r="180" spans="1:9">
      <c r="A180" s="29" t="s">
        <v>66</v>
      </c>
      <c r="B180" s="31" t="s">
        <v>57</v>
      </c>
      <c r="C180" s="31">
        <v>1</v>
      </c>
      <c r="D180" s="32">
        <v>41</v>
      </c>
      <c r="E180" s="32"/>
      <c r="F180" s="32">
        <v>3.35</v>
      </c>
      <c r="G180" s="31" t="s">
        <v>103</v>
      </c>
      <c r="H180" s="32">
        <f t="shared" si="9"/>
        <v>137.35</v>
      </c>
      <c r="I180" s="33"/>
    </row>
    <row r="181" spans="1:9">
      <c r="A181" s="29" t="s">
        <v>68</v>
      </c>
      <c r="B181" s="31" t="s">
        <v>112</v>
      </c>
      <c r="C181" s="31">
        <v>2</v>
      </c>
      <c r="D181" s="32">
        <v>17.68</v>
      </c>
      <c r="E181" s="32"/>
      <c r="F181" s="32">
        <v>3.09</v>
      </c>
      <c r="G181" s="31" t="s">
        <v>103</v>
      </c>
      <c r="H181" s="32">
        <f t="shared" si="9"/>
        <v>109.2624</v>
      </c>
      <c r="I181" s="33"/>
    </row>
    <row r="182" spans="1:9">
      <c r="A182" s="29" t="s">
        <v>97</v>
      </c>
      <c r="B182" s="31" t="s">
        <v>65</v>
      </c>
      <c r="C182" s="31">
        <v>1</v>
      </c>
      <c r="D182" s="32">
        <v>9.6</v>
      </c>
      <c r="E182" s="32"/>
      <c r="F182" s="32">
        <v>3.35</v>
      </c>
      <c r="G182" s="31" t="s">
        <v>103</v>
      </c>
      <c r="H182" s="32">
        <f t="shared" si="9"/>
        <v>32.159999999999997</v>
      </c>
      <c r="I182" s="33"/>
    </row>
    <row r="183" spans="1:9">
      <c r="A183" s="29" t="s">
        <v>99</v>
      </c>
      <c r="B183" s="31" t="s">
        <v>113</v>
      </c>
      <c r="C183" s="31">
        <v>2</v>
      </c>
      <c r="D183" s="32">
        <v>4.8</v>
      </c>
      <c r="E183" s="32"/>
      <c r="F183" s="32">
        <v>1.21</v>
      </c>
      <c r="G183" s="31" t="s">
        <v>103</v>
      </c>
      <c r="H183" s="32">
        <f t="shared" si="9"/>
        <v>11.616</v>
      </c>
      <c r="I183" s="33"/>
    </row>
    <row r="184" spans="1:9">
      <c r="A184" s="29" t="s">
        <v>114</v>
      </c>
      <c r="B184" s="31" t="s">
        <v>59</v>
      </c>
      <c r="C184" s="31">
        <v>2</v>
      </c>
      <c r="D184" s="32">
        <v>8.48</v>
      </c>
      <c r="E184" s="32"/>
      <c r="F184" s="32">
        <v>3.35</v>
      </c>
      <c r="G184" s="31" t="s">
        <v>103</v>
      </c>
      <c r="H184" s="32">
        <f t="shared" si="9"/>
        <v>56.816000000000003</v>
      </c>
      <c r="I184" s="33"/>
    </row>
    <row r="185" spans="1:9">
      <c r="A185" s="29" t="s">
        <v>115</v>
      </c>
      <c r="B185" s="31" t="s">
        <v>116</v>
      </c>
      <c r="C185" s="31">
        <v>2</v>
      </c>
      <c r="D185" s="32">
        <v>2.64</v>
      </c>
      <c r="E185" s="32"/>
      <c r="F185" s="32">
        <v>1.67</v>
      </c>
      <c r="G185" s="31" t="s">
        <v>103</v>
      </c>
      <c r="H185" s="32">
        <f t="shared" si="9"/>
        <v>8.8176000000000005</v>
      </c>
      <c r="I185" s="33"/>
    </row>
    <row r="186" spans="1:9">
      <c r="A186" s="29" t="s">
        <v>117</v>
      </c>
      <c r="B186" s="31" t="s">
        <v>118</v>
      </c>
      <c r="C186" s="31">
        <v>1</v>
      </c>
      <c r="D186" s="32">
        <v>8.7799999999999994</v>
      </c>
      <c r="E186" s="32"/>
      <c r="F186" s="32">
        <v>0.91</v>
      </c>
      <c r="G186" s="31" t="s">
        <v>103</v>
      </c>
      <c r="H186" s="32">
        <f t="shared" si="9"/>
        <v>7.9897999999999998</v>
      </c>
      <c r="I186" s="33"/>
    </row>
    <row r="187" spans="1:9">
      <c r="A187" s="29" t="s">
        <v>119</v>
      </c>
      <c r="B187" s="31" t="s">
        <v>120</v>
      </c>
      <c r="C187" s="31">
        <v>1</v>
      </c>
      <c r="D187" s="32">
        <v>26.7</v>
      </c>
      <c r="E187" s="32"/>
      <c r="F187" s="32">
        <v>2.2799999999999998</v>
      </c>
      <c r="G187" s="31" t="s">
        <v>103</v>
      </c>
      <c r="H187" s="32">
        <f t="shared" si="9"/>
        <v>60.875999999999991</v>
      </c>
      <c r="I187" s="33"/>
    </row>
    <row r="188" spans="1:9" ht="30">
      <c r="A188" s="29" t="s">
        <v>121</v>
      </c>
      <c r="B188" s="30" t="s">
        <v>122</v>
      </c>
      <c r="C188" s="31">
        <v>2</v>
      </c>
      <c r="D188" s="32">
        <v>8.7799999999999994</v>
      </c>
      <c r="E188" s="32"/>
      <c r="F188" s="32">
        <v>4.57</v>
      </c>
      <c r="G188" s="31" t="s">
        <v>103</v>
      </c>
      <c r="H188" s="32">
        <f t="shared" si="9"/>
        <v>80.249200000000002</v>
      </c>
      <c r="I188" s="33"/>
    </row>
    <row r="189" spans="1:9">
      <c r="A189" s="29" t="s">
        <v>123</v>
      </c>
      <c r="B189" s="31" t="s">
        <v>37</v>
      </c>
      <c r="C189" s="31">
        <v>4</v>
      </c>
      <c r="D189" s="32">
        <v>4.8499999999999996</v>
      </c>
      <c r="E189" s="32"/>
      <c r="F189" s="32">
        <v>0.4</v>
      </c>
      <c r="G189" s="31" t="s">
        <v>103</v>
      </c>
      <c r="H189" s="32">
        <f t="shared" si="9"/>
        <v>7.76</v>
      </c>
      <c r="I189" s="33"/>
    </row>
    <row r="190" spans="1:9">
      <c r="A190" s="29" t="s">
        <v>124</v>
      </c>
      <c r="B190" s="31" t="s">
        <v>142</v>
      </c>
      <c r="C190" s="31">
        <v>1</v>
      </c>
      <c r="D190" s="32">
        <v>11.32</v>
      </c>
      <c r="E190" s="32"/>
      <c r="F190" s="32">
        <v>3.35</v>
      </c>
      <c r="G190" s="31" t="s">
        <v>103</v>
      </c>
      <c r="H190" s="32">
        <f t="shared" si="9"/>
        <v>37.922000000000004</v>
      </c>
      <c r="I190" s="33"/>
    </row>
    <row r="191" spans="1:9">
      <c r="A191" s="29"/>
      <c r="B191" s="34" t="s">
        <v>69</v>
      </c>
      <c r="C191" s="31"/>
      <c r="D191" s="32"/>
      <c r="E191" s="32"/>
      <c r="F191" s="32"/>
      <c r="G191" s="31"/>
      <c r="H191" s="32">
        <f t="shared" si="9"/>
        <v>0</v>
      </c>
      <c r="I191" s="33"/>
    </row>
    <row r="192" spans="1:9">
      <c r="A192" s="29" t="s">
        <v>26</v>
      </c>
      <c r="B192" s="31" t="s">
        <v>127</v>
      </c>
      <c r="C192" s="31">
        <v>2</v>
      </c>
      <c r="D192" s="32">
        <v>3.35</v>
      </c>
      <c r="E192" s="32"/>
      <c r="F192" s="32">
        <v>2.13</v>
      </c>
      <c r="G192" s="31" t="s">
        <v>103</v>
      </c>
      <c r="H192" s="32">
        <f t="shared" si="9"/>
        <v>14.270999999999999</v>
      </c>
      <c r="I192" s="33"/>
    </row>
    <row r="193" spans="1:9">
      <c r="A193" s="29" t="s">
        <v>30</v>
      </c>
      <c r="B193" s="31" t="s">
        <v>128</v>
      </c>
      <c r="C193" s="31">
        <v>1</v>
      </c>
      <c r="D193" s="32">
        <v>1.67</v>
      </c>
      <c r="E193" s="32"/>
      <c r="F193" s="32">
        <v>2.13</v>
      </c>
      <c r="G193" s="31" t="s">
        <v>103</v>
      </c>
      <c r="H193" s="32">
        <f t="shared" si="9"/>
        <v>3.5570999999999997</v>
      </c>
      <c r="I193" s="33"/>
    </row>
    <row r="194" spans="1:9">
      <c r="A194" s="29" t="s">
        <v>32</v>
      </c>
      <c r="B194" s="31" t="s">
        <v>51</v>
      </c>
      <c r="C194" s="31">
        <v>1</v>
      </c>
      <c r="D194" s="32">
        <v>1.67</v>
      </c>
      <c r="E194" s="32"/>
      <c r="F194" s="32">
        <v>1.21</v>
      </c>
      <c r="G194" s="31" t="s">
        <v>103</v>
      </c>
      <c r="H194" s="32">
        <f t="shared" si="9"/>
        <v>2.0206999999999997</v>
      </c>
      <c r="I194" s="33"/>
    </row>
    <row r="195" spans="1:9">
      <c r="A195" s="29" t="s">
        <v>34</v>
      </c>
      <c r="B195" s="31" t="s">
        <v>72</v>
      </c>
      <c r="C195" s="31">
        <v>5</v>
      </c>
      <c r="D195" s="32">
        <v>1.67</v>
      </c>
      <c r="E195" s="32"/>
      <c r="F195" s="32">
        <v>0.45</v>
      </c>
      <c r="G195" s="31" t="s">
        <v>103</v>
      </c>
      <c r="H195" s="32">
        <f t="shared" si="9"/>
        <v>3.7574999999999998</v>
      </c>
      <c r="I195" s="33"/>
    </row>
    <row r="196" spans="1:9">
      <c r="A196" s="29"/>
      <c r="B196" s="34" t="s">
        <v>82</v>
      </c>
      <c r="C196" s="31"/>
      <c r="D196" s="32"/>
      <c r="E196" s="32"/>
      <c r="F196" s="32"/>
      <c r="G196" s="31"/>
      <c r="H196" s="32">
        <f t="shared" si="9"/>
        <v>0</v>
      </c>
      <c r="I196" s="33"/>
    </row>
    <row r="197" spans="1:9">
      <c r="A197" s="29" t="s">
        <v>26</v>
      </c>
      <c r="B197" s="31" t="s">
        <v>83</v>
      </c>
      <c r="C197" s="31">
        <v>-4</v>
      </c>
      <c r="D197" s="32">
        <v>1.52</v>
      </c>
      <c r="E197" s="32"/>
      <c r="F197" s="32">
        <v>2.13</v>
      </c>
      <c r="G197" s="31" t="s">
        <v>103</v>
      </c>
      <c r="H197" s="32">
        <f t="shared" si="9"/>
        <v>-12.9504</v>
      </c>
      <c r="I197" s="33"/>
    </row>
    <row r="198" spans="1:9">
      <c r="A198" s="29" t="s">
        <v>30</v>
      </c>
      <c r="B198" s="31" t="s">
        <v>84</v>
      </c>
      <c r="C198" s="31">
        <v>-12</v>
      </c>
      <c r="D198" s="32">
        <v>0.91</v>
      </c>
      <c r="E198" s="32"/>
      <c r="F198" s="32">
        <v>2.13</v>
      </c>
      <c r="G198" s="31" t="s">
        <v>103</v>
      </c>
      <c r="H198" s="32">
        <f t="shared" si="9"/>
        <v>-23.259599999999999</v>
      </c>
      <c r="I198" s="33"/>
    </row>
    <row r="199" spans="1:9">
      <c r="A199" s="29" t="s">
        <v>32</v>
      </c>
      <c r="B199" s="31" t="s">
        <v>85</v>
      </c>
      <c r="C199" s="31">
        <v>-2</v>
      </c>
      <c r="D199" s="32">
        <v>1.21</v>
      </c>
      <c r="E199" s="32"/>
      <c r="F199" s="32">
        <v>2.13</v>
      </c>
      <c r="G199" s="31" t="s">
        <v>103</v>
      </c>
      <c r="H199" s="32">
        <f t="shared" si="9"/>
        <v>-5.1545999999999994</v>
      </c>
      <c r="I199" s="33"/>
    </row>
    <row r="200" spans="1:9">
      <c r="A200" s="29" t="s">
        <v>34</v>
      </c>
      <c r="B200" s="31" t="s">
        <v>86</v>
      </c>
      <c r="C200" s="31">
        <v>-4</v>
      </c>
      <c r="D200" s="32">
        <v>0.91</v>
      </c>
      <c r="E200" s="32"/>
      <c r="F200" s="32">
        <v>1.67</v>
      </c>
      <c r="G200" s="31" t="s">
        <v>103</v>
      </c>
      <c r="H200" s="32">
        <f t="shared" si="9"/>
        <v>-6.0788000000000002</v>
      </c>
      <c r="I200" s="33"/>
    </row>
    <row r="201" spans="1:9">
      <c r="A201" s="29" t="s">
        <v>36</v>
      </c>
      <c r="B201" s="31" t="s">
        <v>87</v>
      </c>
      <c r="C201" s="45">
        <v>-4</v>
      </c>
      <c r="D201" s="32">
        <v>0.91</v>
      </c>
      <c r="E201" s="32"/>
      <c r="F201" s="32">
        <v>1.82</v>
      </c>
      <c r="G201" s="31" t="s">
        <v>103</v>
      </c>
      <c r="H201" s="32">
        <f t="shared" si="9"/>
        <v>-6.6248000000000005</v>
      </c>
      <c r="I201" s="33"/>
    </row>
    <row r="202" spans="1:9">
      <c r="A202" s="29" t="s">
        <v>47</v>
      </c>
      <c r="B202" s="31" t="s">
        <v>88</v>
      </c>
      <c r="C202" s="31">
        <v>-20</v>
      </c>
      <c r="D202" s="32">
        <v>1.82</v>
      </c>
      <c r="E202" s="32"/>
      <c r="F202" s="32">
        <v>1.52</v>
      </c>
      <c r="G202" s="31" t="s">
        <v>103</v>
      </c>
      <c r="H202" s="32">
        <f t="shared" si="9"/>
        <v>-55.328000000000003</v>
      </c>
      <c r="I202" s="33"/>
    </row>
    <row r="203" spans="1:9">
      <c r="A203" s="29" t="s">
        <v>48</v>
      </c>
      <c r="B203" s="31" t="s">
        <v>89</v>
      </c>
      <c r="C203" s="31">
        <v>-2</v>
      </c>
      <c r="D203" s="32">
        <v>1.52</v>
      </c>
      <c r="E203" s="32"/>
      <c r="F203" s="32">
        <v>1.52</v>
      </c>
      <c r="G203" s="31" t="s">
        <v>103</v>
      </c>
      <c r="H203" s="32">
        <f t="shared" si="9"/>
        <v>-4.6208</v>
      </c>
      <c r="I203" s="33"/>
    </row>
    <row r="204" spans="1:9">
      <c r="A204" s="29" t="s">
        <v>50</v>
      </c>
      <c r="B204" s="31" t="s">
        <v>90</v>
      </c>
      <c r="C204" s="31">
        <v>-2</v>
      </c>
      <c r="D204" s="32">
        <v>1.21</v>
      </c>
      <c r="E204" s="32"/>
      <c r="F204" s="32">
        <v>1.52</v>
      </c>
      <c r="G204" s="31" t="s">
        <v>103</v>
      </c>
      <c r="H204" s="32">
        <f t="shared" si="9"/>
        <v>-3.6783999999999999</v>
      </c>
      <c r="I204" s="33"/>
    </row>
    <row r="205" spans="1:9">
      <c r="A205" s="29" t="s">
        <v>60</v>
      </c>
      <c r="B205" s="31" t="s">
        <v>91</v>
      </c>
      <c r="C205" s="31">
        <v>-2</v>
      </c>
      <c r="D205" s="32">
        <v>0.91</v>
      </c>
      <c r="E205" s="32"/>
      <c r="F205" s="32">
        <v>1.52</v>
      </c>
      <c r="G205" s="31" t="s">
        <v>103</v>
      </c>
      <c r="H205" s="32">
        <f t="shared" si="9"/>
        <v>-2.7664</v>
      </c>
      <c r="I205" s="33"/>
    </row>
    <row r="206" spans="1:9">
      <c r="A206" s="29" t="s">
        <v>62</v>
      </c>
      <c r="B206" s="31" t="s">
        <v>92</v>
      </c>
      <c r="C206" s="31">
        <v>-2</v>
      </c>
      <c r="D206" s="32">
        <v>0.91</v>
      </c>
      <c r="E206" s="32"/>
      <c r="F206" s="32">
        <v>1.21</v>
      </c>
      <c r="G206" s="31" t="s">
        <v>103</v>
      </c>
      <c r="H206" s="32">
        <f t="shared" si="9"/>
        <v>-2.2021999999999999</v>
      </c>
      <c r="I206" s="33"/>
    </row>
    <row r="207" spans="1:9">
      <c r="A207" s="29" t="s">
        <v>64</v>
      </c>
      <c r="B207" s="31" t="s">
        <v>94</v>
      </c>
      <c r="C207" s="31">
        <v>-4</v>
      </c>
      <c r="D207" s="32">
        <v>0.75</v>
      </c>
      <c r="E207" s="32"/>
      <c r="F207" s="32">
        <v>1.5</v>
      </c>
      <c r="G207" s="31" t="s">
        <v>103</v>
      </c>
      <c r="H207" s="32">
        <f t="shared" si="9"/>
        <v>-4.5</v>
      </c>
      <c r="I207" s="33"/>
    </row>
    <row r="208" spans="1:9">
      <c r="A208" s="29" t="s">
        <v>66</v>
      </c>
      <c r="B208" s="31" t="s">
        <v>95</v>
      </c>
      <c r="C208" s="31">
        <v>-4</v>
      </c>
      <c r="D208" s="32">
        <v>1.21</v>
      </c>
      <c r="E208" s="32"/>
      <c r="F208" s="32">
        <v>0.45</v>
      </c>
      <c r="G208" s="31" t="s">
        <v>103</v>
      </c>
      <c r="H208" s="32">
        <f t="shared" si="9"/>
        <v>-2.1779999999999999</v>
      </c>
      <c r="I208" s="33"/>
    </row>
    <row r="209" spans="1:9">
      <c r="A209" s="29" t="s">
        <v>68</v>
      </c>
      <c r="B209" s="31" t="s">
        <v>96</v>
      </c>
      <c r="C209" s="31">
        <v>-8</v>
      </c>
      <c r="D209" s="32">
        <v>0.6</v>
      </c>
      <c r="E209" s="32"/>
      <c r="F209" s="32">
        <v>0.45</v>
      </c>
      <c r="G209" s="31" t="s">
        <v>103</v>
      </c>
      <c r="H209" s="32">
        <f t="shared" si="9"/>
        <v>-2.16</v>
      </c>
      <c r="I209" s="33"/>
    </row>
    <row r="210" spans="1:9">
      <c r="A210" s="29" t="s">
        <v>97</v>
      </c>
      <c r="B210" s="31" t="s">
        <v>98</v>
      </c>
      <c r="C210" s="31">
        <v>-2</v>
      </c>
      <c r="D210" s="32">
        <v>0.45</v>
      </c>
      <c r="E210" s="32"/>
      <c r="F210" s="32">
        <v>0.45</v>
      </c>
      <c r="G210" s="31" t="s">
        <v>103</v>
      </c>
      <c r="H210" s="32">
        <f t="shared" si="9"/>
        <v>-0.40500000000000003</v>
      </c>
      <c r="I210" s="33"/>
    </row>
    <row r="211" spans="1:9">
      <c r="A211" s="29" t="s">
        <v>99</v>
      </c>
      <c r="B211" s="31" t="s">
        <v>100</v>
      </c>
      <c r="C211" s="31">
        <v>-4</v>
      </c>
      <c r="D211" s="32">
        <v>1.82</v>
      </c>
      <c r="E211" s="32"/>
      <c r="F211" s="32">
        <v>2.2799999999999998</v>
      </c>
      <c r="G211" s="31" t="s">
        <v>103</v>
      </c>
      <c r="H211" s="32">
        <f t="shared" si="9"/>
        <v>-16.598399999999998</v>
      </c>
      <c r="I211" s="33"/>
    </row>
    <row r="212" spans="1:9">
      <c r="A212" s="29"/>
      <c r="B212" s="34" t="s">
        <v>38</v>
      </c>
      <c r="C212" s="31"/>
      <c r="D212" s="32"/>
      <c r="E212" s="32"/>
      <c r="F212" s="32"/>
      <c r="G212" s="31"/>
      <c r="H212" s="35">
        <f>SUM(H168:H211)</f>
        <v>1352.0558999999998</v>
      </c>
      <c r="I212" s="33"/>
    </row>
    <row r="213" spans="1:9">
      <c r="A213" s="36">
        <v>9</v>
      </c>
      <c r="B213" s="37" t="s">
        <v>143</v>
      </c>
      <c r="C213" s="38"/>
      <c r="D213" s="39"/>
      <c r="E213" s="39"/>
      <c r="F213" s="39"/>
      <c r="G213" s="38"/>
      <c r="H213" s="39"/>
      <c r="I213" s="40"/>
    </row>
    <row r="214" spans="1:9">
      <c r="A214" s="29" t="s">
        <v>26</v>
      </c>
      <c r="B214" s="31" t="s">
        <v>102</v>
      </c>
      <c r="C214" s="31">
        <v>2</v>
      </c>
      <c r="D214" s="32">
        <v>26.82</v>
      </c>
      <c r="E214" s="32"/>
      <c r="F214" s="32">
        <v>3.35</v>
      </c>
      <c r="G214" s="31" t="s">
        <v>103</v>
      </c>
      <c r="H214" s="32">
        <f>F214*D214*C214</f>
        <v>179.69400000000002</v>
      </c>
      <c r="I214" s="33"/>
    </row>
    <row r="215" spans="1:9">
      <c r="A215" s="29" t="s">
        <v>30</v>
      </c>
      <c r="B215" s="31" t="s">
        <v>104</v>
      </c>
      <c r="C215" s="31">
        <v>2</v>
      </c>
      <c r="D215" s="32">
        <v>12.65</v>
      </c>
      <c r="E215" s="32"/>
      <c r="F215" s="32">
        <v>3.35</v>
      </c>
      <c r="G215" s="31" t="s">
        <v>103</v>
      </c>
      <c r="H215" s="32">
        <f t="shared" ref="H215:H257" si="10">F215*D215*C215</f>
        <v>84.75500000000001</v>
      </c>
      <c r="I215" s="33"/>
    </row>
    <row r="216" spans="1:9">
      <c r="A216" s="29" t="s">
        <v>32</v>
      </c>
      <c r="B216" s="31" t="s">
        <v>105</v>
      </c>
      <c r="C216" s="31">
        <v>1</v>
      </c>
      <c r="D216" s="32">
        <v>43.59</v>
      </c>
      <c r="E216" s="32"/>
      <c r="F216" s="32">
        <v>3.35</v>
      </c>
      <c r="G216" s="31" t="s">
        <v>103</v>
      </c>
      <c r="H216" s="32">
        <f t="shared" si="10"/>
        <v>146.02650000000003</v>
      </c>
      <c r="I216" s="33"/>
    </row>
    <row r="217" spans="1:9">
      <c r="A217" s="29" t="s">
        <v>34</v>
      </c>
      <c r="B217" s="31" t="s">
        <v>106</v>
      </c>
      <c r="C217" s="31">
        <v>2</v>
      </c>
      <c r="D217" s="32">
        <v>13</v>
      </c>
      <c r="E217" s="32"/>
      <c r="F217" s="32">
        <v>8.7799999999999994</v>
      </c>
      <c r="G217" s="31" t="s">
        <v>103</v>
      </c>
      <c r="H217" s="32">
        <f t="shared" si="10"/>
        <v>228.27999999999997</v>
      </c>
      <c r="I217" s="33"/>
    </row>
    <row r="218" spans="1:9">
      <c r="A218" s="29" t="s">
        <v>36</v>
      </c>
      <c r="B218" s="31" t="s">
        <v>53</v>
      </c>
      <c r="C218" s="31">
        <v>1</v>
      </c>
      <c r="D218" s="32">
        <v>17</v>
      </c>
      <c r="E218" s="32"/>
      <c r="F218" s="32">
        <v>3.35</v>
      </c>
      <c r="G218" s="31" t="s">
        <v>103</v>
      </c>
      <c r="H218" s="32">
        <f t="shared" si="10"/>
        <v>56.95</v>
      </c>
      <c r="I218" s="33"/>
    </row>
    <row r="219" spans="1:9" ht="30">
      <c r="A219" s="29" t="s">
        <v>47</v>
      </c>
      <c r="B219" s="30" t="s">
        <v>107</v>
      </c>
      <c r="C219" s="31">
        <v>2</v>
      </c>
      <c r="D219" s="32">
        <v>4.1900000000000004</v>
      </c>
      <c r="E219" s="32"/>
      <c r="F219" s="32">
        <v>4.3099999999999996</v>
      </c>
      <c r="G219" s="31" t="s">
        <v>103</v>
      </c>
      <c r="H219" s="32">
        <f t="shared" si="10"/>
        <v>36.117800000000003</v>
      </c>
      <c r="I219" s="33"/>
    </row>
    <row r="220" spans="1:9">
      <c r="A220" s="29" t="s">
        <v>48</v>
      </c>
      <c r="B220" s="31" t="s">
        <v>108</v>
      </c>
      <c r="C220" s="31">
        <v>1</v>
      </c>
      <c r="D220" s="32">
        <v>4.1100000000000003</v>
      </c>
      <c r="E220" s="32"/>
      <c r="F220" s="32">
        <v>4.3</v>
      </c>
      <c r="G220" s="31" t="s">
        <v>103</v>
      </c>
      <c r="H220" s="32">
        <f t="shared" si="10"/>
        <v>17.673000000000002</v>
      </c>
      <c r="I220" s="33"/>
    </row>
    <row r="221" spans="1:9" ht="30">
      <c r="A221" s="29"/>
      <c r="B221" s="30" t="s">
        <v>109</v>
      </c>
      <c r="C221" s="31">
        <v>2</v>
      </c>
      <c r="D221" s="32">
        <v>4.26</v>
      </c>
      <c r="E221" s="32"/>
      <c r="F221" s="32">
        <v>4.1100000000000003</v>
      </c>
      <c r="G221" s="31" t="s">
        <v>103</v>
      </c>
      <c r="H221" s="32">
        <f t="shared" si="10"/>
        <v>35.017200000000003</v>
      </c>
      <c r="I221" s="33"/>
    </row>
    <row r="222" spans="1:9">
      <c r="A222" s="29" t="s">
        <v>50</v>
      </c>
      <c r="B222" s="31" t="s">
        <v>55</v>
      </c>
      <c r="C222" s="31">
        <v>1</v>
      </c>
      <c r="D222" s="32">
        <v>13.41</v>
      </c>
      <c r="E222" s="32"/>
      <c r="F222" s="32">
        <v>3.35</v>
      </c>
      <c r="G222" s="31" t="s">
        <v>103</v>
      </c>
      <c r="H222" s="32">
        <f t="shared" si="10"/>
        <v>44.923500000000004</v>
      </c>
      <c r="I222" s="33"/>
    </row>
    <row r="223" spans="1:9">
      <c r="A223" s="29" t="s">
        <v>60</v>
      </c>
      <c r="B223" s="31" t="s">
        <v>110</v>
      </c>
      <c r="C223" s="31">
        <v>2</v>
      </c>
      <c r="D223" s="32">
        <v>4.1900000000000004</v>
      </c>
      <c r="E223" s="32"/>
      <c r="F223" s="32">
        <v>2.59</v>
      </c>
      <c r="G223" s="31" t="s">
        <v>103</v>
      </c>
      <c r="H223" s="32">
        <f t="shared" si="10"/>
        <v>21.7042</v>
      </c>
      <c r="I223" s="33"/>
    </row>
    <row r="224" spans="1:9">
      <c r="A224" s="29" t="s">
        <v>62</v>
      </c>
      <c r="B224" s="31" t="s">
        <v>56</v>
      </c>
      <c r="C224" s="31">
        <v>1</v>
      </c>
      <c r="D224" s="32">
        <v>14.62</v>
      </c>
      <c r="E224" s="32"/>
      <c r="F224" s="32">
        <v>3.35</v>
      </c>
      <c r="G224" s="31" t="s">
        <v>103</v>
      </c>
      <c r="H224" s="32">
        <f t="shared" si="10"/>
        <v>48.976999999999997</v>
      </c>
      <c r="I224" s="33"/>
    </row>
    <row r="225" spans="1:9">
      <c r="A225" s="29" t="s">
        <v>64</v>
      </c>
      <c r="B225" s="31" t="s">
        <v>111</v>
      </c>
      <c r="C225" s="31">
        <v>2</v>
      </c>
      <c r="D225" s="32">
        <v>4.21</v>
      </c>
      <c r="E225" s="32"/>
      <c r="F225" s="32">
        <v>3.09</v>
      </c>
      <c r="G225" s="31" t="s">
        <v>103</v>
      </c>
      <c r="H225" s="32">
        <f t="shared" si="10"/>
        <v>26.017799999999998</v>
      </c>
      <c r="I225" s="33"/>
    </row>
    <row r="226" spans="1:9">
      <c r="A226" s="29" t="s">
        <v>66</v>
      </c>
      <c r="B226" s="31" t="s">
        <v>57</v>
      </c>
      <c r="C226" s="31">
        <v>1</v>
      </c>
      <c r="D226" s="32">
        <v>41</v>
      </c>
      <c r="E226" s="32"/>
      <c r="F226" s="32">
        <v>3.35</v>
      </c>
      <c r="G226" s="31" t="s">
        <v>103</v>
      </c>
      <c r="H226" s="32">
        <f t="shared" si="10"/>
        <v>137.35</v>
      </c>
      <c r="I226" s="33"/>
    </row>
    <row r="227" spans="1:9">
      <c r="A227" s="29" t="s">
        <v>68</v>
      </c>
      <c r="B227" s="31" t="s">
        <v>112</v>
      </c>
      <c r="C227" s="31">
        <v>2</v>
      </c>
      <c r="D227" s="32">
        <v>17.68</v>
      </c>
      <c r="E227" s="32"/>
      <c r="F227" s="32">
        <v>3.09</v>
      </c>
      <c r="G227" s="31" t="s">
        <v>103</v>
      </c>
      <c r="H227" s="32">
        <f t="shared" si="10"/>
        <v>109.2624</v>
      </c>
      <c r="I227" s="33"/>
    </row>
    <row r="228" spans="1:9">
      <c r="A228" s="29" t="s">
        <v>97</v>
      </c>
      <c r="B228" s="31" t="s">
        <v>65</v>
      </c>
      <c r="C228" s="31">
        <v>1</v>
      </c>
      <c r="D228" s="32">
        <v>9.6</v>
      </c>
      <c r="E228" s="32"/>
      <c r="F228" s="32">
        <v>3.35</v>
      </c>
      <c r="G228" s="31" t="s">
        <v>103</v>
      </c>
      <c r="H228" s="32">
        <f t="shared" si="10"/>
        <v>32.159999999999997</v>
      </c>
      <c r="I228" s="33"/>
    </row>
    <row r="229" spans="1:9">
      <c r="A229" s="29" t="s">
        <v>99</v>
      </c>
      <c r="B229" s="31" t="s">
        <v>113</v>
      </c>
      <c r="C229" s="31">
        <v>2</v>
      </c>
      <c r="D229" s="32">
        <v>4.8</v>
      </c>
      <c r="E229" s="32"/>
      <c r="F229" s="32">
        <v>1.21</v>
      </c>
      <c r="G229" s="31" t="s">
        <v>103</v>
      </c>
      <c r="H229" s="32">
        <f t="shared" si="10"/>
        <v>11.616</v>
      </c>
      <c r="I229" s="33"/>
    </row>
    <row r="230" spans="1:9">
      <c r="A230" s="29" t="s">
        <v>114</v>
      </c>
      <c r="B230" s="31" t="s">
        <v>59</v>
      </c>
      <c r="C230" s="31">
        <v>2</v>
      </c>
      <c r="D230" s="32">
        <v>8.48</v>
      </c>
      <c r="E230" s="32"/>
      <c r="F230" s="32">
        <v>3.35</v>
      </c>
      <c r="G230" s="31" t="s">
        <v>103</v>
      </c>
      <c r="H230" s="32">
        <f t="shared" si="10"/>
        <v>56.816000000000003</v>
      </c>
      <c r="I230" s="33"/>
    </row>
    <row r="231" spans="1:9">
      <c r="A231" s="29" t="s">
        <v>115</v>
      </c>
      <c r="B231" s="31" t="s">
        <v>116</v>
      </c>
      <c r="C231" s="31">
        <v>2</v>
      </c>
      <c r="D231" s="32">
        <v>2.64</v>
      </c>
      <c r="E231" s="32"/>
      <c r="F231" s="32">
        <v>1.67</v>
      </c>
      <c r="G231" s="31" t="s">
        <v>103</v>
      </c>
      <c r="H231" s="32">
        <f t="shared" si="10"/>
        <v>8.8176000000000005</v>
      </c>
      <c r="I231" s="33"/>
    </row>
    <row r="232" spans="1:9">
      <c r="A232" s="29" t="s">
        <v>117</v>
      </c>
      <c r="B232" s="31" t="s">
        <v>118</v>
      </c>
      <c r="C232" s="31">
        <v>1</v>
      </c>
      <c r="D232" s="32">
        <v>8.7799999999999994</v>
      </c>
      <c r="E232" s="32"/>
      <c r="F232" s="32">
        <v>0.91</v>
      </c>
      <c r="G232" s="31" t="s">
        <v>103</v>
      </c>
      <c r="H232" s="32">
        <f t="shared" si="10"/>
        <v>7.9897999999999998</v>
      </c>
      <c r="I232" s="33"/>
    </row>
    <row r="233" spans="1:9">
      <c r="A233" s="29" t="s">
        <v>119</v>
      </c>
      <c r="B233" s="31" t="s">
        <v>120</v>
      </c>
      <c r="C233" s="31">
        <v>1</v>
      </c>
      <c r="D233" s="32">
        <v>26.7</v>
      </c>
      <c r="E233" s="32"/>
      <c r="F233" s="32">
        <v>2.2799999999999998</v>
      </c>
      <c r="G233" s="31" t="s">
        <v>103</v>
      </c>
      <c r="H233" s="32">
        <f t="shared" si="10"/>
        <v>60.875999999999991</v>
      </c>
      <c r="I233" s="33"/>
    </row>
    <row r="234" spans="1:9" ht="30">
      <c r="A234" s="29" t="s">
        <v>121</v>
      </c>
      <c r="B234" s="30" t="s">
        <v>122</v>
      </c>
      <c r="C234" s="31">
        <v>2</v>
      </c>
      <c r="D234" s="32">
        <v>8.7799999999999994</v>
      </c>
      <c r="E234" s="32"/>
      <c r="F234" s="32">
        <v>4.57</v>
      </c>
      <c r="G234" s="31" t="s">
        <v>103</v>
      </c>
      <c r="H234" s="32">
        <f t="shared" si="10"/>
        <v>80.249200000000002</v>
      </c>
      <c r="I234" s="33"/>
    </row>
    <row r="235" spans="1:9">
      <c r="A235" s="29" t="s">
        <v>123</v>
      </c>
      <c r="B235" s="31" t="s">
        <v>37</v>
      </c>
      <c r="C235" s="31">
        <v>4</v>
      </c>
      <c r="D235" s="32">
        <v>4.8499999999999996</v>
      </c>
      <c r="E235" s="32"/>
      <c r="F235" s="32">
        <v>0.4</v>
      </c>
      <c r="G235" s="31" t="s">
        <v>103</v>
      </c>
      <c r="H235" s="32">
        <f t="shared" si="10"/>
        <v>7.76</v>
      </c>
      <c r="I235" s="33"/>
    </row>
    <row r="236" spans="1:9">
      <c r="A236" s="29" t="s">
        <v>124</v>
      </c>
      <c r="B236" s="31" t="s">
        <v>142</v>
      </c>
      <c r="C236" s="31">
        <v>1</v>
      </c>
      <c r="D236" s="32">
        <v>11.32</v>
      </c>
      <c r="E236" s="32"/>
      <c r="F236" s="32">
        <v>3.35</v>
      </c>
      <c r="G236" s="31" t="s">
        <v>103</v>
      </c>
      <c r="H236" s="32">
        <f t="shared" si="10"/>
        <v>37.922000000000004</v>
      </c>
      <c r="I236" s="33"/>
    </row>
    <row r="237" spans="1:9">
      <c r="A237" s="29"/>
      <c r="B237" s="34" t="s">
        <v>69</v>
      </c>
      <c r="C237" s="31"/>
      <c r="D237" s="32"/>
      <c r="E237" s="32"/>
      <c r="F237" s="32"/>
      <c r="G237" s="31"/>
      <c r="H237" s="32">
        <f t="shared" si="10"/>
        <v>0</v>
      </c>
      <c r="I237" s="33"/>
    </row>
    <row r="238" spans="1:9">
      <c r="A238" s="29" t="s">
        <v>26</v>
      </c>
      <c r="B238" s="31" t="s">
        <v>127</v>
      </c>
      <c r="C238" s="31">
        <v>2</v>
      </c>
      <c r="D238" s="32">
        <v>3.35</v>
      </c>
      <c r="E238" s="32"/>
      <c r="F238" s="32">
        <v>2.13</v>
      </c>
      <c r="G238" s="31" t="s">
        <v>103</v>
      </c>
      <c r="H238" s="32">
        <f t="shared" si="10"/>
        <v>14.270999999999999</v>
      </c>
      <c r="I238" s="33"/>
    </row>
    <row r="239" spans="1:9">
      <c r="A239" s="29" t="s">
        <v>30</v>
      </c>
      <c r="B239" s="31" t="s">
        <v>128</v>
      </c>
      <c r="C239" s="31">
        <v>1</v>
      </c>
      <c r="D239" s="32">
        <v>1.67</v>
      </c>
      <c r="E239" s="32"/>
      <c r="F239" s="32">
        <v>2.13</v>
      </c>
      <c r="G239" s="31" t="s">
        <v>103</v>
      </c>
      <c r="H239" s="32">
        <f t="shared" si="10"/>
        <v>3.5570999999999997</v>
      </c>
      <c r="I239" s="33"/>
    </row>
    <row r="240" spans="1:9">
      <c r="A240" s="29" t="s">
        <v>32</v>
      </c>
      <c r="B240" s="31" t="s">
        <v>51</v>
      </c>
      <c r="C240" s="31">
        <v>1</v>
      </c>
      <c r="D240" s="32">
        <v>1.67</v>
      </c>
      <c r="E240" s="32"/>
      <c r="F240" s="32">
        <v>1.21</v>
      </c>
      <c r="G240" s="31" t="s">
        <v>103</v>
      </c>
      <c r="H240" s="32">
        <f t="shared" si="10"/>
        <v>2.0206999999999997</v>
      </c>
      <c r="I240" s="33"/>
    </row>
    <row r="241" spans="1:9">
      <c r="A241" s="29" t="s">
        <v>34</v>
      </c>
      <c r="B241" s="31" t="s">
        <v>72</v>
      </c>
      <c r="C241" s="31">
        <v>5</v>
      </c>
      <c r="D241" s="32">
        <v>1.67</v>
      </c>
      <c r="E241" s="32"/>
      <c r="F241" s="32">
        <v>0.45</v>
      </c>
      <c r="G241" s="31" t="s">
        <v>103</v>
      </c>
      <c r="H241" s="32">
        <f t="shared" si="10"/>
        <v>3.7574999999999998</v>
      </c>
      <c r="I241" s="33"/>
    </row>
    <row r="242" spans="1:9">
      <c r="A242" s="29"/>
      <c r="B242" s="34" t="s">
        <v>82</v>
      </c>
      <c r="C242" s="31"/>
      <c r="D242" s="32"/>
      <c r="E242" s="32"/>
      <c r="F242" s="32"/>
      <c r="G242" s="31"/>
      <c r="H242" s="32"/>
      <c r="I242" s="33"/>
    </row>
    <row r="243" spans="1:9">
      <c r="A243" s="29" t="s">
        <v>26</v>
      </c>
      <c r="B243" s="31" t="s">
        <v>83</v>
      </c>
      <c r="C243" s="31">
        <v>-4</v>
      </c>
      <c r="D243" s="32">
        <v>1.52</v>
      </c>
      <c r="E243" s="32"/>
      <c r="F243" s="32">
        <v>2.13</v>
      </c>
      <c r="G243" s="31" t="s">
        <v>103</v>
      </c>
      <c r="H243" s="32">
        <f t="shared" si="10"/>
        <v>-12.9504</v>
      </c>
      <c r="I243" s="33"/>
    </row>
    <row r="244" spans="1:9">
      <c r="A244" s="29" t="s">
        <v>30</v>
      </c>
      <c r="B244" s="31" t="s">
        <v>84</v>
      </c>
      <c r="C244" s="31">
        <v>-12</v>
      </c>
      <c r="D244" s="32">
        <v>0.91</v>
      </c>
      <c r="E244" s="32"/>
      <c r="F244" s="32">
        <v>2.13</v>
      </c>
      <c r="G244" s="31" t="s">
        <v>103</v>
      </c>
      <c r="H244" s="32">
        <f t="shared" si="10"/>
        <v>-23.259599999999999</v>
      </c>
      <c r="I244" s="33"/>
    </row>
    <row r="245" spans="1:9">
      <c r="A245" s="29" t="s">
        <v>32</v>
      </c>
      <c r="B245" s="31" t="s">
        <v>85</v>
      </c>
      <c r="C245" s="31">
        <v>-2</v>
      </c>
      <c r="D245" s="32">
        <v>1.21</v>
      </c>
      <c r="E245" s="32"/>
      <c r="F245" s="32">
        <v>2.13</v>
      </c>
      <c r="G245" s="31" t="s">
        <v>103</v>
      </c>
      <c r="H245" s="32">
        <f t="shared" si="10"/>
        <v>-5.1545999999999994</v>
      </c>
      <c r="I245" s="33"/>
    </row>
    <row r="246" spans="1:9">
      <c r="A246" s="29" t="s">
        <v>34</v>
      </c>
      <c r="B246" s="31" t="s">
        <v>86</v>
      </c>
      <c r="C246" s="31">
        <v>-4</v>
      </c>
      <c r="D246" s="32">
        <v>0.91</v>
      </c>
      <c r="E246" s="32"/>
      <c r="F246" s="32">
        <v>1.67</v>
      </c>
      <c r="G246" s="31" t="s">
        <v>103</v>
      </c>
      <c r="H246" s="32">
        <f t="shared" si="10"/>
        <v>-6.0788000000000002</v>
      </c>
      <c r="I246" s="33"/>
    </row>
    <row r="247" spans="1:9">
      <c r="A247" s="29" t="s">
        <v>36</v>
      </c>
      <c r="B247" s="31" t="s">
        <v>87</v>
      </c>
      <c r="C247" s="45">
        <v>-4</v>
      </c>
      <c r="D247" s="32">
        <v>0.91</v>
      </c>
      <c r="E247" s="32"/>
      <c r="F247" s="32">
        <v>1.82</v>
      </c>
      <c r="G247" s="31" t="s">
        <v>103</v>
      </c>
      <c r="H247" s="32">
        <f t="shared" si="10"/>
        <v>-6.6248000000000005</v>
      </c>
      <c r="I247" s="33"/>
    </row>
    <row r="248" spans="1:9">
      <c r="A248" s="29" t="s">
        <v>47</v>
      </c>
      <c r="B248" s="31" t="s">
        <v>88</v>
      </c>
      <c r="C248" s="31">
        <v>-20</v>
      </c>
      <c r="D248" s="32">
        <v>1.82</v>
      </c>
      <c r="E248" s="32"/>
      <c r="F248" s="32">
        <v>1.52</v>
      </c>
      <c r="G248" s="31" t="s">
        <v>103</v>
      </c>
      <c r="H248" s="32">
        <f t="shared" si="10"/>
        <v>-55.328000000000003</v>
      </c>
      <c r="I248" s="33"/>
    </row>
    <row r="249" spans="1:9">
      <c r="A249" s="29" t="s">
        <v>48</v>
      </c>
      <c r="B249" s="31" t="s">
        <v>89</v>
      </c>
      <c r="C249" s="31">
        <v>-2</v>
      </c>
      <c r="D249" s="32">
        <v>1.52</v>
      </c>
      <c r="E249" s="32"/>
      <c r="F249" s="32">
        <v>1.52</v>
      </c>
      <c r="G249" s="31" t="s">
        <v>103</v>
      </c>
      <c r="H249" s="32">
        <f t="shared" si="10"/>
        <v>-4.6208</v>
      </c>
      <c r="I249" s="33"/>
    </row>
    <row r="250" spans="1:9">
      <c r="A250" s="29" t="s">
        <v>50</v>
      </c>
      <c r="B250" s="31" t="s">
        <v>90</v>
      </c>
      <c r="C250" s="31">
        <v>-2</v>
      </c>
      <c r="D250" s="32">
        <v>1.21</v>
      </c>
      <c r="E250" s="32"/>
      <c r="F250" s="32">
        <v>1.52</v>
      </c>
      <c r="G250" s="31" t="s">
        <v>103</v>
      </c>
      <c r="H250" s="32">
        <f t="shared" si="10"/>
        <v>-3.6783999999999999</v>
      </c>
      <c r="I250" s="33"/>
    </row>
    <row r="251" spans="1:9">
      <c r="A251" s="29" t="s">
        <v>60</v>
      </c>
      <c r="B251" s="31" t="s">
        <v>91</v>
      </c>
      <c r="C251" s="31">
        <v>-2</v>
      </c>
      <c r="D251" s="32">
        <v>0.91</v>
      </c>
      <c r="E251" s="32"/>
      <c r="F251" s="32">
        <v>1.52</v>
      </c>
      <c r="G251" s="31" t="s">
        <v>103</v>
      </c>
      <c r="H251" s="32">
        <f t="shared" si="10"/>
        <v>-2.7664</v>
      </c>
      <c r="I251" s="33"/>
    </row>
    <row r="252" spans="1:9">
      <c r="A252" s="29" t="s">
        <v>62</v>
      </c>
      <c r="B252" s="31" t="s">
        <v>92</v>
      </c>
      <c r="C252" s="31">
        <v>-2</v>
      </c>
      <c r="D252" s="32">
        <v>0.91</v>
      </c>
      <c r="E252" s="32"/>
      <c r="F252" s="32">
        <v>1.21</v>
      </c>
      <c r="G252" s="31" t="s">
        <v>103</v>
      </c>
      <c r="H252" s="32">
        <f t="shared" si="10"/>
        <v>-2.2021999999999999</v>
      </c>
      <c r="I252" s="33"/>
    </row>
    <row r="253" spans="1:9">
      <c r="A253" s="29" t="s">
        <v>64</v>
      </c>
      <c r="B253" s="31" t="s">
        <v>94</v>
      </c>
      <c r="C253" s="31">
        <v>-4</v>
      </c>
      <c r="D253" s="32">
        <v>0.75</v>
      </c>
      <c r="E253" s="32"/>
      <c r="F253" s="32">
        <v>1.5</v>
      </c>
      <c r="G253" s="31" t="s">
        <v>103</v>
      </c>
      <c r="H253" s="32">
        <f t="shared" si="10"/>
        <v>-4.5</v>
      </c>
      <c r="I253" s="33"/>
    </row>
    <row r="254" spans="1:9">
      <c r="A254" s="29" t="s">
        <v>66</v>
      </c>
      <c r="B254" s="31" t="s">
        <v>95</v>
      </c>
      <c r="C254" s="31">
        <v>-4</v>
      </c>
      <c r="D254" s="32">
        <v>1.21</v>
      </c>
      <c r="E254" s="32"/>
      <c r="F254" s="32">
        <v>0.45</v>
      </c>
      <c r="G254" s="31" t="s">
        <v>103</v>
      </c>
      <c r="H254" s="32">
        <f t="shared" si="10"/>
        <v>-2.1779999999999999</v>
      </c>
      <c r="I254" s="33"/>
    </row>
    <row r="255" spans="1:9">
      <c r="A255" s="29" t="s">
        <v>68</v>
      </c>
      <c r="B255" s="31" t="s">
        <v>96</v>
      </c>
      <c r="C255" s="31">
        <v>-8</v>
      </c>
      <c r="D255" s="32">
        <v>0.6</v>
      </c>
      <c r="E255" s="32"/>
      <c r="F255" s="32">
        <v>0.45</v>
      </c>
      <c r="G255" s="31" t="s">
        <v>103</v>
      </c>
      <c r="H255" s="32">
        <f t="shared" si="10"/>
        <v>-2.16</v>
      </c>
      <c r="I255" s="33"/>
    </row>
    <row r="256" spans="1:9">
      <c r="A256" s="29" t="s">
        <v>97</v>
      </c>
      <c r="B256" s="31" t="s">
        <v>98</v>
      </c>
      <c r="C256" s="31">
        <v>-2</v>
      </c>
      <c r="D256" s="32">
        <v>0.45</v>
      </c>
      <c r="E256" s="32"/>
      <c r="F256" s="32">
        <v>0.45</v>
      </c>
      <c r="G256" s="31" t="s">
        <v>103</v>
      </c>
      <c r="H256" s="32">
        <f t="shared" si="10"/>
        <v>-0.40500000000000003</v>
      </c>
      <c r="I256" s="33"/>
    </row>
    <row r="257" spans="1:9">
      <c r="A257" s="29" t="s">
        <v>99</v>
      </c>
      <c r="B257" s="31" t="s">
        <v>100</v>
      </c>
      <c r="C257" s="31">
        <v>-4</v>
      </c>
      <c r="D257" s="32">
        <v>1.82</v>
      </c>
      <c r="E257" s="32"/>
      <c r="F257" s="32">
        <v>2.2799999999999998</v>
      </c>
      <c r="G257" s="31" t="s">
        <v>103</v>
      </c>
      <c r="H257" s="32">
        <f t="shared" si="10"/>
        <v>-16.598399999999998</v>
      </c>
      <c r="I257" s="33"/>
    </row>
    <row r="258" spans="1:9">
      <c r="A258" s="29"/>
      <c r="B258" s="34" t="s">
        <v>38</v>
      </c>
      <c r="C258" s="31"/>
      <c r="D258" s="32"/>
      <c r="E258" s="32"/>
      <c r="F258" s="32"/>
      <c r="G258" s="31"/>
      <c r="H258" s="35">
        <f>SUM(H214:H257)</f>
        <v>1352.0558999999998</v>
      </c>
      <c r="I258" s="33"/>
    </row>
    <row r="259" spans="1:9" ht="28.5">
      <c r="A259" s="36">
        <v>10</v>
      </c>
      <c r="B259" s="37" t="s">
        <v>144</v>
      </c>
      <c r="C259" s="38"/>
      <c r="D259" s="39"/>
      <c r="E259" s="39"/>
      <c r="F259" s="39"/>
      <c r="G259" s="38"/>
      <c r="H259" s="39"/>
      <c r="I259" s="40"/>
    </row>
    <row r="260" spans="1:9">
      <c r="A260" s="29" t="s">
        <v>26</v>
      </c>
      <c r="B260" s="31" t="s">
        <v>145</v>
      </c>
      <c r="C260" s="31">
        <v>13</v>
      </c>
      <c r="D260" s="32">
        <v>1.82</v>
      </c>
      <c r="E260" s="32"/>
      <c r="F260" s="32">
        <v>1.21</v>
      </c>
      <c r="G260" s="31" t="s">
        <v>28</v>
      </c>
      <c r="H260" s="32">
        <f>F260*D260*C260</f>
        <v>28.628599999999999</v>
      </c>
      <c r="I260" s="33" t="s">
        <v>146</v>
      </c>
    </row>
    <row r="261" spans="1:9">
      <c r="A261" s="29" t="s">
        <v>30</v>
      </c>
      <c r="B261" s="31" t="s">
        <v>147</v>
      </c>
      <c r="C261" s="31">
        <v>5</v>
      </c>
      <c r="D261" s="32">
        <v>11.12</v>
      </c>
      <c r="E261" s="32"/>
      <c r="F261" s="32">
        <v>1.23</v>
      </c>
      <c r="G261" s="31" t="s">
        <v>28</v>
      </c>
      <c r="H261" s="32">
        <f>F261*D261*C261</f>
        <v>68.387999999999991</v>
      </c>
      <c r="I261" s="33" t="s">
        <v>148</v>
      </c>
    </row>
    <row r="262" spans="1:9">
      <c r="A262" s="29" t="s">
        <v>32</v>
      </c>
      <c r="B262" s="31" t="s">
        <v>149</v>
      </c>
      <c r="C262" s="31">
        <v>15</v>
      </c>
      <c r="D262" s="32">
        <v>0.3</v>
      </c>
      <c r="E262" s="32">
        <v>0.3</v>
      </c>
      <c r="F262" s="32">
        <v>6.4</v>
      </c>
      <c r="G262" s="31" t="s">
        <v>28</v>
      </c>
      <c r="H262" s="32">
        <f>F262*E262*D262*C262</f>
        <v>8.6399999999999988</v>
      </c>
      <c r="I262" s="33"/>
    </row>
    <row r="263" spans="1:9">
      <c r="A263" s="29" t="s">
        <v>34</v>
      </c>
      <c r="B263" s="31" t="s">
        <v>150</v>
      </c>
      <c r="C263" s="31">
        <v>3</v>
      </c>
      <c r="D263" s="32">
        <v>0.3</v>
      </c>
      <c r="E263" s="32">
        <v>0.45</v>
      </c>
      <c r="F263" s="32">
        <v>6.4</v>
      </c>
      <c r="G263" s="31" t="s">
        <v>28</v>
      </c>
      <c r="H263" s="32">
        <f>F263*E263*D263*C263</f>
        <v>2.5920000000000005</v>
      </c>
      <c r="I263" s="33"/>
    </row>
    <row r="264" spans="1:9">
      <c r="A264" s="29" t="s">
        <v>36</v>
      </c>
      <c r="B264" s="31" t="s">
        <v>151</v>
      </c>
      <c r="C264" s="31">
        <v>7</v>
      </c>
      <c r="D264" s="32">
        <v>0.3</v>
      </c>
      <c r="E264" s="32">
        <v>0.45</v>
      </c>
      <c r="F264" s="32">
        <v>6.4</v>
      </c>
      <c r="G264" s="31" t="s">
        <v>28</v>
      </c>
      <c r="H264" s="32">
        <f>F264*E264*D264*C264</f>
        <v>6.0480000000000009</v>
      </c>
      <c r="I264" s="33"/>
    </row>
    <row r="265" spans="1:9">
      <c r="A265" s="29" t="s">
        <v>47</v>
      </c>
      <c r="B265" s="31" t="s">
        <v>152</v>
      </c>
      <c r="C265" s="31">
        <v>4</v>
      </c>
      <c r="D265" s="32">
        <v>26.88</v>
      </c>
      <c r="E265" s="32">
        <v>0.3</v>
      </c>
      <c r="F265" s="32">
        <v>0.3</v>
      </c>
      <c r="G265" s="31" t="s">
        <v>28</v>
      </c>
      <c r="H265" s="32">
        <f t="shared" ref="H265:H273" si="11">F265*E265*D265*C265</f>
        <v>9.6768000000000001</v>
      </c>
      <c r="I265" s="33"/>
    </row>
    <row r="266" spans="1:9">
      <c r="A266" s="29" t="s">
        <v>48</v>
      </c>
      <c r="B266" s="31" t="s">
        <v>153</v>
      </c>
      <c r="C266" s="31">
        <v>7</v>
      </c>
      <c r="D266" s="32">
        <v>12.72</v>
      </c>
      <c r="E266" s="32">
        <v>0.3</v>
      </c>
      <c r="F266" s="32">
        <v>0.3</v>
      </c>
      <c r="G266" s="31" t="s">
        <v>28</v>
      </c>
      <c r="H266" s="32">
        <f t="shared" si="11"/>
        <v>8.0136000000000003</v>
      </c>
      <c r="I266" s="33"/>
    </row>
    <row r="267" spans="1:9">
      <c r="A267" s="29" t="s">
        <v>50</v>
      </c>
      <c r="B267" s="31" t="s">
        <v>154</v>
      </c>
      <c r="C267" s="31">
        <v>1</v>
      </c>
      <c r="D267" s="32">
        <v>121</v>
      </c>
      <c r="E267" s="32">
        <v>0.25</v>
      </c>
      <c r="F267" s="32">
        <v>0.15</v>
      </c>
      <c r="G267" s="31" t="s">
        <v>28</v>
      </c>
      <c r="H267" s="32">
        <f t="shared" si="11"/>
        <v>4.5374999999999996</v>
      </c>
      <c r="I267" s="33"/>
    </row>
    <row r="268" spans="1:9">
      <c r="A268" s="29" t="s">
        <v>60</v>
      </c>
      <c r="B268" s="31" t="s">
        <v>155</v>
      </c>
      <c r="C268" s="31">
        <v>4</v>
      </c>
      <c r="D268" s="32">
        <v>27.82</v>
      </c>
      <c r="E268" s="32">
        <v>0.3</v>
      </c>
      <c r="F268" s="32">
        <v>0.45</v>
      </c>
      <c r="G268" s="31" t="s">
        <v>28</v>
      </c>
      <c r="H268" s="32">
        <f t="shared" si="11"/>
        <v>15.022800000000002</v>
      </c>
      <c r="I268" s="33" t="s">
        <v>156</v>
      </c>
    </row>
    <row r="269" spans="1:9">
      <c r="A269" s="29" t="s">
        <v>62</v>
      </c>
      <c r="B269" s="31" t="s">
        <v>157</v>
      </c>
      <c r="C269" s="31">
        <v>7</v>
      </c>
      <c r="D269" s="32">
        <v>14.51</v>
      </c>
      <c r="E269" s="32">
        <v>0.3</v>
      </c>
      <c r="F269" s="32">
        <v>0.45</v>
      </c>
      <c r="G269" s="31" t="s">
        <v>28</v>
      </c>
      <c r="H269" s="32">
        <f t="shared" si="11"/>
        <v>13.711950000000002</v>
      </c>
      <c r="I269" s="33" t="s">
        <v>156</v>
      </c>
    </row>
    <row r="270" spans="1:9">
      <c r="A270" s="29" t="s">
        <v>64</v>
      </c>
      <c r="B270" s="31" t="s">
        <v>158</v>
      </c>
      <c r="C270" s="31">
        <v>2</v>
      </c>
      <c r="D270" s="32">
        <v>9.34</v>
      </c>
      <c r="E270" s="32">
        <v>0.3</v>
      </c>
      <c r="F270" s="32">
        <v>30</v>
      </c>
      <c r="G270" s="31" t="s">
        <v>28</v>
      </c>
      <c r="H270" s="32">
        <f t="shared" si="11"/>
        <v>168.12</v>
      </c>
      <c r="I270" s="33"/>
    </row>
    <row r="271" spans="1:9">
      <c r="A271" s="29" t="s">
        <v>66</v>
      </c>
      <c r="B271" s="31" t="s">
        <v>159</v>
      </c>
      <c r="C271" s="31">
        <v>3</v>
      </c>
      <c r="D271" s="32">
        <v>4.72</v>
      </c>
      <c r="E271" s="32">
        <v>0.3</v>
      </c>
      <c r="F271" s="32">
        <v>0.3</v>
      </c>
      <c r="G271" s="31" t="s">
        <v>28</v>
      </c>
      <c r="H271" s="32">
        <f t="shared" si="11"/>
        <v>1.2744</v>
      </c>
      <c r="I271" s="33"/>
    </row>
    <row r="272" spans="1:9">
      <c r="A272" s="29" t="s">
        <v>68</v>
      </c>
      <c r="B272" s="31" t="s">
        <v>160</v>
      </c>
      <c r="C272" s="31">
        <v>2</v>
      </c>
      <c r="D272" s="32">
        <v>9.34</v>
      </c>
      <c r="E272" s="32">
        <v>0.2</v>
      </c>
      <c r="F272" s="32">
        <v>2.2799999999999998</v>
      </c>
      <c r="G272" s="31" t="s">
        <v>28</v>
      </c>
      <c r="H272" s="32">
        <f t="shared" si="11"/>
        <v>8.5180799999999994</v>
      </c>
      <c r="I272" s="33"/>
    </row>
    <row r="273" spans="1:9">
      <c r="A273" s="29" t="s">
        <v>97</v>
      </c>
      <c r="B273" s="31" t="s">
        <v>161</v>
      </c>
      <c r="C273" s="31">
        <v>2</v>
      </c>
      <c r="D273" s="32">
        <v>4.72</v>
      </c>
      <c r="E273" s="32">
        <v>0.2</v>
      </c>
      <c r="F273" s="32">
        <v>2.2799999999999998</v>
      </c>
      <c r="G273" s="31" t="s">
        <v>28</v>
      </c>
      <c r="H273" s="32">
        <f t="shared" si="11"/>
        <v>4.3046399999999991</v>
      </c>
      <c r="I273" s="33"/>
    </row>
    <row r="274" spans="1:9">
      <c r="A274" s="29" t="s">
        <v>99</v>
      </c>
      <c r="B274" s="31" t="s">
        <v>162</v>
      </c>
      <c r="C274" s="31">
        <v>1</v>
      </c>
      <c r="D274" s="32">
        <v>0.125</v>
      </c>
      <c r="E274" s="32"/>
      <c r="F274" s="32">
        <v>396.54</v>
      </c>
      <c r="G274" s="31" t="s">
        <v>28</v>
      </c>
      <c r="H274" s="32">
        <f>F274*D274*C274</f>
        <v>49.567500000000003</v>
      </c>
      <c r="I274" s="33" t="s">
        <v>163</v>
      </c>
    </row>
    <row r="275" spans="1:9">
      <c r="A275" s="29" t="s">
        <v>114</v>
      </c>
      <c r="B275" s="31" t="s">
        <v>164</v>
      </c>
      <c r="C275" s="31">
        <v>1</v>
      </c>
      <c r="D275" s="32">
        <v>9.34</v>
      </c>
      <c r="E275" s="32">
        <v>0.125</v>
      </c>
      <c r="F275" s="32">
        <v>4.72</v>
      </c>
      <c r="G275" s="31" t="s">
        <v>28</v>
      </c>
      <c r="H275" s="32">
        <f>F275*E275*D275*C275</f>
        <v>5.5105999999999993</v>
      </c>
      <c r="I275" s="33"/>
    </row>
    <row r="276" spans="1:9">
      <c r="A276" s="29" t="s">
        <v>115</v>
      </c>
      <c r="B276" s="31" t="s">
        <v>165</v>
      </c>
      <c r="C276" s="31">
        <v>1</v>
      </c>
      <c r="D276" s="32">
        <v>9.34</v>
      </c>
      <c r="E276" s="32">
        <v>0.1</v>
      </c>
      <c r="F276" s="32">
        <v>4.72</v>
      </c>
      <c r="G276" s="31" t="s">
        <v>28</v>
      </c>
      <c r="H276" s="32">
        <f>F276*E276*D276*C276</f>
        <v>4.40848</v>
      </c>
      <c r="I276" s="33"/>
    </row>
    <row r="277" spans="1:9">
      <c r="A277" s="29" t="s">
        <v>117</v>
      </c>
      <c r="B277" s="34" t="s">
        <v>82</v>
      </c>
      <c r="C277" s="31"/>
      <c r="D277" s="32"/>
      <c r="E277" s="32"/>
      <c r="F277" s="32"/>
      <c r="G277" s="31"/>
      <c r="H277" s="32"/>
      <c r="I277" s="33"/>
    </row>
    <row r="278" spans="1:9">
      <c r="A278" s="29" t="s">
        <v>119</v>
      </c>
      <c r="B278" s="31" t="s">
        <v>166</v>
      </c>
      <c r="C278" s="31">
        <v>-1</v>
      </c>
      <c r="D278" s="32">
        <v>91</v>
      </c>
      <c r="E278" s="32">
        <v>0.2</v>
      </c>
      <c r="F278" s="32">
        <v>1.82</v>
      </c>
      <c r="G278" s="31" t="s">
        <v>28</v>
      </c>
      <c r="H278" s="32">
        <f>F278*E278*D278*C278</f>
        <v>-33.124000000000002</v>
      </c>
      <c r="I278" s="33"/>
    </row>
    <row r="279" spans="1:9">
      <c r="A279" s="29" t="s">
        <v>121</v>
      </c>
      <c r="B279" s="31" t="s">
        <v>167</v>
      </c>
      <c r="C279" s="31">
        <v>-2</v>
      </c>
      <c r="D279" s="32">
        <v>1.21</v>
      </c>
      <c r="E279" s="32">
        <v>0.2</v>
      </c>
      <c r="F279" s="32">
        <v>0.6</v>
      </c>
      <c r="G279" s="31" t="s">
        <v>28</v>
      </c>
      <c r="H279" s="32">
        <f>F279*E279*D279*C279</f>
        <v>-0.29039999999999999</v>
      </c>
      <c r="I279" s="33"/>
    </row>
    <row r="280" spans="1:9">
      <c r="A280" s="29"/>
      <c r="B280" s="34" t="s">
        <v>168</v>
      </c>
      <c r="C280" s="34"/>
      <c r="D280" s="35"/>
      <c r="E280" s="35"/>
      <c r="F280" s="35"/>
      <c r="G280" s="34"/>
      <c r="H280" s="35">
        <f>SUM(H260:H279)</f>
        <v>373.54854999999998</v>
      </c>
      <c r="I280" s="33"/>
    </row>
    <row r="281" spans="1:9">
      <c r="A281" s="36">
        <v>11</v>
      </c>
      <c r="B281" s="43" t="s">
        <v>169</v>
      </c>
      <c r="C281" s="38"/>
      <c r="D281" s="39"/>
      <c r="E281" s="39"/>
      <c r="F281" s="39"/>
      <c r="G281" s="38"/>
      <c r="H281" s="39"/>
      <c r="I281" s="40"/>
    </row>
    <row r="282" spans="1:9">
      <c r="A282" s="29" t="s">
        <v>26</v>
      </c>
      <c r="B282" s="31" t="s">
        <v>145</v>
      </c>
      <c r="C282" s="31">
        <v>13</v>
      </c>
      <c r="D282" s="32">
        <v>7.28</v>
      </c>
      <c r="E282" s="32"/>
      <c r="F282" s="32">
        <v>0.38</v>
      </c>
      <c r="G282" s="31" t="s">
        <v>103</v>
      </c>
      <c r="H282" s="32">
        <f>F282*D282*C282</f>
        <v>35.963200000000001</v>
      </c>
      <c r="I282" s="33"/>
    </row>
    <row r="283" spans="1:9">
      <c r="A283" s="29" t="s">
        <v>30</v>
      </c>
      <c r="B283" s="31" t="s">
        <v>147</v>
      </c>
      <c r="C283" s="31">
        <v>5</v>
      </c>
      <c r="D283" s="32">
        <v>26.66</v>
      </c>
      <c r="E283" s="32"/>
      <c r="F283" s="32">
        <v>0.38</v>
      </c>
      <c r="G283" s="31" t="s">
        <v>103</v>
      </c>
      <c r="H283" s="32">
        <f t="shared" ref="H283:H295" si="12">F283*D283*C283</f>
        <v>50.654000000000003</v>
      </c>
      <c r="I283" s="33"/>
    </row>
    <row r="284" spans="1:9">
      <c r="A284" s="29" t="s">
        <v>32</v>
      </c>
      <c r="B284" s="31" t="s">
        <v>149</v>
      </c>
      <c r="C284" s="31">
        <v>15</v>
      </c>
      <c r="D284" s="32">
        <v>1.2</v>
      </c>
      <c r="E284" s="32"/>
      <c r="F284" s="32">
        <v>6.4</v>
      </c>
      <c r="G284" s="31" t="s">
        <v>103</v>
      </c>
      <c r="H284" s="32">
        <f t="shared" si="12"/>
        <v>115.19999999999999</v>
      </c>
      <c r="I284" s="33"/>
    </row>
    <row r="285" spans="1:9">
      <c r="A285" s="29" t="s">
        <v>34</v>
      </c>
      <c r="B285" s="31" t="s">
        <v>150</v>
      </c>
      <c r="C285" s="31">
        <v>3</v>
      </c>
      <c r="D285" s="32">
        <v>1.5</v>
      </c>
      <c r="E285" s="32"/>
      <c r="F285" s="32">
        <v>6.4</v>
      </c>
      <c r="G285" s="31" t="s">
        <v>103</v>
      </c>
      <c r="H285" s="32">
        <f t="shared" si="12"/>
        <v>28.800000000000004</v>
      </c>
      <c r="I285" s="33"/>
    </row>
    <row r="286" spans="1:9">
      <c r="A286" s="29" t="s">
        <v>36</v>
      </c>
      <c r="B286" s="31" t="s">
        <v>151</v>
      </c>
      <c r="C286" s="31">
        <v>7</v>
      </c>
      <c r="D286" s="32">
        <v>1.5</v>
      </c>
      <c r="E286" s="32"/>
      <c r="F286" s="32">
        <v>6.4</v>
      </c>
      <c r="G286" s="31" t="s">
        <v>103</v>
      </c>
      <c r="H286" s="32">
        <f t="shared" si="12"/>
        <v>67.200000000000017</v>
      </c>
      <c r="I286" s="33"/>
    </row>
    <row r="287" spans="1:9">
      <c r="A287" s="29" t="s">
        <v>47</v>
      </c>
      <c r="B287" s="31" t="s">
        <v>152</v>
      </c>
      <c r="C287" s="31">
        <v>4</v>
      </c>
      <c r="D287" s="32">
        <v>26.88</v>
      </c>
      <c r="E287" s="32"/>
      <c r="F287" s="32">
        <v>0.6</v>
      </c>
      <c r="G287" s="31" t="s">
        <v>103</v>
      </c>
      <c r="H287" s="32">
        <f t="shared" si="12"/>
        <v>64.512</v>
      </c>
      <c r="I287" s="33"/>
    </row>
    <row r="288" spans="1:9">
      <c r="A288" s="29" t="s">
        <v>48</v>
      </c>
      <c r="B288" s="31" t="s">
        <v>153</v>
      </c>
      <c r="C288" s="31">
        <v>7</v>
      </c>
      <c r="D288" s="32">
        <v>12.72</v>
      </c>
      <c r="E288" s="32"/>
      <c r="F288" s="32">
        <v>0.6</v>
      </c>
      <c r="G288" s="31" t="s">
        <v>103</v>
      </c>
      <c r="H288" s="32">
        <f t="shared" si="12"/>
        <v>53.423999999999999</v>
      </c>
      <c r="I288" s="33"/>
    </row>
    <row r="289" spans="1:9">
      <c r="A289" s="29" t="s">
        <v>50</v>
      </c>
      <c r="B289" s="31" t="s">
        <v>154</v>
      </c>
      <c r="C289" s="31">
        <v>1</v>
      </c>
      <c r="D289" s="32">
        <v>121</v>
      </c>
      <c r="E289" s="32"/>
      <c r="F289" s="32">
        <v>0.3</v>
      </c>
      <c r="G289" s="31" t="s">
        <v>103</v>
      </c>
      <c r="H289" s="32">
        <f t="shared" si="12"/>
        <v>36.299999999999997</v>
      </c>
      <c r="I289" s="33"/>
    </row>
    <row r="290" spans="1:9">
      <c r="A290" s="29" t="s">
        <v>60</v>
      </c>
      <c r="B290" s="31" t="s">
        <v>155</v>
      </c>
      <c r="C290" s="31">
        <v>4</v>
      </c>
      <c r="D290" s="32">
        <v>27.82</v>
      </c>
      <c r="E290" s="32"/>
      <c r="F290" s="32">
        <v>0.9</v>
      </c>
      <c r="G290" s="31" t="s">
        <v>103</v>
      </c>
      <c r="H290" s="32">
        <f t="shared" si="12"/>
        <v>100.152</v>
      </c>
      <c r="I290" s="33"/>
    </row>
    <row r="291" spans="1:9">
      <c r="A291" s="29" t="s">
        <v>62</v>
      </c>
      <c r="B291" s="31" t="s">
        <v>157</v>
      </c>
      <c r="C291" s="31">
        <v>7</v>
      </c>
      <c r="D291" s="32">
        <v>14.51</v>
      </c>
      <c r="E291" s="32"/>
      <c r="F291" s="32">
        <v>0.9</v>
      </c>
      <c r="G291" s="31" t="s">
        <v>103</v>
      </c>
      <c r="H291" s="32">
        <f t="shared" si="12"/>
        <v>91.412999999999997</v>
      </c>
      <c r="I291" s="33"/>
    </row>
    <row r="292" spans="1:9">
      <c r="A292" s="47" t="s">
        <v>64</v>
      </c>
      <c r="B292" s="31" t="s">
        <v>158</v>
      </c>
      <c r="C292" s="31">
        <v>2</v>
      </c>
      <c r="D292" s="32">
        <v>9.34</v>
      </c>
      <c r="E292" s="32"/>
      <c r="F292" s="32">
        <v>0.6</v>
      </c>
      <c r="G292" s="31" t="s">
        <v>103</v>
      </c>
      <c r="H292" s="32">
        <f t="shared" si="12"/>
        <v>11.208</v>
      </c>
      <c r="I292" s="48"/>
    </row>
    <row r="293" spans="1:9">
      <c r="A293" s="47" t="s">
        <v>66</v>
      </c>
      <c r="B293" s="31" t="s">
        <v>159</v>
      </c>
      <c r="C293" s="31">
        <v>3</v>
      </c>
      <c r="D293" s="32">
        <v>4.72</v>
      </c>
      <c r="E293" s="32"/>
      <c r="F293" s="32">
        <v>0.6</v>
      </c>
      <c r="G293" s="31" t="s">
        <v>103</v>
      </c>
      <c r="H293" s="32">
        <f t="shared" si="12"/>
        <v>8.4959999999999987</v>
      </c>
      <c r="I293" s="48"/>
    </row>
    <row r="294" spans="1:9">
      <c r="A294" s="47" t="s">
        <v>68</v>
      </c>
      <c r="B294" s="31" t="s">
        <v>160</v>
      </c>
      <c r="C294" s="31">
        <v>4</v>
      </c>
      <c r="D294" s="32">
        <v>9.34</v>
      </c>
      <c r="E294" s="32"/>
      <c r="F294" s="32">
        <v>2.2799999999999998</v>
      </c>
      <c r="G294" s="31" t="s">
        <v>103</v>
      </c>
      <c r="H294" s="32">
        <f t="shared" si="12"/>
        <v>85.180799999999991</v>
      </c>
      <c r="I294" s="48"/>
    </row>
    <row r="295" spans="1:9">
      <c r="A295" s="47" t="s">
        <v>97</v>
      </c>
      <c r="B295" s="31" t="s">
        <v>161</v>
      </c>
      <c r="C295" s="31">
        <v>4</v>
      </c>
      <c r="D295" s="32">
        <v>4.72</v>
      </c>
      <c r="E295" s="32"/>
      <c r="F295" s="32">
        <v>2.2799999999999998</v>
      </c>
      <c r="G295" s="31" t="s">
        <v>103</v>
      </c>
      <c r="H295" s="32">
        <f t="shared" si="12"/>
        <v>43.046399999999991</v>
      </c>
      <c r="I295" s="48"/>
    </row>
    <row r="296" spans="1:9">
      <c r="A296" s="47" t="s">
        <v>99</v>
      </c>
      <c r="B296" s="31" t="s">
        <v>162</v>
      </c>
      <c r="C296" s="31">
        <v>1</v>
      </c>
      <c r="D296" s="32"/>
      <c r="E296" s="32"/>
      <c r="F296" s="32">
        <v>406.79</v>
      </c>
      <c r="G296" s="31" t="s">
        <v>103</v>
      </c>
      <c r="H296" s="32">
        <v>406.79</v>
      </c>
      <c r="I296" s="33" t="s">
        <v>170</v>
      </c>
    </row>
    <row r="297" spans="1:9">
      <c r="A297" s="47" t="s">
        <v>114</v>
      </c>
      <c r="B297" s="31" t="s">
        <v>164</v>
      </c>
      <c r="C297" s="31">
        <v>1</v>
      </c>
      <c r="D297" s="32">
        <v>9.59</v>
      </c>
      <c r="E297" s="32"/>
      <c r="F297" s="32">
        <v>4.97</v>
      </c>
      <c r="G297" s="31" t="s">
        <v>103</v>
      </c>
      <c r="H297" s="32">
        <f>F297*D297*C297</f>
        <v>47.662299999999995</v>
      </c>
      <c r="I297" s="48"/>
    </row>
    <row r="298" spans="1:9">
      <c r="A298" s="47" t="s">
        <v>115</v>
      </c>
      <c r="B298" s="31" t="s">
        <v>165</v>
      </c>
      <c r="C298" s="31">
        <v>1</v>
      </c>
      <c r="D298" s="32">
        <v>9.34</v>
      </c>
      <c r="E298" s="32"/>
      <c r="F298" s="32">
        <v>4.97</v>
      </c>
      <c r="G298" s="31" t="s">
        <v>103</v>
      </c>
      <c r="H298" s="32">
        <f>F298*D298*C298</f>
        <v>46.419799999999995</v>
      </c>
      <c r="I298" s="48"/>
    </row>
    <row r="299" spans="1:9">
      <c r="A299" s="47"/>
      <c r="B299" s="34" t="s">
        <v>171</v>
      </c>
      <c r="C299" s="34"/>
      <c r="D299" s="35"/>
      <c r="E299" s="35"/>
      <c r="F299" s="35"/>
      <c r="G299" s="34"/>
      <c r="H299" s="35">
        <f>SUM(H282:H298)</f>
        <v>1292.4214999999997</v>
      </c>
      <c r="I299" s="48"/>
    </row>
    <row r="300" spans="1:9" ht="42.75">
      <c r="A300" s="36">
        <v>12</v>
      </c>
      <c r="B300" s="37" t="s">
        <v>172</v>
      </c>
      <c r="C300" s="38"/>
      <c r="D300" s="39"/>
      <c r="E300" s="39"/>
      <c r="F300" s="49"/>
      <c r="G300" s="38" t="s">
        <v>173</v>
      </c>
      <c r="H300" s="49">
        <v>43724.5</v>
      </c>
      <c r="I300" s="50"/>
    </row>
    <row r="301" spans="1:9">
      <c r="A301" s="41"/>
      <c r="B301" s="44" t="s">
        <v>38</v>
      </c>
      <c r="C301" s="31"/>
      <c r="D301" s="32"/>
      <c r="E301" s="32"/>
      <c r="F301" s="35"/>
      <c r="G301" s="31"/>
      <c r="H301" s="35">
        <f>SUM(H300)</f>
        <v>43724.5</v>
      </c>
      <c r="I301" s="33"/>
    </row>
    <row r="302" spans="1:9">
      <c r="A302" s="36">
        <v>13</v>
      </c>
      <c r="B302" s="38" t="s">
        <v>174</v>
      </c>
      <c r="C302" s="38">
        <v>2</v>
      </c>
      <c r="D302" s="39">
        <v>13</v>
      </c>
      <c r="E302" s="39"/>
      <c r="F302" s="39">
        <v>6</v>
      </c>
      <c r="G302" s="38" t="s">
        <v>175</v>
      </c>
      <c r="H302" s="39">
        <f>F302*D302*C302</f>
        <v>156</v>
      </c>
      <c r="I302" s="40"/>
    </row>
    <row r="303" spans="1:9">
      <c r="A303" s="51">
        <v>14</v>
      </c>
      <c r="B303" s="52" t="s">
        <v>176</v>
      </c>
      <c r="C303" s="52">
        <v>4</v>
      </c>
      <c r="D303" s="53">
        <v>12.5</v>
      </c>
      <c r="E303" s="53"/>
      <c r="F303" s="53">
        <v>7.5</v>
      </c>
      <c r="G303" s="38" t="s">
        <v>175</v>
      </c>
      <c r="H303" s="53">
        <f>F303*D303*C303</f>
        <v>375</v>
      </c>
      <c r="I303" s="54"/>
    </row>
    <row r="304" spans="1:9">
      <c r="A304" s="51">
        <v>15</v>
      </c>
      <c r="B304" s="52" t="s">
        <v>177</v>
      </c>
      <c r="C304" s="52"/>
      <c r="D304" s="53"/>
      <c r="E304" s="53"/>
      <c r="F304" s="53"/>
      <c r="G304" s="52"/>
      <c r="H304" s="53"/>
      <c r="I304" s="54"/>
    </row>
    <row r="305" spans="1:9" ht="30">
      <c r="A305" s="51">
        <v>16</v>
      </c>
      <c r="B305" s="105" t="s">
        <v>201</v>
      </c>
      <c r="C305" s="52">
        <v>1</v>
      </c>
      <c r="D305" s="126" t="s">
        <v>202</v>
      </c>
      <c r="E305" s="127"/>
      <c r="F305" s="127"/>
      <c r="G305" s="127"/>
      <c r="H305" s="128"/>
      <c r="I305" s="54"/>
    </row>
    <row r="306" spans="1:9">
      <c r="A306" s="51">
        <v>17</v>
      </c>
      <c r="B306" s="105" t="s">
        <v>206</v>
      </c>
      <c r="C306" s="52">
        <v>1</v>
      </c>
      <c r="D306" s="126" t="s">
        <v>207</v>
      </c>
      <c r="E306" s="127"/>
      <c r="F306" s="127"/>
      <c r="G306" s="127"/>
      <c r="H306" s="128"/>
      <c r="I306" s="54"/>
    </row>
    <row r="307" spans="1:9">
      <c r="A307" s="51">
        <v>18</v>
      </c>
      <c r="B307" s="52" t="s">
        <v>178</v>
      </c>
      <c r="C307" s="52"/>
      <c r="D307" s="53"/>
      <c r="E307" s="53"/>
      <c r="F307" s="53"/>
      <c r="G307" s="52"/>
      <c r="H307" s="53"/>
      <c r="I307" s="54"/>
    </row>
    <row r="308" spans="1:9">
      <c r="A308" s="29" t="s">
        <v>26</v>
      </c>
      <c r="B308" s="31" t="s">
        <v>83</v>
      </c>
      <c r="C308" s="31">
        <v>2</v>
      </c>
      <c r="D308" s="55"/>
      <c r="E308" s="55"/>
      <c r="F308" s="55"/>
      <c r="G308" s="45"/>
      <c r="H308" s="55"/>
      <c r="I308" s="56"/>
    </row>
    <row r="309" spans="1:9">
      <c r="A309" s="29" t="s">
        <v>30</v>
      </c>
      <c r="B309" s="31" t="s">
        <v>84</v>
      </c>
      <c r="C309" s="31">
        <v>6</v>
      </c>
      <c r="D309" s="55"/>
      <c r="E309" s="55"/>
      <c r="F309" s="55"/>
      <c r="G309" s="45"/>
      <c r="H309" s="55"/>
      <c r="I309" s="56"/>
    </row>
    <row r="310" spans="1:9">
      <c r="A310" s="29" t="s">
        <v>32</v>
      </c>
      <c r="B310" s="31" t="s">
        <v>85</v>
      </c>
      <c r="C310" s="31">
        <v>1</v>
      </c>
      <c r="D310" s="55"/>
      <c r="E310" s="55"/>
      <c r="F310" s="55"/>
      <c r="G310" s="45"/>
      <c r="H310" s="55"/>
      <c r="I310" s="56"/>
    </row>
    <row r="311" spans="1:9">
      <c r="A311" s="29" t="s">
        <v>34</v>
      </c>
      <c r="B311" s="31" t="s">
        <v>86</v>
      </c>
      <c r="C311" s="31">
        <v>2</v>
      </c>
      <c r="D311" s="55"/>
      <c r="E311" s="55"/>
      <c r="F311" s="55"/>
      <c r="G311" s="45"/>
      <c r="H311" s="55"/>
      <c r="I311" s="56"/>
    </row>
    <row r="312" spans="1:9">
      <c r="A312" s="29" t="s">
        <v>36</v>
      </c>
      <c r="B312" s="31" t="s">
        <v>87</v>
      </c>
      <c r="C312" s="45">
        <v>2</v>
      </c>
      <c r="D312" s="55"/>
      <c r="E312" s="55"/>
      <c r="F312" s="55"/>
      <c r="G312" s="45"/>
      <c r="H312" s="55"/>
      <c r="I312" s="56"/>
    </row>
    <row r="313" spans="1:9">
      <c r="A313" s="29" t="s">
        <v>47</v>
      </c>
      <c r="B313" s="31" t="s">
        <v>88</v>
      </c>
      <c r="C313" s="31">
        <v>10</v>
      </c>
      <c r="D313" s="55"/>
      <c r="E313" s="55"/>
      <c r="F313" s="55"/>
      <c r="G313" s="45"/>
      <c r="H313" s="55"/>
      <c r="I313" s="56"/>
    </row>
    <row r="314" spans="1:9">
      <c r="A314" s="29" t="s">
        <v>48</v>
      </c>
      <c r="B314" s="31" t="s">
        <v>89</v>
      </c>
      <c r="C314" s="31">
        <v>1</v>
      </c>
      <c r="D314" s="55"/>
      <c r="E314" s="55"/>
      <c r="F314" s="55"/>
      <c r="G314" s="45"/>
      <c r="H314" s="55"/>
      <c r="I314" s="56"/>
    </row>
    <row r="315" spans="1:9">
      <c r="A315" s="29" t="s">
        <v>50</v>
      </c>
      <c r="B315" s="31" t="s">
        <v>90</v>
      </c>
      <c r="C315" s="31">
        <v>1</v>
      </c>
      <c r="D315" s="55"/>
      <c r="E315" s="55"/>
      <c r="F315" s="55"/>
      <c r="G315" s="45"/>
      <c r="H315" s="55"/>
      <c r="I315" s="56"/>
    </row>
    <row r="316" spans="1:9">
      <c r="A316" s="29" t="s">
        <v>60</v>
      </c>
      <c r="B316" s="31" t="s">
        <v>91</v>
      </c>
      <c r="C316" s="31">
        <v>1</v>
      </c>
      <c r="D316" s="55"/>
      <c r="E316" s="55"/>
      <c r="F316" s="55"/>
      <c r="G316" s="45"/>
      <c r="H316" s="55"/>
      <c r="I316" s="56"/>
    </row>
    <row r="317" spans="1:9">
      <c r="A317" s="29" t="s">
        <v>62</v>
      </c>
      <c r="B317" s="31" t="s">
        <v>92</v>
      </c>
      <c r="C317" s="31">
        <v>1</v>
      </c>
      <c r="D317" s="55"/>
      <c r="E317" s="55"/>
      <c r="F317" s="55"/>
      <c r="G317" s="45"/>
      <c r="H317" s="55"/>
      <c r="I317" s="56"/>
    </row>
    <row r="318" spans="1:9">
      <c r="A318" s="47" t="s">
        <v>64</v>
      </c>
      <c r="B318" s="31" t="s">
        <v>94</v>
      </c>
      <c r="C318" s="31">
        <v>2</v>
      </c>
      <c r="D318" s="55"/>
      <c r="E318" s="55"/>
      <c r="F318" s="55"/>
      <c r="G318" s="45"/>
      <c r="H318" s="55"/>
      <c r="I318" s="56"/>
    </row>
    <row r="319" spans="1:9">
      <c r="A319" s="47" t="s">
        <v>66</v>
      </c>
      <c r="B319" s="31" t="s">
        <v>95</v>
      </c>
      <c r="C319" s="31">
        <v>2</v>
      </c>
      <c r="D319" s="55"/>
      <c r="E319" s="55"/>
      <c r="F319" s="55"/>
      <c r="G319" s="45"/>
      <c r="H319" s="55"/>
      <c r="I319" s="56"/>
    </row>
    <row r="320" spans="1:9">
      <c r="A320" s="47" t="s">
        <v>68</v>
      </c>
      <c r="B320" s="31" t="s">
        <v>96</v>
      </c>
      <c r="C320" s="31">
        <v>4</v>
      </c>
      <c r="D320" s="55"/>
      <c r="E320" s="55"/>
      <c r="F320" s="55"/>
      <c r="G320" s="45"/>
      <c r="H320" s="55"/>
      <c r="I320" s="56"/>
    </row>
    <row r="321" spans="1:9">
      <c r="A321" s="57" t="s">
        <v>97</v>
      </c>
      <c r="B321" s="31" t="s">
        <v>98</v>
      </c>
      <c r="C321" s="31">
        <v>1</v>
      </c>
      <c r="D321" s="55"/>
      <c r="E321" s="55"/>
      <c r="F321" s="55"/>
      <c r="G321" s="45"/>
      <c r="H321" s="55"/>
      <c r="I321" s="56"/>
    </row>
    <row r="322" spans="1:9" ht="15.75" thickBot="1">
      <c r="A322" s="58" t="s">
        <v>99</v>
      </c>
      <c r="B322" s="59" t="s">
        <v>100</v>
      </c>
      <c r="C322" s="59">
        <v>2</v>
      </c>
      <c r="D322" s="60"/>
      <c r="E322" s="60"/>
      <c r="F322" s="60"/>
      <c r="G322" s="61"/>
      <c r="H322" s="60"/>
      <c r="I322" s="62"/>
    </row>
  </sheetData>
  <mergeCells count="3">
    <mergeCell ref="B3:I3"/>
    <mergeCell ref="D305:H305"/>
    <mergeCell ref="D306:H306"/>
  </mergeCells>
  <pageMargins left="0.7" right="0.7" top="0.75" bottom="0.75" header="0.3" footer="0.3"/>
  <pageSetup paperSize="9" scale="70" orientation="portrait" verticalDpi="0" r:id="rId1"/>
  <headerFooter>
    <oddFooter>&amp;L-------------------------------
Prepared By
Chit Narayan Chaudhary&amp;C&amp;P&amp;R-----------------------------
Checked By
Chit Narayan Chaudhary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view="pageBreakPreview" topLeftCell="A25" zoomScale="60" workbookViewId="0">
      <selection activeCell="H43" sqref="H43"/>
    </sheetView>
  </sheetViews>
  <sheetFormatPr defaultRowHeight="15"/>
  <cols>
    <col min="1" max="1" width="6.42578125" customWidth="1"/>
    <col min="2" max="2" width="23" customWidth="1"/>
    <col min="3" max="3" width="9.7109375" bestFit="1" customWidth="1"/>
    <col min="4" max="4" width="6.42578125" customWidth="1"/>
    <col min="5" max="5" width="11" customWidth="1"/>
    <col min="6" max="6" width="8.42578125" customWidth="1"/>
    <col min="7" max="7" width="17.28515625" customWidth="1"/>
    <col min="8" max="8" width="18.42578125" customWidth="1"/>
  </cols>
  <sheetData>
    <row r="1" spans="1:8">
      <c r="A1" s="63"/>
      <c r="B1" s="64"/>
      <c r="C1" s="65"/>
      <c r="D1" s="63"/>
      <c r="E1" s="65"/>
      <c r="F1" s="65"/>
      <c r="G1" s="66"/>
      <c r="H1" s="67"/>
    </row>
    <row r="2" spans="1:8">
      <c r="A2" s="8" t="str">
        <f>'[1]Estimate SB '!A1</f>
        <v>Name of Clint</v>
      </c>
      <c r="B2" s="8"/>
      <c r="C2" s="68"/>
      <c r="D2" s="8" t="str">
        <f>'[1]Estimate SB '!D1</f>
        <v>Shree Satguru kabir Nadanusandhan Praksh Kendra</v>
      </c>
      <c r="E2" s="8"/>
      <c r="F2" s="8"/>
      <c r="G2" s="10"/>
      <c r="H2" s="8"/>
    </row>
    <row r="3" spans="1:8">
      <c r="A3" s="8" t="str">
        <f>'[1]Estimate SB '!A2</f>
        <v>Address</v>
      </c>
      <c r="B3" s="8"/>
      <c r="C3" s="68"/>
      <c r="D3" s="8" t="str">
        <f>'[1]Estimate SB '!D2</f>
        <v>Duhabi-2 Pachira, Sunsari</v>
      </c>
      <c r="E3" s="8"/>
      <c r="F3" s="8"/>
      <c r="G3" s="10"/>
      <c r="H3" s="8"/>
    </row>
    <row r="4" spans="1:8" ht="18">
      <c r="A4" s="12" t="str">
        <f>'[1]Estimate SB '!A4</f>
        <v>Name of Work</v>
      </c>
      <c r="B4" s="13"/>
      <c r="C4" s="69"/>
      <c r="D4" s="12" t="str">
        <f>'[1]Estimate SB '!D4</f>
        <v>Detail Estimate of  Satsang Bhawan</v>
      </c>
      <c r="E4" s="12"/>
      <c r="F4" s="13"/>
      <c r="G4" s="13"/>
      <c r="H4" s="13"/>
    </row>
    <row r="5" spans="1:8" ht="18">
      <c r="A5" s="17" t="str">
        <f>'[1]Estimate SB '!A5</f>
        <v>Date:</v>
      </c>
      <c r="B5" s="13"/>
      <c r="C5" s="69"/>
      <c r="D5" s="18" t="s">
        <v>6</v>
      </c>
      <c r="E5" s="12"/>
      <c r="F5" s="13"/>
      <c r="G5" s="13"/>
      <c r="H5" s="13"/>
    </row>
    <row r="6" spans="1:8" ht="18">
      <c r="A6" s="129" t="s">
        <v>179</v>
      </c>
      <c r="B6" s="129"/>
      <c r="C6" s="129"/>
      <c r="D6" s="129"/>
      <c r="E6" s="129"/>
      <c r="F6" s="129"/>
      <c r="G6" s="129"/>
      <c r="H6" s="129"/>
    </row>
    <row r="7" spans="1:8" ht="18">
      <c r="A7" s="70"/>
      <c r="B7" s="70"/>
      <c r="C7" s="70"/>
      <c r="D7" s="70"/>
      <c r="E7" s="70"/>
      <c r="F7" s="70"/>
      <c r="G7" s="70"/>
      <c r="H7" s="70"/>
    </row>
    <row r="8" spans="1:8" ht="18.75" thickBot="1">
      <c r="A8" s="70"/>
      <c r="B8" s="70"/>
      <c r="C8" s="70"/>
      <c r="D8" s="70"/>
      <c r="E8" s="70"/>
      <c r="F8" s="70"/>
      <c r="G8" s="70"/>
      <c r="H8" s="70"/>
    </row>
    <row r="9" spans="1:8">
      <c r="A9" s="130" t="s">
        <v>16</v>
      </c>
      <c r="B9" s="132" t="s">
        <v>17</v>
      </c>
      <c r="C9" s="134" t="s">
        <v>23</v>
      </c>
      <c r="D9" s="136" t="s">
        <v>22</v>
      </c>
      <c r="E9" s="134" t="s">
        <v>180</v>
      </c>
      <c r="F9" s="134"/>
      <c r="G9" s="134" t="s">
        <v>181</v>
      </c>
      <c r="H9" s="138" t="s">
        <v>24</v>
      </c>
    </row>
    <row r="10" spans="1:8" ht="15.75" thickBot="1">
      <c r="A10" s="131"/>
      <c r="B10" s="133"/>
      <c r="C10" s="135"/>
      <c r="D10" s="137"/>
      <c r="E10" s="77" t="s">
        <v>182</v>
      </c>
      <c r="F10" s="77" t="s">
        <v>183</v>
      </c>
      <c r="G10" s="135"/>
      <c r="H10" s="139"/>
    </row>
    <row r="11" spans="1:8" ht="30">
      <c r="A11" s="71">
        <v>1</v>
      </c>
      <c r="B11" s="87" t="str">
        <f>'[1]Estimate SB '!B7</f>
        <v>E/W Excavation in foundation</v>
      </c>
      <c r="C11" s="72">
        <f>'[1]Estimate SB '!H13</f>
        <v>892.56599999999992</v>
      </c>
      <c r="D11" s="73" t="s">
        <v>28</v>
      </c>
      <c r="E11" s="72">
        <v>290.2</v>
      </c>
      <c r="F11" s="73" t="s">
        <v>28</v>
      </c>
      <c r="G11" s="72">
        <f>E11*C11</f>
        <v>259022.65319999997</v>
      </c>
      <c r="H11" s="74"/>
    </row>
    <row r="12" spans="1:8" ht="32.25" customHeight="1">
      <c r="A12" s="29">
        <v>2</v>
      </c>
      <c r="B12" s="88" t="str">
        <f>'[1]Estimate SB '!B14</f>
        <v>E/W Filling up to plinth level</v>
      </c>
      <c r="C12" s="32">
        <f>'[1]Estimate SB '!H16</f>
        <v>534.54</v>
      </c>
      <c r="D12" s="73" t="s">
        <v>28</v>
      </c>
      <c r="E12" s="32">
        <v>503.13</v>
      </c>
      <c r="F12" s="73" t="s">
        <v>28</v>
      </c>
      <c r="G12" s="72">
        <f t="shared" ref="G12:G42" si="0">E12*C12</f>
        <v>268943.1102</v>
      </c>
      <c r="H12" s="33" t="s">
        <v>184</v>
      </c>
    </row>
    <row r="13" spans="1:8">
      <c r="A13" s="29">
        <v>3</v>
      </c>
      <c r="B13" s="89" t="str">
        <f>'[1]Estimate SB '!B17</f>
        <v>Stone solling (3" thick )</v>
      </c>
      <c r="C13" s="32">
        <f>'[1]Estimate SB '!H46</f>
        <v>41.264879000000001</v>
      </c>
      <c r="D13" s="73" t="s">
        <v>28</v>
      </c>
      <c r="E13" s="32">
        <v>5312.79</v>
      </c>
      <c r="F13" s="73" t="s">
        <v>28</v>
      </c>
      <c r="G13" s="72">
        <f t="shared" si="0"/>
        <v>219231.63650240999</v>
      </c>
      <c r="H13" s="33"/>
    </row>
    <row r="14" spans="1:8">
      <c r="A14" s="71">
        <v>4</v>
      </c>
      <c r="B14" s="89" t="str">
        <f>'[1]Estimate SB '!B47</f>
        <v>PCC 3"thick 1:3:6</v>
      </c>
      <c r="C14" s="32">
        <f>'[1]Estimate SB '!H75</f>
        <v>41.264879000000001</v>
      </c>
      <c r="D14" s="73" t="s">
        <v>28</v>
      </c>
      <c r="E14" s="32">
        <v>9906.9599999999991</v>
      </c>
      <c r="F14" s="73" t="s">
        <v>28</v>
      </c>
      <c r="G14" s="72">
        <f t="shared" si="0"/>
        <v>408809.50565784</v>
      </c>
      <c r="H14" s="33"/>
    </row>
    <row r="15" spans="1:8" ht="27.75" customHeight="1">
      <c r="A15" s="71">
        <v>5</v>
      </c>
      <c r="B15" s="91" t="str">
        <f>'[1]Estimate SB '!B76</f>
        <v xml:space="preserve">First Class Brick Work 1:4 </v>
      </c>
      <c r="C15" s="32">
        <f>'[1]Estimate SB '!H109</f>
        <v>122.21719999999999</v>
      </c>
      <c r="D15" s="73" t="s">
        <v>28</v>
      </c>
      <c r="E15" s="32">
        <v>12885.88</v>
      </c>
      <c r="F15" s="73" t="s">
        <v>28</v>
      </c>
      <c r="G15" s="72">
        <f t="shared" si="0"/>
        <v>1574876.1731359998</v>
      </c>
      <c r="H15" s="33"/>
    </row>
    <row r="16" spans="1:8">
      <c r="A16" s="29">
        <v>6</v>
      </c>
      <c r="B16" s="89" t="str">
        <f>'[1]Estimate SB '!B110</f>
        <v>Plaster  20mm thick 1:4</v>
      </c>
      <c r="C16" s="32">
        <f>'[1]Estimate SB '!H155</f>
        <v>1376.1674999999998</v>
      </c>
      <c r="D16" s="32" t="s">
        <v>103</v>
      </c>
      <c r="E16" s="75">
        <v>312.77999999999997</v>
      </c>
      <c r="F16" s="32" t="s">
        <v>103</v>
      </c>
      <c r="G16" s="72">
        <f t="shared" si="0"/>
        <v>430437.67064999987</v>
      </c>
      <c r="H16" s="33"/>
    </row>
    <row r="17" spans="1:8" ht="30">
      <c r="A17" s="29">
        <v>7</v>
      </c>
      <c r="B17" s="90" t="str">
        <f>'[1]Estimate SB '!B156</f>
        <v>Plaster and  punning onr 1:1</v>
      </c>
      <c r="C17" s="32">
        <f>'[1]Estimate SB '!H166</f>
        <v>282.94990000000001</v>
      </c>
      <c r="D17" s="32" t="s">
        <v>103</v>
      </c>
      <c r="E17" s="75">
        <v>110</v>
      </c>
      <c r="F17" s="32" t="s">
        <v>103</v>
      </c>
      <c r="G17" s="72">
        <f t="shared" si="0"/>
        <v>31124.489000000001</v>
      </c>
      <c r="H17" s="33"/>
    </row>
    <row r="18" spans="1:8" ht="30">
      <c r="A18" s="29">
        <v>8</v>
      </c>
      <c r="B18" s="90" t="str">
        <f>'[1]Estimate SB '!B167</f>
        <v>White wash paint two coat</v>
      </c>
      <c r="C18" s="32">
        <f>'[1]Estimate SB '!H212</f>
        <v>1352.0558999999998</v>
      </c>
      <c r="D18" s="32" t="s">
        <v>103</v>
      </c>
      <c r="E18" s="32">
        <v>25.75</v>
      </c>
      <c r="F18" s="32" t="s">
        <v>103</v>
      </c>
      <c r="G18" s="72">
        <f t="shared" si="0"/>
        <v>34815.439424999997</v>
      </c>
      <c r="H18" s="33"/>
    </row>
    <row r="19" spans="1:8">
      <c r="A19" s="71">
        <v>9</v>
      </c>
      <c r="B19" s="89" t="str">
        <f>'[1]Estimate SB '!B213</f>
        <v>Plastic paint two coat</v>
      </c>
      <c r="C19" s="32">
        <f>'[1]Estimate SB '!H258</f>
        <v>1352.0558999999998</v>
      </c>
      <c r="D19" s="32" t="s">
        <v>103</v>
      </c>
      <c r="E19" s="32">
        <v>160.26</v>
      </c>
      <c r="F19" s="32" t="s">
        <v>103</v>
      </c>
      <c r="G19" s="72">
        <f t="shared" si="0"/>
        <v>216680.47853399997</v>
      </c>
      <c r="H19" s="33"/>
    </row>
    <row r="20" spans="1:8" ht="30">
      <c r="A20" s="71">
        <v>10</v>
      </c>
      <c r="B20" s="89" t="str">
        <f>'[1]Estimate SB '!B259</f>
        <v>RCC work 1:1.5:3 using machine</v>
      </c>
      <c r="C20" s="32">
        <f>'[1]Estimate SB '!H280</f>
        <v>373.54854999999998</v>
      </c>
      <c r="D20" s="73" t="s">
        <v>28</v>
      </c>
      <c r="E20" s="32">
        <v>13938.06</v>
      </c>
      <c r="F20" s="73" t="s">
        <v>28</v>
      </c>
      <c r="G20" s="72">
        <f t="shared" si="0"/>
        <v>5206542.1028129999</v>
      </c>
      <c r="H20" s="33"/>
    </row>
    <row r="21" spans="1:8">
      <c r="A21" s="29">
        <v>11</v>
      </c>
      <c r="B21" s="89" t="str">
        <f>'[1]Estimate SB '!B281</f>
        <v>Form work</v>
      </c>
      <c r="C21" s="32">
        <f>'[1]Estimate SB '!H299</f>
        <v>1292.4214999999997</v>
      </c>
      <c r="D21" s="32" t="s">
        <v>185</v>
      </c>
      <c r="E21" s="32">
        <v>507.14</v>
      </c>
      <c r="F21" s="32" t="s">
        <v>103</v>
      </c>
      <c r="G21" s="72">
        <f t="shared" si="0"/>
        <v>655438.63950999978</v>
      </c>
      <c r="H21" s="33"/>
    </row>
    <row r="22" spans="1:8" ht="45">
      <c r="A22" s="29">
        <v>12</v>
      </c>
      <c r="B22" s="89" t="str">
        <f>'[1]Estimate SB '!B300</f>
        <v>Reinforcement 1.49% of total qty of RCC(5.57@7850)</v>
      </c>
      <c r="C22" s="32">
        <f>'[1]Estimate SB '!H300</f>
        <v>43724.5</v>
      </c>
      <c r="D22" s="32" t="s">
        <v>186</v>
      </c>
      <c r="E22" s="32">
        <v>105</v>
      </c>
      <c r="F22" s="32" t="s">
        <v>187</v>
      </c>
      <c r="G22" s="72">
        <f t="shared" si="0"/>
        <v>4591072.5</v>
      </c>
      <c r="H22" s="76" t="s">
        <v>188</v>
      </c>
    </row>
    <row r="23" spans="1:8">
      <c r="A23" s="71">
        <v>13</v>
      </c>
      <c r="B23" s="89" t="str">
        <f>'[1]Estimate SB '!B302</f>
        <v>Chain Gate</v>
      </c>
      <c r="C23" s="32">
        <f>'[1]Estimate SB '!C302</f>
        <v>2</v>
      </c>
      <c r="D23" s="32" t="s">
        <v>189</v>
      </c>
      <c r="E23" s="32">
        <v>15000</v>
      </c>
      <c r="F23" s="32" t="s">
        <v>190</v>
      </c>
      <c r="G23" s="72">
        <f t="shared" si="0"/>
        <v>30000</v>
      </c>
      <c r="H23" s="33"/>
    </row>
    <row r="24" spans="1:8">
      <c r="A24" s="71">
        <v>14</v>
      </c>
      <c r="B24" s="89" t="str">
        <f>'[1]Estimate SB '!B303</f>
        <v>CGI sheet</v>
      </c>
      <c r="C24" s="32">
        <v>1.75</v>
      </c>
      <c r="D24" s="32" t="s">
        <v>199</v>
      </c>
      <c r="E24" s="32">
        <v>6500</v>
      </c>
      <c r="F24" s="32" t="s">
        <v>190</v>
      </c>
      <c r="G24" s="72">
        <f t="shared" si="0"/>
        <v>11375</v>
      </c>
      <c r="H24" s="33"/>
    </row>
    <row r="25" spans="1:8">
      <c r="A25" s="29">
        <v>15</v>
      </c>
      <c r="B25" s="89" t="str">
        <f>'[1]Estimate SB '!B304</f>
        <v>Truss for Stair</v>
      </c>
      <c r="C25" s="32">
        <v>1</v>
      </c>
      <c r="D25" s="32" t="s">
        <v>191</v>
      </c>
      <c r="E25" s="32">
        <v>15000</v>
      </c>
      <c r="F25" s="32" t="s">
        <v>190</v>
      </c>
      <c r="G25" s="72">
        <f t="shared" si="0"/>
        <v>15000</v>
      </c>
      <c r="H25" s="33"/>
    </row>
    <row r="26" spans="1:8" ht="35.25" customHeight="1">
      <c r="A26" s="29">
        <v>16</v>
      </c>
      <c r="B26" s="89" t="str">
        <f>Estimate!B305</f>
        <v>Water Proofing  on Under ground</v>
      </c>
      <c r="C26" s="32">
        <v>48</v>
      </c>
      <c r="D26" s="32" t="s">
        <v>103</v>
      </c>
      <c r="E26" s="32" t="s">
        <v>203</v>
      </c>
      <c r="F26" s="32"/>
      <c r="G26" s="72">
        <v>360000</v>
      </c>
      <c r="H26" s="33"/>
    </row>
    <row r="27" spans="1:8" ht="35.25" customHeight="1">
      <c r="A27" s="29">
        <v>17</v>
      </c>
      <c r="B27" s="89" t="s">
        <v>208</v>
      </c>
      <c r="C27" s="32">
        <v>210</v>
      </c>
      <c r="D27" s="32" t="s">
        <v>28</v>
      </c>
      <c r="E27" s="32">
        <v>2927.54</v>
      </c>
      <c r="F27" s="32" t="s">
        <v>103</v>
      </c>
      <c r="G27" s="72">
        <f>E27*C27</f>
        <v>614783.4</v>
      </c>
      <c r="H27" s="33"/>
    </row>
    <row r="28" spans="1:8" ht="30">
      <c r="A28" s="29">
        <v>18</v>
      </c>
      <c r="B28" s="30" t="str">
        <f>'[1]Estimate SB '!B305</f>
        <v>Door and Wimdow with grill</v>
      </c>
      <c r="C28" s="32"/>
      <c r="D28" s="32"/>
      <c r="E28" s="32"/>
      <c r="F28" s="32" t="s">
        <v>190</v>
      </c>
      <c r="G28" s="72">
        <f t="shared" si="0"/>
        <v>0</v>
      </c>
      <c r="H28" s="33"/>
    </row>
    <row r="29" spans="1:8">
      <c r="A29" s="29" t="s">
        <v>26</v>
      </c>
      <c r="B29" s="31" t="s">
        <v>83</v>
      </c>
      <c r="C29" s="31">
        <v>2</v>
      </c>
      <c r="D29" s="32" t="s">
        <v>190</v>
      </c>
      <c r="E29" s="32">
        <v>15000</v>
      </c>
      <c r="F29" s="32" t="s">
        <v>190</v>
      </c>
      <c r="G29" s="72">
        <f t="shared" si="0"/>
        <v>30000</v>
      </c>
      <c r="H29" s="33"/>
    </row>
    <row r="30" spans="1:8">
      <c r="A30" s="29" t="s">
        <v>30</v>
      </c>
      <c r="B30" s="31" t="s">
        <v>84</v>
      </c>
      <c r="C30" s="31">
        <v>6</v>
      </c>
      <c r="D30" s="32"/>
      <c r="E30" s="32">
        <v>12000</v>
      </c>
      <c r="F30" s="32" t="s">
        <v>190</v>
      </c>
      <c r="G30" s="72">
        <f t="shared" si="0"/>
        <v>72000</v>
      </c>
      <c r="H30" s="33"/>
    </row>
    <row r="31" spans="1:8">
      <c r="A31" s="29" t="s">
        <v>32</v>
      </c>
      <c r="B31" s="31" t="s">
        <v>85</v>
      </c>
      <c r="C31" s="31">
        <v>1</v>
      </c>
      <c r="D31" s="32"/>
      <c r="E31" s="32">
        <v>11000</v>
      </c>
      <c r="F31" s="32" t="s">
        <v>190</v>
      </c>
      <c r="G31" s="72">
        <f t="shared" si="0"/>
        <v>11000</v>
      </c>
      <c r="H31" s="33"/>
    </row>
    <row r="32" spans="1:8">
      <c r="A32" s="29" t="s">
        <v>34</v>
      </c>
      <c r="B32" s="31" t="s">
        <v>86</v>
      </c>
      <c r="C32" s="31">
        <v>2</v>
      </c>
      <c r="D32" s="32"/>
      <c r="E32" s="32">
        <v>11000</v>
      </c>
      <c r="F32" s="32" t="s">
        <v>190</v>
      </c>
      <c r="G32" s="72">
        <f t="shared" si="0"/>
        <v>22000</v>
      </c>
      <c r="H32" s="33"/>
    </row>
    <row r="33" spans="1:8">
      <c r="A33" s="29" t="s">
        <v>36</v>
      </c>
      <c r="B33" s="31" t="s">
        <v>87</v>
      </c>
      <c r="C33" s="45">
        <v>2</v>
      </c>
      <c r="D33" s="32"/>
      <c r="E33" s="32">
        <v>10000</v>
      </c>
      <c r="F33" s="32" t="s">
        <v>190</v>
      </c>
      <c r="G33" s="72">
        <f t="shared" si="0"/>
        <v>20000</v>
      </c>
      <c r="H33" s="33"/>
    </row>
    <row r="34" spans="1:8">
      <c r="A34" s="29" t="s">
        <v>47</v>
      </c>
      <c r="B34" s="31" t="s">
        <v>88</v>
      </c>
      <c r="C34" s="31">
        <v>10</v>
      </c>
      <c r="D34" s="32"/>
      <c r="E34" s="32">
        <v>13000</v>
      </c>
      <c r="F34" s="32" t="s">
        <v>190</v>
      </c>
      <c r="G34" s="72">
        <f t="shared" si="0"/>
        <v>130000</v>
      </c>
      <c r="H34" s="33"/>
    </row>
    <row r="35" spans="1:8">
      <c r="A35" s="29" t="s">
        <v>48</v>
      </c>
      <c r="B35" s="31" t="s">
        <v>89</v>
      </c>
      <c r="C35" s="31">
        <v>1</v>
      </c>
      <c r="D35" s="32"/>
      <c r="E35" s="32">
        <v>8000</v>
      </c>
      <c r="F35" s="32" t="s">
        <v>190</v>
      </c>
      <c r="G35" s="72">
        <f t="shared" si="0"/>
        <v>8000</v>
      </c>
      <c r="H35" s="33"/>
    </row>
    <row r="36" spans="1:8">
      <c r="A36" s="29" t="s">
        <v>50</v>
      </c>
      <c r="B36" s="31" t="s">
        <v>90</v>
      </c>
      <c r="C36" s="31">
        <v>1</v>
      </c>
      <c r="D36" s="32"/>
      <c r="E36" s="32">
        <v>7000</v>
      </c>
      <c r="F36" s="32" t="s">
        <v>190</v>
      </c>
      <c r="G36" s="72">
        <f t="shared" si="0"/>
        <v>7000</v>
      </c>
      <c r="H36" s="33"/>
    </row>
    <row r="37" spans="1:8">
      <c r="A37" s="29" t="s">
        <v>60</v>
      </c>
      <c r="B37" s="31" t="s">
        <v>91</v>
      </c>
      <c r="C37" s="31">
        <v>1</v>
      </c>
      <c r="D37" s="32"/>
      <c r="E37" s="32">
        <v>6500</v>
      </c>
      <c r="F37" s="32" t="s">
        <v>190</v>
      </c>
      <c r="G37" s="72">
        <f t="shared" si="0"/>
        <v>6500</v>
      </c>
      <c r="H37" s="33"/>
    </row>
    <row r="38" spans="1:8">
      <c r="A38" s="29" t="s">
        <v>62</v>
      </c>
      <c r="B38" s="31" t="s">
        <v>92</v>
      </c>
      <c r="C38" s="31">
        <v>1</v>
      </c>
      <c r="D38" s="32"/>
      <c r="E38" s="32">
        <v>6000</v>
      </c>
      <c r="F38" s="32" t="s">
        <v>190</v>
      </c>
      <c r="G38" s="72">
        <f t="shared" si="0"/>
        <v>6000</v>
      </c>
      <c r="H38" s="33"/>
    </row>
    <row r="39" spans="1:8">
      <c r="A39" s="47" t="s">
        <v>64</v>
      </c>
      <c r="B39" s="31" t="s">
        <v>94</v>
      </c>
      <c r="C39" s="31">
        <v>2</v>
      </c>
      <c r="D39" s="32"/>
      <c r="E39" s="32">
        <v>12000</v>
      </c>
      <c r="F39" s="32" t="s">
        <v>190</v>
      </c>
      <c r="G39" s="72">
        <f t="shared" si="0"/>
        <v>24000</v>
      </c>
      <c r="H39" s="33"/>
    </row>
    <row r="40" spans="1:8">
      <c r="A40" s="47" t="s">
        <v>66</v>
      </c>
      <c r="B40" s="31" t="s">
        <v>95</v>
      </c>
      <c r="C40" s="31">
        <v>2</v>
      </c>
      <c r="D40" s="32"/>
      <c r="E40" s="32">
        <v>4000</v>
      </c>
      <c r="F40" s="32" t="s">
        <v>190</v>
      </c>
      <c r="G40" s="72">
        <f t="shared" si="0"/>
        <v>8000</v>
      </c>
      <c r="H40" s="33"/>
    </row>
    <row r="41" spans="1:8">
      <c r="A41" s="47" t="s">
        <v>68</v>
      </c>
      <c r="B41" s="31" t="s">
        <v>96</v>
      </c>
      <c r="C41" s="31">
        <v>4</v>
      </c>
      <c r="D41" s="32"/>
      <c r="E41" s="32">
        <v>25000</v>
      </c>
      <c r="F41" s="32" t="s">
        <v>190</v>
      </c>
      <c r="G41" s="72">
        <f t="shared" si="0"/>
        <v>100000</v>
      </c>
      <c r="H41" s="33"/>
    </row>
    <row r="42" spans="1:8">
      <c r="A42" s="47" t="s">
        <v>97</v>
      </c>
      <c r="B42" s="31" t="s">
        <v>98</v>
      </c>
      <c r="C42" s="31">
        <v>6</v>
      </c>
      <c r="D42" s="32"/>
      <c r="E42" s="32">
        <v>3000</v>
      </c>
      <c r="F42" s="32" t="s">
        <v>190</v>
      </c>
      <c r="G42" s="72">
        <f t="shared" si="0"/>
        <v>18000</v>
      </c>
      <c r="H42" s="33"/>
    </row>
    <row r="43" spans="1:8">
      <c r="A43" s="78"/>
      <c r="B43" s="92" t="s">
        <v>205</v>
      </c>
      <c r="C43" s="80"/>
      <c r="D43" s="79"/>
      <c r="E43" s="80"/>
      <c r="F43" s="80"/>
      <c r="G43" s="81">
        <f>SUM(G11:G42)</f>
        <v>15390652.79862825</v>
      </c>
      <c r="H43" s="82"/>
    </row>
    <row r="44" spans="1:8" ht="42.75">
      <c r="A44" s="78"/>
      <c r="B44" s="104" t="s">
        <v>200</v>
      </c>
      <c r="C44" s="80"/>
      <c r="D44" s="79"/>
      <c r="E44" s="80"/>
      <c r="F44" s="80"/>
      <c r="G44" s="81">
        <f>G43*0.075</f>
        <v>1154298.9598971186</v>
      </c>
      <c r="H44" s="82"/>
    </row>
    <row r="45" spans="1:8">
      <c r="A45" s="78"/>
      <c r="B45" s="104" t="s">
        <v>168</v>
      </c>
      <c r="C45" s="80"/>
      <c r="D45" s="79"/>
      <c r="E45" s="80"/>
      <c r="F45" s="80"/>
      <c r="G45" s="81">
        <f>SUM(G43:G44)</f>
        <v>16544951.758525368</v>
      </c>
      <c r="H45" s="82"/>
    </row>
    <row r="46" spans="1:8">
      <c r="A46" s="83"/>
      <c r="B46" s="93" t="s">
        <v>192</v>
      </c>
      <c r="C46" s="85"/>
      <c r="D46" s="84"/>
      <c r="E46" s="55"/>
      <c r="F46" s="55"/>
      <c r="G46" s="86">
        <f>G45*0.05</f>
        <v>827247.58792626846</v>
      </c>
      <c r="H46" s="56"/>
    </row>
    <row r="47" spans="1:8" ht="43.5">
      <c r="A47" s="83"/>
      <c r="B47" s="94" t="s">
        <v>193</v>
      </c>
      <c r="C47" s="85"/>
      <c r="D47" s="84"/>
      <c r="E47" s="55"/>
      <c r="F47" s="55"/>
      <c r="G47" s="86">
        <v>0</v>
      </c>
      <c r="H47" s="56"/>
    </row>
    <row r="48" spans="1:8">
      <c r="A48" s="83"/>
      <c r="B48" s="94" t="s">
        <v>209</v>
      </c>
      <c r="C48" s="85"/>
      <c r="D48" s="84"/>
      <c r="E48" s="55"/>
      <c r="F48" s="55"/>
      <c r="G48" s="86">
        <f>G45*0.13</f>
        <v>2150843.7286082981</v>
      </c>
      <c r="H48" s="106"/>
    </row>
    <row r="49" spans="1:8">
      <c r="A49" s="83"/>
      <c r="B49" s="94" t="s">
        <v>204</v>
      </c>
      <c r="C49" s="85"/>
      <c r="D49" s="84"/>
      <c r="E49" s="55"/>
      <c r="F49" s="55"/>
      <c r="G49" s="86">
        <f>SUM(G45:G48)</f>
        <v>19523043.075059935</v>
      </c>
      <c r="H49" s="56"/>
    </row>
  </sheetData>
  <mergeCells count="8">
    <mergeCell ref="A6:H6"/>
    <mergeCell ref="A9:A10"/>
    <mergeCell ref="B9:B10"/>
    <mergeCell ref="C9:C10"/>
    <mergeCell ref="D9:D10"/>
    <mergeCell ref="E9:F9"/>
    <mergeCell ref="G9:G10"/>
    <mergeCell ref="H9:H10"/>
  </mergeCells>
  <pageMargins left="0.7" right="0.7" top="0.75" bottom="0.75" header="0.3" footer="0.3"/>
  <pageSetup paperSize="9" scale="7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Estimate</vt:lpstr>
      <vt:lpstr>Cost</vt:lpstr>
    </vt:vector>
  </TitlesOfParts>
  <Company>TEAM 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Bhuwan</dc:creator>
  <cp:lastModifiedBy>krishna</cp:lastModifiedBy>
  <cp:lastPrinted>2019-03-31T03:00:01Z</cp:lastPrinted>
  <dcterms:created xsi:type="dcterms:W3CDTF">2019-01-15T16:44:13Z</dcterms:created>
  <dcterms:modified xsi:type="dcterms:W3CDTF">2019-04-05T08:08:04Z</dcterms:modified>
</cp:coreProperties>
</file>