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1\"/>
    </mc:Choice>
  </mc:AlternateContent>
  <bookViews>
    <workbookView xWindow="0" yWindow="0" windowWidth="20490" windowHeight="7755" firstSheet="1" activeTab="4"/>
  </bookViews>
  <sheets>
    <sheet name="Vlookup-Exercise#1" sheetId="3" r:id="rId1"/>
    <sheet name="Vlookup-Exercise#2" sheetId="4" r:id="rId2"/>
    <sheet name="Hlookup-Exercise#3" sheetId="5" r:id="rId3"/>
    <sheet name="Vlookup-Exercise#4" sheetId="7" r:id="rId4"/>
    <sheet name="Vlookup-Exercise#5" sheetId="2" r:id="rId5"/>
  </sheets>
  <definedNames>
    <definedName name="DATABASE_ADM">#REF!</definedName>
  </definedNames>
  <calcPr calcId="152511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F5" i="2"/>
  <c r="F6" i="2"/>
  <c r="F7" i="2"/>
  <c r="F8" i="2"/>
  <c r="F9" i="2"/>
  <c r="F10" i="2"/>
  <c r="F4" i="2"/>
  <c r="G6" i="7" l="1"/>
  <c r="G7" i="7"/>
  <c r="G8" i="7"/>
  <c r="G9" i="7"/>
  <c r="G10" i="7"/>
  <c r="G11" i="7"/>
  <c r="G12" i="7"/>
  <c r="G13" i="7"/>
  <c r="G14" i="7"/>
  <c r="G15" i="7"/>
  <c r="G16" i="7"/>
  <c r="G5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4" i="5"/>
  <c r="G3" i="4"/>
  <c r="G4" i="4"/>
  <c r="G5" i="4"/>
  <c r="G6" i="4"/>
  <c r="G7" i="4"/>
  <c r="G8" i="4"/>
  <c r="G9" i="4"/>
  <c r="G10" i="4"/>
  <c r="G2" i="4"/>
  <c r="C17" i="3"/>
  <c r="C18" i="3"/>
  <c r="C19" i="3"/>
  <c r="C20" i="3"/>
  <c r="C21" i="3"/>
  <c r="C22" i="3"/>
  <c r="C23" i="3"/>
  <c r="C24" i="3"/>
  <c r="D21" i="2" l="1"/>
</calcChain>
</file>

<file path=xl/sharedStrings.xml><?xml version="1.0" encoding="utf-8"?>
<sst xmlns="http://schemas.openxmlformats.org/spreadsheetml/2006/main" count="229" uniqueCount="132">
  <si>
    <t>MBE</t>
  </si>
  <si>
    <t>MFC</t>
  </si>
  <si>
    <t>BOTH MFC &amp; MBE</t>
  </si>
  <si>
    <t>GENERAL</t>
  </si>
  <si>
    <t xml:space="preserve">SC </t>
  </si>
  <si>
    <t xml:space="preserve">ST </t>
  </si>
  <si>
    <t>OBC</t>
  </si>
  <si>
    <t>CW</t>
  </si>
  <si>
    <t>PH</t>
  </si>
  <si>
    <t>Grand Total</t>
  </si>
  <si>
    <t>Programme</t>
  </si>
  <si>
    <t>Category</t>
  </si>
  <si>
    <t>No. of Students</t>
  </si>
  <si>
    <t>Use Vlookup Function to find the number of students from the above Table.</t>
  </si>
  <si>
    <t>Data Set from Joint Admission - MFC and MBE</t>
  </si>
  <si>
    <t>Grade</t>
  </si>
  <si>
    <t>Marks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</si>
  <si>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</si>
  <si>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</si>
  <si>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</si>
  <si>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</si>
  <si>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</si>
  <si>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</si>
  <si>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</si>
  <si>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</si>
  <si>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</si>
  <si>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</si>
  <si>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</si>
  <si>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</si>
  <si>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</si>
  <si>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 xml:space="preserve">Student </t>
  </si>
  <si>
    <t xml:space="preserve">Grade </t>
  </si>
  <si>
    <t>Naman</t>
  </si>
  <si>
    <t>Ankit</t>
  </si>
  <si>
    <t>Sunil</t>
  </si>
  <si>
    <t>Astha</t>
  </si>
  <si>
    <t>Nitin</t>
  </si>
  <si>
    <t>Ritu</t>
  </si>
  <si>
    <t>Jas</t>
  </si>
  <si>
    <t>Aman</t>
  </si>
  <si>
    <t>Use the Vlookup in-built function of EXCEL, find the marks for the given grades of the Students.</t>
  </si>
  <si>
    <t>Marital Status</t>
  </si>
  <si>
    <t> Code</t>
  </si>
  <si>
    <t>Divorced or Separated</t>
  </si>
  <si>
    <t>Married</t>
  </si>
  <si>
    <t>Single</t>
  </si>
  <si>
    <t>Widowed</t>
  </si>
  <si>
    <t>Name</t>
  </si>
  <si>
    <t>Gender</t>
  </si>
  <si>
    <t>Age-Group</t>
  </si>
  <si>
    <t>Sun-Sign</t>
  </si>
  <si>
    <t>Code of Family Income</t>
  </si>
  <si>
    <t>Code of  Marital Status</t>
  </si>
  <si>
    <t xml:space="preserve">ANIRUDH KUMAR SINGH              </t>
  </si>
  <si>
    <t xml:space="preserve">Cancer              </t>
  </si>
  <si>
    <t xml:space="preserve">SWETHA SIMHAMBHATLA RAO          </t>
  </si>
  <si>
    <t xml:space="preserve">Pisces              </t>
  </si>
  <si>
    <t xml:space="preserve">PRATEEK RAGHUWANSHI              </t>
  </si>
  <si>
    <t xml:space="preserve">Sagittarius         </t>
  </si>
  <si>
    <t xml:space="preserve">ADITI KAPOOR                     </t>
  </si>
  <si>
    <t xml:space="preserve">Capricorn           </t>
  </si>
  <si>
    <t xml:space="preserve">SANJAY KUMAR                     </t>
  </si>
  <si>
    <t xml:space="preserve">VINEET GOSWAMI                   </t>
  </si>
  <si>
    <t xml:space="preserve">Scorpio             </t>
  </si>
  <si>
    <t xml:space="preserve">ARJUN SINGH RANA                 </t>
  </si>
  <si>
    <t xml:space="preserve">Aries               </t>
  </si>
  <si>
    <t xml:space="preserve">HARIKA R REDDY                   </t>
  </si>
  <si>
    <t xml:space="preserve">Virgo               </t>
  </si>
  <si>
    <t xml:space="preserve">AMIT BIKRAM DAS                  </t>
  </si>
  <si>
    <t xml:space="preserve">Kapoor and Sons Ltd </t>
  </si>
  <si>
    <t>Customer Orders</t>
  </si>
  <si>
    <t>Order No</t>
  </si>
  <si>
    <t>Customer Name</t>
  </si>
  <si>
    <t>Product Name</t>
  </si>
  <si>
    <t>Quantity</t>
  </si>
  <si>
    <t>Price</t>
  </si>
  <si>
    <t>Cost</t>
  </si>
  <si>
    <t>Profit</t>
  </si>
  <si>
    <t>ABC Ltd</t>
  </si>
  <si>
    <t>Paper Clips</t>
  </si>
  <si>
    <t>DEG &amp; Sons</t>
  </si>
  <si>
    <t>Chetna</t>
  </si>
  <si>
    <t>Bharti Associates</t>
  </si>
  <si>
    <t>Ball point pen</t>
  </si>
  <si>
    <t>ACE institutions</t>
  </si>
  <si>
    <t>Pencil</t>
  </si>
  <si>
    <t>Karan</t>
  </si>
  <si>
    <t>Rahul</t>
  </si>
  <si>
    <t>Gautam</t>
  </si>
  <si>
    <t>Paper</t>
  </si>
  <si>
    <t>Garg &amp; Co</t>
  </si>
  <si>
    <t>Ketan &amp; Co</t>
  </si>
  <si>
    <t xml:space="preserve">Reliability Advisors </t>
  </si>
  <si>
    <t>Lohit</t>
  </si>
  <si>
    <t>Neeraj</t>
  </si>
  <si>
    <t>Shyam &amp; Sons</t>
  </si>
  <si>
    <t>Item</t>
  </si>
  <si>
    <t>Paper clips</t>
  </si>
  <si>
    <t xml:space="preserve">Cost </t>
  </si>
  <si>
    <t>Name of the Test</t>
  </si>
  <si>
    <t xml:space="preserve">Test1 </t>
  </si>
  <si>
    <t xml:space="preserve">Test2 </t>
  </si>
  <si>
    <t>Test3</t>
  </si>
  <si>
    <t>Final</t>
  </si>
  <si>
    <t>Weight</t>
  </si>
  <si>
    <t>Test1</t>
  </si>
  <si>
    <t>Test2</t>
  </si>
  <si>
    <t>Total Marks</t>
  </si>
  <si>
    <t>0-40</t>
  </si>
  <si>
    <t>40-45</t>
  </si>
  <si>
    <t>Ashok</t>
  </si>
  <si>
    <t>45-55</t>
  </si>
  <si>
    <t>Amit</t>
  </si>
  <si>
    <t>55-65</t>
  </si>
  <si>
    <t>Sidhant</t>
  </si>
  <si>
    <t>65-75</t>
  </si>
  <si>
    <t>Sidhim</t>
  </si>
  <si>
    <t>75-85</t>
  </si>
  <si>
    <t>Rishab</t>
  </si>
  <si>
    <t>85-90</t>
  </si>
  <si>
    <t>Rohit</t>
  </si>
  <si>
    <t>90-95</t>
  </si>
  <si>
    <t>Martha</t>
  </si>
  <si>
    <t>95-100</t>
  </si>
  <si>
    <t>Monika</t>
  </si>
  <si>
    <t>Ritash</t>
  </si>
  <si>
    <t>Gurleen</t>
  </si>
  <si>
    <t>Jay</t>
  </si>
  <si>
    <t>Sumit</t>
  </si>
  <si>
    <t>You are required to allot Grades to each one as per the Table given. Highlight the Complete Row of the Topper with Red Color; second topper with Yellow and Third topper with Green.</t>
  </si>
  <si>
    <t>MARITAL STATUS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</si>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</sst>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s.&quot;* #,##0.00_);_(&quot;Rs.&quot;* \(#,##0.00\);_(&quot;Rs.&quot;* &quot;-&quot;??_);_(@_)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0"/>
      <name val="Trebuchet MS"/>
      <family val="2"/>
    </font>
    <font>
      <b/>
      <sz val="11"/>
      <color theme="0"/>
      <name val="Trebuchet MS"/>
      <family val="2"/>
    </font>
    <font>
      <b/>
      <sz val="14"/>
      <color theme="0"/>
      <name val="Trebuchet MS"/>
      <family val="2"/>
    </font>
    <font>
      <b/>
      <sz val="12"/>
      <color theme="1"/>
      <name val="Trebuchet MS"/>
      <family val="2"/>
    </font>
    <font>
      <b/>
      <sz val="16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2060"/>
      <name val="Segoe Print"/>
    </font>
    <font>
      <sz val="11"/>
      <color rgb="FF000000"/>
      <name val="Cambria"/>
      <family val="1"/>
    </font>
    <font>
      <b/>
      <sz val="11"/>
      <color rgb="FFFFFFFF"/>
      <name val="Cambria"/>
      <family val="1"/>
    </font>
    <font>
      <b/>
      <sz val="14"/>
      <color rgb="FF002060"/>
      <name val="Segoe Print"/>
    </font>
    <font>
      <b/>
      <sz val="22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7030A0"/>
      <name val="Calibri"/>
      <family val="2"/>
      <scheme val="minor"/>
    </font>
    <font>
      <sz val="12"/>
      <color rgb="FF002060"/>
      <name val="Calibri"/>
      <family val="2"/>
      <scheme val="minor"/>
    </font>
    <font>
      <i/>
      <sz val="14"/>
      <color theme="7" tint="-0.499984740745262"/>
      <name val="Bookman Old Style"/>
      <family val="1"/>
    </font>
    <font>
      <sz val="10"/>
      <name val="Arial"/>
      <family val="2"/>
    </font>
    <font>
      <b/>
      <sz val="12"/>
      <color rgb="FF003300"/>
      <name val="Trebuchet MS"/>
      <family val="2"/>
    </font>
    <font>
      <sz val="11"/>
      <color theme="0"/>
      <name val="Cambria"/>
      <family val="1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75923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 style="thin">
        <color theme="0"/>
      </left>
      <right style="thick">
        <color rgb="FF000000"/>
      </right>
      <top style="thin">
        <color theme="0"/>
      </top>
      <bottom style="thick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theme="0"/>
      </left>
      <right/>
      <top style="thick">
        <color rgb="FF000000"/>
      </top>
      <bottom/>
      <diagonal/>
    </border>
    <border>
      <left style="thin">
        <color theme="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ck">
        <color rgb="FF000000"/>
      </right>
      <top style="thick">
        <color theme="0"/>
      </top>
      <bottom/>
      <diagonal/>
    </border>
    <border>
      <left style="thick">
        <color rgb="FF000000"/>
      </left>
      <right/>
      <top style="thin">
        <color theme="0"/>
      </top>
      <bottom/>
      <diagonal/>
    </border>
    <border>
      <left style="thin">
        <color theme="0"/>
      </left>
      <right style="thick">
        <color rgb="FF000000"/>
      </right>
      <top style="thin">
        <color theme="0"/>
      </top>
      <bottom/>
      <diagonal/>
    </border>
    <border>
      <left style="thick">
        <color rgb="FF000000"/>
      </left>
      <right/>
      <top style="thin">
        <color theme="0"/>
      </top>
      <bottom style="thick">
        <color rgb="FF000000"/>
      </bottom>
      <diagonal/>
    </border>
    <border>
      <left style="thin">
        <color theme="0"/>
      </left>
      <right/>
      <top style="thin">
        <color theme="0"/>
      </top>
      <bottom style="thick">
        <color rgb="FF00000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32" fillId="0" borderId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2" borderId="0" xfId="1"/>
    <xf numFmtId="0" fontId="6" fillId="0" borderId="0" xfId="0" applyFont="1"/>
    <xf numFmtId="0" fontId="9" fillId="9" borderId="0" xfId="0" applyFont="1" applyFill="1"/>
    <xf numFmtId="0" fontId="9" fillId="10" borderId="0" xfId="0" applyFont="1" applyFill="1"/>
    <xf numFmtId="0" fontId="10" fillId="11" borderId="9" xfId="0" applyFont="1" applyFill="1" applyBorder="1" applyAlignment="1">
      <alignment horizontal="left" indent="2"/>
    </xf>
    <xf numFmtId="0" fontId="10" fillId="11" borderId="10" xfId="0" applyFont="1" applyFill="1" applyBorder="1" applyAlignment="1">
      <alignment horizontal="left" indent="2"/>
    </xf>
    <xf numFmtId="0" fontId="11" fillId="12" borderId="4" xfId="0" applyFont="1" applyFill="1" applyBorder="1" applyAlignment="1">
      <alignment horizontal="left" indent="2"/>
    </xf>
    <xf numFmtId="0" fontId="11" fillId="12" borderId="6" xfId="0" applyFont="1" applyFill="1" applyBorder="1" applyAlignment="1">
      <alignment horizontal="left" indent="2"/>
    </xf>
    <xf numFmtId="165" fontId="11" fillId="12" borderId="5" xfId="0" applyNumberFormat="1" applyFont="1" applyFill="1" applyBorder="1" applyAlignment="1">
      <alignment horizontal="left" indent="2"/>
    </xf>
    <xf numFmtId="165" fontId="11" fillId="12" borderId="8" xfId="0" applyNumberFormat="1" applyFont="1" applyFill="1" applyBorder="1" applyAlignment="1">
      <alignment horizontal="left" indent="2"/>
    </xf>
    <xf numFmtId="0" fontId="10" fillId="13" borderId="9" xfId="0" applyFont="1" applyFill="1" applyBorder="1" applyAlignment="1">
      <alignment horizontal="left"/>
    </xf>
    <xf numFmtId="0" fontId="10" fillId="13" borderId="11" xfId="0" applyFont="1" applyFill="1" applyBorder="1" applyAlignment="1">
      <alignment horizontal="left"/>
    </xf>
    <xf numFmtId="0" fontId="10" fillId="13" borderId="10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1" fillId="14" borderId="0" xfId="0" applyFont="1" applyFill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left"/>
    </xf>
    <xf numFmtId="0" fontId="11" fillId="14" borderId="7" xfId="0" applyFont="1" applyFill="1" applyBorder="1" applyAlignment="1">
      <alignment horizontal="left"/>
    </xf>
    <xf numFmtId="0" fontId="9" fillId="9" borderId="0" xfId="0" applyFont="1" applyFill="1" applyAlignment="1">
      <alignment vertical="center"/>
    </xf>
    <xf numFmtId="0" fontId="8" fillId="7" borderId="0" xfId="3" applyAlignment="1">
      <alignment vertical="center"/>
    </xf>
    <xf numFmtId="0" fontId="1" fillId="8" borderId="0" xfId="4" applyAlignment="1">
      <alignment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right" vertical="center"/>
    </xf>
    <xf numFmtId="0" fontId="18" fillId="3" borderId="11" xfId="0" applyFont="1" applyFill="1" applyBorder="1" applyAlignment="1">
      <alignment horizontal="right" vertical="center"/>
    </xf>
    <xf numFmtId="0" fontId="18" fillId="3" borderId="12" xfId="0" applyFont="1" applyFill="1" applyBorder="1" applyAlignment="1">
      <alignment horizontal="right" vertical="center"/>
    </xf>
    <xf numFmtId="0" fontId="19" fillId="19" borderId="13" xfId="0" applyFont="1" applyFill="1" applyBorder="1" applyAlignment="1">
      <alignment horizontal="center" vertical="center"/>
    </xf>
    <xf numFmtId="0" fontId="19" fillId="19" borderId="8" xfId="0" applyFont="1" applyFill="1" applyBorder="1" applyAlignment="1">
      <alignment horizontal="left" vertical="center"/>
    </xf>
    <xf numFmtId="0" fontId="19" fillId="19" borderId="8" xfId="0" applyFont="1" applyFill="1" applyBorder="1" applyAlignment="1">
      <alignment horizontal="right" vertical="center"/>
    </xf>
    <xf numFmtId="0" fontId="19" fillId="19" borderId="7" xfId="0" applyFont="1" applyFill="1" applyBorder="1" applyAlignment="1">
      <alignment horizontal="left" vertical="center"/>
    </xf>
    <xf numFmtId="0" fontId="19" fillId="19" borderId="13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1" fillId="20" borderId="9" xfId="0" applyFont="1" applyFill="1" applyBorder="1" applyAlignment="1">
      <alignment horizontal="right"/>
    </xf>
    <xf numFmtId="0" fontId="21" fillId="20" borderId="6" xfId="0" applyFont="1" applyFill="1" applyBorder="1" applyAlignment="1">
      <alignment horizontal="right"/>
    </xf>
    <xf numFmtId="164" fontId="20" fillId="12" borderId="7" xfId="2" applyFont="1" applyFill="1" applyBorder="1" applyAlignment="1">
      <alignment horizontal="center"/>
    </xf>
    <xf numFmtId="164" fontId="20" fillId="12" borderId="8" xfId="2" applyFont="1" applyFill="1" applyBorder="1" applyAlignment="1">
      <alignment horizontal="center"/>
    </xf>
    <xf numFmtId="164" fontId="23" fillId="11" borderId="7" xfId="2" applyFont="1" applyFill="1" applyBorder="1" applyAlignment="1">
      <alignment horizontal="center"/>
    </xf>
    <xf numFmtId="164" fontId="23" fillId="11" borderId="8" xfId="2" applyFont="1" applyFill="1" applyBorder="1" applyAlignment="1">
      <alignment horizontal="center"/>
    </xf>
    <xf numFmtId="0" fontId="22" fillId="20" borderId="11" xfId="0" applyFont="1" applyFill="1" applyBorder="1" applyAlignment="1">
      <alignment horizontal="right"/>
    </xf>
    <xf numFmtId="0" fontId="22" fillId="20" borderId="10" xfId="0" applyFont="1" applyFill="1" applyBorder="1" applyAlignment="1">
      <alignment horizontal="right"/>
    </xf>
    <xf numFmtId="0" fontId="24" fillId="21" borderId="0" xfId="0" applyFont="1" applyFill="1" applyAlignment="1">
      <alignment horizontal="right" vertical="center" indent="4"/>
    </xf>
    <xf numFmtId="0" fontId="24" fillId="21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9" fontId="24" fillId="21" borderId="0" xfId="0" applyNumberFormat="1" applyFont="1" applyFill="1" applyAlignment="1">
      <alignment horizontal="right" vertical="center" indent="4"/>
    </xf>
    <xf numFmtId="9" fontId="24" fillId="21" borderId="0" xfId="0" applyNumberFormat="1" applyFont="1" applyFill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26" fillId="23" borderId="16" xfId="0" applyFont="1" applyFill="1" applyBorder="1" applyAlignment="1">
      <alignment vertical="center"/>
    </xf>
    <xf numFmtId="0" fontId="26" fillId="23" borderId="17" xfId="0" applyFont="1" applyFill="1" applyBorder="1" applyAlignment="1">
      <alignment horizontal="center" vertical="center"/>
    </xf>
    <xf numFmtId="0" fontId="27" fillId="23" borderId="17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23" borderId="16" xfId="0" applyFont="1" applyFill="1" applyBorder="1" applyAlignment="1">
      <alignment horizontal="right" vertical="center"/>
    </xf>
    <xf numFmtId="0" fontId="29" fillId="24" borderId="18" xfId="0" applyFont="1" applyFill="1" applyBorder="1" applyAlignment="1">
      <alignment vertical="center"/>
    </xf>
    <xf numFmtId="2" fontId="29" fillId="24" borderId="19" xfId="0" applyNumberFormat="1" applyFont="1" applyFill="1" applyBorder="1" applyAlignment="1">
      <alignment horizontal="center" vertical="center"/>
    </xf>
    <xf numFmtId="2" fontId="29" fillId="24" borderId="20" xfId="0" applyNumberFormat="1" applyFont="1" applyFill="1" applyBorder="1" applyAlignment="1">
      <alignment horizontal="center" vertical="center"/>
    </xf>
    <xf numFmtId="2" fontId="29" fillId="24" borderId="21" xfId="0" applyNumberFormat="1" applyFont="1" applyFill="1" applyBorder="1" applyAlignment="1">
      <alignment horizontal="center" vertical="center"/>
    </xf>
    <xf numFmtId="0" fontId="30" fillId="25" borderId="22" xfId="0" applyFont="1" applyFill="1" applyBorder="1" applyAlignment="1">
      <alignment vertical="center"/>
    </xf>
    <xf numFmtId="2" fontId="30" fillId="25" borderId="23" xfId="0" applyNumberFormat="1" applyFont="1" applyFill="1" applyBorder="1" applyAlignment="1">
      <alignment horizontal="center" vertical="center"/>
    </xf>
    <xf numFmtId="0" fontId="29" fillId="24" borderId="22" xfId="0" applyFont="1" applyFill="1" applyBorder="1" applyAlignment="1">
      <alignment vertical="center"/>
    </xf>
    <xf numFmtId="2" fontId="29" fillId="24" borderId="23" xfId="0" applyNumberFormat="1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30" fillId="25" borderId="26" xfId="0" applyFont="1" applyFill="1" applyBorder="1" applyAlignment="1">
      <alignment vertical="center"/>
    </xf>
    <xf numFmtId="2" fontId="30" fillId="25" borderId="27" xfId="0" applyNumberFormat="1" applyFont="1" applyFill="1" applyBorder="1" applyAlignment="1">
      <alignment horizontal="center" vertical="center"/>
    </xf>
    <xf numFmtId="0" fontId="13" fillId="16" borderId="30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left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left" vertical="center" wrapText="1"/>
    </xf>
    <xf numFmtId="0" fontId="13" fillId="16" borderId="35" xfId="0" applyFont="1" applyFill="1" applyBorder="1" applyAlignment="1">
      <alignment horizontal="center" vertical="center" wrapText="1"/>
    </xf>
    <xf numFmtId="0" fontId="13" fillId="16" borderId="35" xfId="0" applyFont="1" applyFill="1" applyBorder="1" applyAlignment="1">
      <alignment horizontal="left" vertical="center" wrapText="1"/>
    </xf>
    <xf numFmtId="0" fontId="13" fillId="16" borderId="36" xfId="0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left" vertical="center" wrapText="1"/>
    </xf>
    <xf numFmtId="0" fontId="13" fillId="17" borderId="30" xfId="0" applyFont="1" applyFill="1" applyBorder="1" applyAlignment="1">
      <alignment horizontal="center" vertical="center" wrapText="1"/>
    </xf>
    <xf numFmtId="0" fontId="13" fillId="17" borderId="30" xfId="0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left" vertical="center" wrapText="1"/>
    </xf>
    <xf numFmtId="0" fontId="13" fillId="16" borderId="30" xfId="0" applyFont="1" applyFill="1" applyBorder="1" applyAlignment="1">
      <alignment horizontal="left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left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left" vertical="center" wrapText="1"/>
    </xf>
    <xf numFmtId="0" fontId="13" fillId="16" borderId="29" xfId="0" applyFont="1" applyFill="1" applyBorder="1" applyAlignment="1">
      <alignment horizontal="center" vertical="center" wrapText="1"/>
    </xf>
    <xf numFmtId="0" fontId="33" fillId="26" borderId="41" xfId="0" applyFont="1" applyFill="1" applyBorder="1" applyAlignment="1">
      <alignment vertical="center"/>
    </xf>
    <xf numFmtId="0" fontId="33" fillId="26" borderId="42" xfId="0" applyFont="1" applyFill="1" applyBorder="1" applyAlignment="1">
      <alignment horizontal="left" vertical="center" indent="3"/>
    </xf>
    <xf numFmtId="0" fontId="33" fillId="26" borderId="43" xfId="0" applyFont="1" applyFill="1" applyBorder="1" applyAlignment="1">
      <alignment horizontal="right" vertical="center"/>
    </xf>
    <xf numFmtId="0" fontId="2" fillId="27" borderId="1" xfId="0" applyFont="1" applyFill="1" applyBorder="1" applyAlignment="1">
      <alignment vertical="center"/>
    </xf>
    <xf numFmtId="0" fontId="2" fillId="27" borderId="2" xfId="0" applyFont="1" applyFill="1" applyBorder="1" applyAlignment="1">
      <alignment horizontal="left" vertical="center" indent="3"/>
    </xf>
    <xf numFmtId="0" fontId="2" fillId="27" borderId="3" xfId="0" applyNumberFormat="1" applyFont="1" applyFill="1" applyBorder="1" applyAlignment="1">
      <alignment horizontal="right" vertical="center"/>
    </xf>
    <xf numFmtId="0" fontId="2" fillId="0" borderId="44" xfId="0" applyFont="1" applyBorder="1" applyAlignment="1">
      <alignment vertical="center"/>
    </xf>
    <xf numFmtId="0" fontId="2" fillId="0" borderId="42" xfId="0" applyFont="1" applyBorder="1" applyAlignment="1">
      <alignment horizontal="left" vertical="center" indent="3"/>
    </xf>
    <xf numFmtId="0" fontId="2" fillId="0" borderId="45" xfId="0" applyNumberFormat="1" applyFont="1" applyBorder="1" applyAlignment="1">
      <alignment horizontal="right" vertical="center"/>
    </xf>
    <xf numFmtId="0" fontId="2" fillId="27" borderId="44" xfId="0" applyFont="1" applyFill="1" applyBorder="1" applyAlignment="1">
      <alignment vertical="center"/>
    </xf>
    <xf numFmtId="0" fontId="2" fillId="27" borderId="42" xfId="0" applyFont="1" applyFill="1" applyBorder="1" applyAlignment="1">
      <alignment horizontal="left" vertical="center" indent="3"/>
    </xf>
    <xf numFmtId="0" fontId="2" fillId="27" borderId="45" xfId="0" applyNumberFormat="1" applyFont="1" applyFill="1" applyBorder="1" applyAlignment="1">
      <alignment horizontal="right" vertical="center"/>
    </xf>
    <xf numFmtId="0" fontId="3" fillId="4" borderId="46" xfId="0" applyFont="1" applyFill="1" applyBorder="1" applyAlignment="1">
      <alignment vertical="center"/>
    </xf>
    <xf numFmtId="0" fontId="5" fillId="5" borderId="28" xfId="0" applyFont="1" applyFill="1" applyBorder="1" applyAlignment="1">
      <alignment horizontal="left" vertical="center" indent="3"/>
    </xf>
    <xf numFmtId="0" fontId="5" fillId="5" borderId="47" xfId="0" applyNumberFormat="1" applyFont="1" applyFill="1" applyBorder="1" applyAlignment="1">
      <alignment horizontal="right" vertical="center"/>
    </xf>
    <xf numFmtId="0" fontId="13" fillId="11" borderId="23" xfId="0" applyFont="1" applyFill="1" applyBorder="1" applyAlignment="1">
      <alignment horizontal="right"/>
    </xf>
    <xf numFmtId="0" fontId="13" fillId="11" borderId="23" xfId="0" applyFont="1" applyFill="1" applyBorder="1" applyAlignment="1">
      <alignment horizontal="center"/>
    </xf>
    <xf numFmtId="0" fontId="13" fillId="14" borderId="23" xfId="0" applyFont="1" applyFill="1" applyBorder="1" applyAlignment="1">
      <alignment horizontal="right"/>
    </xf>
    <xf numFmtId="0" fontId="13" fillId="14" borderId="23" xfId="0" applyFont="1" applyFill="1" applyBorder="1" applyAlignment="1">
      <alignment horizontal="center"/>
    </xf>
    <xf numFmtId="0" fontId="34" fillId="28" borderId="0" xfId="0" applyFont="1" applyFill="1" applyAlignment="1">
      <alignment vertical="center"/>
    </xf>
    <xf numFmtId="0" fontId="12" fillId="15" borderId="1" xfId="0" applyFont="1" applyFill="1" applyBorder="1" applyAlignment="1">
      <alignment horizontal="center" wrapText="1"/>
    </xf>
    <xf numFmtId="0" fontId="12" fillId="15" borderId="2" xfId="0" applyFont="1" applyFill="1" applyBorder="1" applyAlignment="1">
      <alignment horizontal="center" wrapText="1"/>
    </xf>
    <xf numFmtId="0" fontId="12" fillId="15" borderId="3" xfId="0" applyFont="1" applyFill="1" applyBorder="1" applyAlignment="1">
      <alignment horizontal="center" wrapText="1"/>
    </xf>
    <xf numFmtId="0" fontId="12" fillId="15" borderId="4" xfId="0" applyFont="1" applyFill="1" applyBorder="1" applyAlignment="1">
      <alignment horizontal="center" wrapText="1"/>
    </xf>
    <xf numFmtId="0" fontId="12" fillId="15" borderId="0" xfId="0" applyFont="1" applyFill="1" applyBorder="1" applyAlignment="1">
      <alignment horizontal="center" wrapText="1"/>
    </xf>
    <xf numFmtId="0" fontId="12" fillId="15" borderId="5" xfId="0" applyFont="1" applyFill="1" applyBorder="1" applyAlignment="1">
      <alignment horizontal="center" wrapText="1"/>
    </xf>
    <xf numFmtId="0" fontId="12" fillId="15" borderId="6" xfId="0" applyFont="1" applyFill="1" applyBorder="1" applyAlignment="1">
      <alignment horizontal="center" wrapText="1"/>
    </xf>
    <xf numFmtId="0" fontId="12" fillId="15" borderId="7" xfId="0" applyFont="1" applyFill="1" applyBorder="1" applyAlignment="1">
      <alignment horizontal="center" wrapText="1"/>
    </xf>
    <xf numFmtId="0" fontId="12" fillId="15" borderId="8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5" fillId="15" borderId="0" xfId="0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vertical="center" wrapText="1"/>
    </xf>
    <xf numFmtId="0" fontId="15" fillId="15" borderId="8" xfId="0" applyFont="1" applyFill="1" applyBorder="1" applyAlignment="1">
      <alignment horizontal="center" vertical="center" wrapText="1"/>
    </xf>
    <xf numFmtId="0" fontId="16" fillId="18" borderId="0" xfId="0" applyFont="1" applyFill="1" applyAlignment="1">
      <alignment horizontal="center" vertical="center" wrapText="1"/>
    </xf>
    <xf numFmtId="0" fontId="17" fillId="0" borderId="7" xfId="0" applyFont="1" applyBorder="1" applyAlignment="1">
      <alignment horizontal="right" vertical="center" wrapText="1"/>
    </xf>
    <xf numFmtId="0" fontId="27" fillId="23" borderId="3" xfId="0" applyFont="1" applyFill="1" applyBorder="1" applyAlignment="1">
      <alignment horizontal="center" vertical="center"/>
    </xf>
    <xf numFmtId="0" fontId="27" fillId="23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7" fillId="3" borderId="0" xfId="1" applyFont="1" applyFill="1"/>
    <xf numFmtId="0" fontId="4" fillId="6" borderId="0" xfId="0" applyFont="1" applyFill="1" applyAlignment="1">
      <alignment wrapText="1"/>
    </xf>
    <xf numFmtId="0" fontId="0" fillId="0" borderId="0" xfId="0" applyFont="1"/>
  </cellXfs>
  <cellStyles count="6">
    <cellStyle name="20% - Accent5" xfId="1" builtinId="46"/>
    <cellStyle name="20% - Accent6" xfId="4" builtinId="50"/>
    <cellStyle name="Currency" xfId="2" builtinId="4"/>
    <cellStyle name="Neutral" xfId="3" builtinId="28"/>
    <cellStyle name="Normal" xfId="0" builtinId="0"/>
    <cellStyle name="Normal 2" xf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none"/>
      </font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0</xdr:row>
      <xdr:rowOff>180975</xdr:rowOff>
    </xdr:from>
    <xdr:to>
      <xdr:col>1</xdr:col>
      <xdr:colOff>123825</xdr:colOff>
      <xdr:row>0</xdr:row>
      <xdr:rowOff>180976</xdr:rowOff>
    </xdr:to>
    <xdr:cxnSp macro="">
      <xdr:nvCxnSpPr>
        <xdr:cNvPr id="2" name="Straight Arrow Connector 1"/>
        <xdr:cNvCxnSpPr/>
      </xdr:nvCxnSpPr>
      <xdr:spPr>
        <a:xfrm flipV="1">
          <a:off x="1190625" y="180975"/>
          <a:ext cx="428625" cy="1"/>
        </a:xfrm>
        <a:prstGeom prst="straightConnector1">
          <a:avLst/>
        </a:prstGeom>
        <a:ln w="19050">
          <a:solidFill>
            <a:srgbClr val="002060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1209675</xdr:colOff>
      <xdr:row>1</xdr:row>
      <xdr:rowOff>161925</xdr:rowOff>
    </xdr:from>
    <xdr:to>
      <xdr:col>1</xdr:col>
      <xdr:colOff>142875</xdr:colOff>
      <xdr:row>1</xdr:row>
      <xdr:rowOff>161926</xdr:rowOff>
    </xdr:to>
    <xdr:cxnSp macro="">
      <xdr:nvCxnSpPr>
        <xdr:cNvPr id="3" name="Straight Arrow Connector 2"/>
        <xdr:cNvCxnSpPr/>
      </xdr:nvCxnSpPr>
      <xdr:spPr>
        <a:xfrm flipV="1">
          <a:off x="1209675" y="476250"/>
          <a:ext cx="428625" cy="1"/>
        </a:xfrm>
        <a:prstGeom prst="straightConnector1">
          <a:avLst/>
        </a:prstGeom>
        <a:ln w="19050">
          <a:solidFill>
            <a:srgbClr val="002060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22" displayName="Table22" ref="G3:I10" totalsRowShown="0" headerRowDxfId="3">
  <tableColumns count="3">
    <tableColumn id="1" name="Programme" dataDxfId="2"/>
    <tableColumn id="2" name="Category" dataDxfId="1"/>
    <tableColumn id="3" name="No. of Students" dataDxfId="0">
      <calculatedColumnFormula>VLOOKUP(F4,$A$3:$D$20,4,0)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C17" sqref="C17"/>
    </sheetView>
  </sheetViews>
  <sheetFormatPr defaultRowHeight="14.25" x14ac:dyDescent="0.2"/>
  <cols>
    <col min="1" max="1" width="16.28515625" style="5" customWidth="1"/>
    <col min="2" max="2" width="14.85546875" style="5" customWidth="1"/>
    <col min="3" max="16384" width="9.140625" style="5"/>
  </cols>
  <sheetData>
    <row r="1" spans="1:7" ht="16.5" thickBot="1" x14ac:dyDescent="0.3">
      <c r="A1" s="7" t="s">
        <v>15</v>
      </c>
      <c r="B1" s="8" t="s">
        <v>16</v>
      </c>
      <c r="C1" s="6"/>
      <c r="D1" s="6"/>
      <c r="E1" s="6"/>
      <c r="F1" s="6"/>
      <c r="G1" s="6"/>
    </row>
    <row r="2" spans="1:7" ht="16.5" thickBot="1" x14ac:dyDescent="0.3">
      <c r="A2" s="9" t="s">
        <v>17</v>
      </c>
      <c r="B2" s="11">
        <v>5</v>
      </c>
      <c r="C2" s="6"/>
      <c r="D2" s="6"/>
      <c r="E2" s="6"/>
      <c r="F2" s="6"/>
      <c r="G2" s="6"/>
    </row>
    <row r="3" spans="1:7" ht="15.75" x14ac:dyDescent="0.25">
      <c r="A3" s="9" t="s">
        <v>18</v>
      </c>
      <c r="B3" s="11">
        <v>4.5</v>
      </c>
      <c r="C3" s="6"/>
      <c r="D3" s="110" t="s">
        <v>40</v>
      </c>
      <c r="E3" s="111"/>
      <c r="F3" s="111"/>
      <c r="G3" s="112"/>
    </row>
    <row r="4" spans="1:7" ht="15.75" x14ac:dyDescent="0.25">
      <c r="A4" s="9" t="s">
        <v>19</v>
      </c>
      <c r="B4" s="11">
        <v>4</v>
      </c>
      <c r="C4" s="6"/>
      <c r="D4" s="113"/>
      <c r="E4" s="114"/>
      <c r="F4" s="114"/>
      <c r="G4" s="115"/>
    </row>
    <row r="5" spans="1:7" ht="15.75" x14ac:dyDescent="0.25">
      <c r="A5" s="9" t="s">
        <v>20</v>
      </c>
      <c r="B5" s="11">
        <v>3.5</v>
      </c>
      <c r="C5" s="6"/>
      <c r="D5" s="113"/>
      <c r="E5" s="114"/>
      <c r="F5" s="114"/>
      <c r="G5" s="115"/>
    </row>
    <row r="6" spans="1:7" ht="15.75" x14ac:dyDescent="0.25">
      <c r="A6" s="9" t="s">
        <v>21</v>
      </c>
      <c r="B6" s="11">
        <v>3</v>
      </c>
      <c r="C6" s="6"/>
      <c r="D6" s="113"/>
      <c r="E6" s="114"/>
      <c r="F6" s="114"/>
      <c r="G6" s="115"/>
    </row>
    <row r="7" spans="1:7" ht="15.75" x14ac:dyDescent="0.25">
      <c r="A7" s="9" t="s">
        <v>22</v>
      </c>
      <c r="B7" s="11">
        <v>2.5</v>
      </c>
      <c r="C7" s="6"/>
      <c r="D7" s="113"/>
      <c r="E7" s="114"/>
      <c r="F7" s="114"/>
      <c r="G7" s="115"/>
    </row>
    <row r="8" spans="1:7" ht="16.5" thickBot="1" x14ac:dyDescent="0.3">
      <c r="A8" s="9" t="s">
        <v>23</v>
      </c>
      <c r="B8" s="11">
        <v>2.25</v>
      </c>
      <c r="C8" s="6"/>
      <c r="D8" s="116"/>
      <c r="E8" s="117"/>
      <c r="F8" s="117"/>
      <c r="G8" s="118"/>
    </row>
    <row r="9" spans="1:7" ht="15.75" x14ac:dyDescent="0.25">
      <c r="A9" s="9" t="s">
        <v>24</v>
      </c>
      <c r="B9" s="11">
        <v>2</v>
      </c>
      <c r="C9" s="6"/>
      <c r="D9" s="6"/>
      <c r="E9" s="6"/>
      <c r="F9" s="6"/>
      <c r="G9" s="6"/>
    </row>
    <row r="10" spans="1:7" ht="15.75" x14ac:dyDescent="0.25">
      <c r="A10" s="9" t="s">
        <v>25</v>
      </c>
      <c r="B10" s="11">
        <v>1.75</v>
      </c>
      <c r="C10" s="6"/>
      <c r="D10" s="6"/>
      <c r="E10" s="6"/>
      <c r="F10" s="6"/>
      <c r="G10" s="6"/>
    </row>
    <row r="11" spans="1:7" ht="15.75" x14ac:dyDescent="0.25">
      <c r="A11" s="9" t="s">
        <v>26</v>
      </c>
      <c r="B11" s="11">
        <v>1.5</v>
      </c>
      <c r="C11" s="6"/>
      <c r="D11" s="6"/>
      <c r="E11" s="6"/>
      <c r="F11" s="6"/>
      <c r="G11" s="6"/>
    </row>
    <row r="12" spans="1:7" ht="15.75" x14ac:dyDescent="0.25">
      <c r="A12" s="9" t="s">
        <v>27</v>
      </c>
      <c r="B12" s="11">
        <v>1</v>
      </c>
      <c r="C12" s="6"/>
      <c r="D12" s="6"/>
      <c r="E12" s="6"/>
      <c r="F12" s="6"/>
      <c r="G12" s="6"/>
    </row>
    <row r="13" spans="1:7" ht="15.75" x14ac:dyDescent="0.25">
      <c r="A13" s="9" t="s">
        <v>28</v>
      </c>
      <c r="B13" s="11">
        <v>0.5</v>
      </c>
      <c r="C13" s="6"/>
      <c r="D13" s="6"/>
      <c r="E13" s="6"/>
      <c r="F13" s="6"/>
      <c r="G13" s="6"/>
    </row>
    <row r="14" spans="1:7" ht="16.5" thickBot="1" x14ac:dyDescent="0.3">
      <c r="A14" s="10" t="s">
        <v>29</v>
      </c>
      <c r="B14" s="12">
        <v>0</v>
      </c>
      <c r="C14" s="6"/>
      <c r="D14" s="6"/>
      <c r="E14" s="6"/>
      <c r="F14" s="6"/>
      <c r="G14" s="6"/>
    </row>
    <row r="15" spans="1:7" ht="15" thickBot="1" x14ac:dyDescent="0.25">
      <c r="A15" s="6"/>
      <c r="B15" s="6"/>
      <c r="C15" s="6"/>
      <c r="D15" s="6"/>
      <c r="E15" s="6"/>
      <c r="F15" s="6"/>
      <c r="G15" s="6"/>
    </row>
    <row r="16" spans="1:7" ht="16.5" thickBot="1" x14ac:dyDescent="0.3">
      <c r="A16" s="13" t="s">
        <v>30</v>
      </c>
      <c r="B16" s="14" t="s">
        <v>31</v>
      </c>
      <c r="C16" s="15" t="s">
        <v>16</v>
      </c>
      <c r="D16" s="6"/>
      <c r="E16" s="6"/>
      <c r="F16" s="6"/>
      <c r="G16" s="6"/>
    </row>
    <row r="17" spans="1:7" ht="15.75" x14ac:dyDescent="0.25">
      <c r="A17" s="16" t="s">
        <v>32</v>
      </c>
      <c r="B17" s="17" t="s">
        <v>20</v>
      </c>
      <c r="C17" s="18">
        <f>VLOOKUP(B17,$A$1:$B$14,2,0)</f>
        <v>3.5</v>
      </c>
      <c r="D17" s="6"/>
      <c r="E17" s="6"/>
      <c r="F17" s="6"/>
      <c r="G17" s="6"/>
    </row>
    <row r="18" spans="1:7" ht="15.75" x14ac:dyDescent="0.25">
      <c r="A18" s="16" t="s">
        <v>33</v>
      </c>
      <c r="B18" s="17" t="s">
        <v>22</v>
      </c>
      <c r="C18" s="18">
        <f t="shared" ref="C18:C24" si="0">VLOOKUP(B18,$A$1:$B$14,2,0)</f>
        <v>2.5</v>
      </c>
      <c r="D18" s="6"/>
      <c r="E18" s="6"/>
      <c r="F18" s="6"/>
      <c r="G18" s="6"/>
    </row>
    <row r="19" spans="1:7" ht="15.75" x14ac:dyDescent="0.25">
      <c r="A19" s="16" t="s">
        <v>34</v>
      </c>
      <c r="B19" s="17" t="s">
        <v>18</v>
      </c>
      <c r="C19" s="18">
        <f t="shared" si="0"/>
        <v>4.5</v>
      </c>
      <c r="D19" s="6"/>
      <c r="E19" s="6"/>
      <c r="F19" s="6"/>
      <c r="G19" s="6"/>
    </row>
    <row r="20" spans="1:7" ht="15.75" x14ac:dyDescent="0.25">
      <c r="A20" s="16" t="s">
        <v>35</v>
      </c>
      <c r="B20" s="17" t="s">
        <v>17</v>
      </c>
      <c r="C20" s="18">
        <f t="shared" si="0"/>
        <v>5</v>
      </c>
      <c r="D20" s="6"/>
      <c r="E20" s="6"/>
      <c r="F20" s="6"/>
      <c r="G20" s="6"/>
    </row>
    <row r="21" spans="1:7" ht="15.75" x14ac:dyDescent="0.25">
      <c r="A21" s="16" t="s">
        <v>36</v>
      </c>
      <c r="B21" s="17" t="s">
        <v>24</v>
      </c>
      <c r="C21" s="18">
        <f t="shared" si="0"/>
        <v>2</v>
      </c>
      <c r="D21" s="6"/>
      <c r="E21" s="6"/>
      <c r="F21" s="6"/>
      <c r="G21" s="6"/>
    </row>
    <row r="22" spans="1:7" ht="15.75" x14ac:dyDescent="0.25">
      <c r="A22" s="16" t="s">
        <v>37</v>
      </c>
      <c r="B22" s="17" t="s">
        <v>23</v>
      </c>
      <c r="C22" s="18">
        <f t="shared" si="0"/>
        <v>2.25</v>
      </c>
      <c r="D22" s="6"/>
      <c r="E22" s="6"/>
      <c r="F22" s="6"/>
      <c r="G22" s="6"/>
    </row>
    <row r="23" spans="1:7" ht="15.75" x14ac:dyDescent="0.25">
      <c r="A23" s="16" t="s">
        <v>38</v>
      </c>
      <c r="B23" s="17" t="s">
        <v>19</v>
      </c>
      <c r="C23" s="18">
        <f t="shared" si="0"/>
        <v>4</v>
      </c>
      <c r="D23" s="6"/>
      <c r="E23" s="6"/>
      <c r="F23" s="6"/>
      <c r="G23" s="6"/>
    </row>
    <row r="24" spans="1:7" ht="16.5" thickBot="1" x14ac:dyDescent="0.3">
      <c r="A24" s="19" t="s">
        <v>39</v>
      </c>
      <c r="B24" s="20" t="s">
        <v>29</v>
      </c>
      <c r="C24" s="18">
        <f t="shared" si="0"/>
        <v>0</v>
      </c>
      <c r="D24" s="6"/>
      <c r="E24" s="6"/>
      <c r="F24" s="6"/>
      <c r="G24" s="6"/>
    </row>
  </sheetData>
  <mergeCells count="1">
    <mergeCell ref="D3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4" workbookViewId="0">
      <selection activeCell="G2" sqref="G2:G10"/>
    </sheetView>
  </sheetViews>
  <sheetFormatPr defaultRowHeight="30" customHeight="1" x14ac:dyDescent="0.25"/>
  <cols>
    <col min="1" max="1" width="29.5703125" style="23" customWidth="1"/>
    <col min="2" max="2" width="13" style="23" customWidth="1"/>
    <col min="3" max="3" width="13.85546875" style="23" customWidth="1"/>
    <col min="4" max="4" width="12.42578125" style="23" customWidth="1"/>
    <col min="5" max="5" width="25.42578125" style="23" customWidth="1"/>
    <col min="6" max="6" width="25.140625" style="23" customWidth="1"/>
    <col min="7" max="7" width="18.42578125" style="23" customWidth="1"/>
    <col min="8" max="9" width="9.140625" style="23"/>
    <col min="10" max="10" width="21.42578125" style="23" bestFit="1" customWidth="1"/>
    <col min="11" max="11" width="5.85546875" style="23" bestFit="1" customWidth="1"/>
    <col min="12" max="16384" width="9.140625" style="23"/>
  </cols>
  <sheetData>
    <row r="1" spans="1:12" ht="30" customHeight="1" thickTop="1" thickBot="1" x14ac:dyDescent="0.25">
      <c r="A1" s="71" t="s">
        <v>47</v>
      </c>
      <c r="B1" s="72" t="s">
        <v>48</v>
      </c>
      <c r="C1" s="72" t="s">
        <v>49</v>
      </c>
      <c r="D1" s="73" t="s">
        <v>50</v>
      </c>
      <c r="E1" s="72" t="s">
        <v>51</v>
      </c>
      <c r="F1" s="74" t="s">
        <v>52</v>
      </c>
      <c r="G1" s="109" t="s">
        <v>130</v>
      </c>
      <c r="J1" s="105" t="s">
        <v>41</v>
      </c>
      <c r="K1" s="106" t="s">
        <v>42</v>
      </c>
      <c r="L1" s="105" t="s">
        <v>41</v>
      </c>
    </row>
    <row r="2" spans="1:12" ht="30" customHeight="1" thickTop="1" x14ac:dyDescent="0.2">
      <c r="A2" s="75" t="s">
        <v>53</v>
      </c>
      <c r="B2" s="76">
        <v>1</v>
      </c>
      <c r="C2" s="76">
        <v>3</v>
      </c>
      <c r="D2" s="77" t="s">
        <v>54</v>
      </c>
      <c r="E2" s="76">
        <v>1</v>
      </c>
      <c r="F2" s="78">
        <v>2</v>
      </c>
      <c r="G2" s="21" t="str">
        <f>VLOOKUP(F2,$K$1:$L$5,2,0)</f>
        <v>Married</v>
      </c>
      <c r="J2" s="107" t="s">
        <v>43</v>
      </c>
      <c r="K2" s="108">
        <v>1</v>
      </c>
      <c r="L2" s="107" t="s">
        <v>43</v>
      </c>
    </row>
    <row r="3" spans="1:12" ht="30" customHeight="1" x14ac:dyDescent="0.2">
      <c r="A3" s="79" t="s">
        <v>55</v>
      </c>
      <c r="B3" s="80">
        <v>1</v>
      </c>
      <c r="C3" s="80">
        <v>2</v>
      </c>
      <c r="D3" s="81" t="s">
        <v>56</v>
      </c>
      <c r="E3" s="80">
        <v>2</v>
      </c>
      <c r="F3" s="82">
        <v>1</v>
      </c>
      <c r="G3" s="21" t="str">
        <f t="shared" ref="G3:G10" si="0">VLOOKUP(F3,$K$1:$L$5,2,0)</f>
        <v>Divorced or Separated</v>
      </c>
      <c r="J3" s="107" t="s">
        <v>44</v>
      </c>
      <c r="K3" s="108">
        <v>2</v>
      </c>
      <c r="L3" s="107" t="s">
        <v>44</v>
      </c>
    </row>
    <row r="4" spans="1:12" ht="30" customHeight="1" x14ac:dyDescent="0.2">
      <c r="A4" s="83" t="s">
        <v>57</v>
      </c>
      <c r="B4" s="70">
        <v>1</v>
      </c>
      <c r="C4" s="70">
        <v>2</v>
      </c>
      <c r="D4" s="84" t="s">
        <v>58</v>
      </c>
      <c r="E4" s="70">
        <v>5</v>
      </c>
      <c r="F4" s="85">
        <v>2</v>
      </c>
      <c r="G4" s="21" t="str">
        <f t="shared" si="0"/>
        <v>Married</v>
      </c>
      <c r="J4" s="107" t="s">
        <v>45</v>
      </c>
      <c r="K4" s="108">
        <v>3</v>
      </c>
      <c r="L4" s="107" t="s">
        <v>45</v>
      </c>
    </row>
    <row r="5" spans="1:12" ht="30" customHeight="1" x14ac:dyDescent="0.2">
      <c r="A5" s="79" t="s">
        <v>59</v>
      </c>
      <c r="B5" s="80">
        <v>2</v>
      </c>
      <c r="C5" s="80">
        <v>1</v>
      </c>
      <c r="D5" s="81" t="s">
        <v>60</v>
      </c>
      <c r="E5" s="80">
        <v>3</v>
      </c>
      <c r="F5" s="82">
        <v>3</v>
      </c>
      <c r="G5" s="21" t="str">
        <f t="shared" si="0"/>
        <v>Single</v>
      </c>
      <c r="J5" s="107" t="s">
        <v>46</v>
      </c>
      <c r="K5" s="108">
        <v>4</v>
      </c>
      <c r="L5" s="107" t="s">
        <v>46</v>
      </c>
    </row>
    <row r="6" spans="1:12" ht="30" customHeight="1" x14ac:dyDescent="0.25">
      <c r="A6" s="83" t="s">
        <v>61</v>
      </c>
      <c r="B6" s="70">
        <v>2</v>
      </c>
      <c r="C6" s="70">
        <v>4</v>
      </c>
      <c r="D6" s="84" t="s">
        <v>58</v>
      </c>
      <c r="E6" s="70">
        <v>1</v>
      </c>
      <c r="F6" s="85">
        <v>1</v>
      </c>
      <c r="G6" s="21" t="str">
        <f t="shared" si="0"/>
        <v>Divorced or Separated</v>
      </c>
    </row>
    <row r="7" spans="1:12" ht="30" customHeight="1" x14ac:dyDescent="0.25">
      <c r="A7" s="79" t="s">
        <v>62</v>
      </c>
      <c r="B7" s="80">
        <v>1</v>
      </c>
      <c r="C7" s="80">
        <v>2</v>
      </c>
      <c r="D7" s="81" t="s">
        <v>63</v>
      </c>
      <c r="E7" s="80">
        <v>1</v>
      </c>
      <c r="F7" s="82">
        <v>2</v>
      </c>
      <c r="G7" s="21" t="str">
        <f t="shared" si="0"/>
        <v>Married</v>
      </c>
    </row>
    <row r="8" spans="1:12" ht="30" customHeight="1" x14ac:dyDescent="0.25">
      <c r="A8" s="83" t="s">
        <v>64</v>
      </c>
      <c r="B8" s="70">
        <v>2</v>
      </c>
      <c r="C8" s="70">
        <v>2</v>
      </c>
      <c r="D8" s="84" t="s">
        <v>65</v>
      </c>
      <c r="E8" s="70">
        <v>2</v>
      </c>
      <c r="F8" s="85">
        <v>1</v>
      </c>
      <c r="G8" s="21" t="str">
        <f t="shared" si="0"/>
        <v>Divorced or Separated</v>
      </c>
    </row>
    <row r="9" spans="1:12" ht="30" customHeight="1" x14ac:dyDescent="0.25">
      <c r="A9" s="79" t="s">
        <v>66</v>
      </c>
      <c r="B9" s="80">
        <v>2</v>
      </c>
      <c r="C9" s="80">
        <v>3</v>
      </c>
      <c r="D9" s="81" t="s">
        <v>67</v>
      </c>
      <c r="E9" s="80">
        <v>2</v>
      </c>
      <c r="F9" s="82">
        <v>2</v>
      </c>
      <c r="G9" s="21" t="str">
        <f t="shared" si="0"/>
        <v>Married</v>
      </c>
    </row>
    <row r="10" spans="1:12" ht="30" customHeight="1" thickBot="1" x14ac:dyDescent="0.3">
      <c r="A10" s="86" t="s">
        <v>68</v>
      </c>
      <c r="B10" s="87">
        <v>1</v>
      </c>
      <c r="C10" s="87">
        <v>1</v>
      </c>
      <c r="D10" s="88" t="s">
        <v>65</v>
      </c>
      <c r="E10" s="87">
        <v>2</v>
      </c>
      <c r="F10" s="89">
        <v>4</v>
      </c>
      <c r="G10" s="21" t="str">
        <f t="shared" si="0"/>
        <v>Widowed</v>
      </c>
    </row>
    <row r="11" spans="1:12" ht="30" customHeight="1" thickTop="1" thickBot="1" x14ac:dyDescent="0.3">
      <c r="A11" s="21"/>
      <c r="B11" s="21"/>
      <c r="C11" s="21"/>
      <c r="D11" s="21"/>
      <c r="E11" s="21"/>
      <c r="F11" s="21"/>
      <c r="G11" s="21"/>
    </row>
    <row r="12" spans="1:12" ht="30" customHeight="1" x14ac:dyDescent="0.25">
      <c r="C12" s="21"/>
      <c r="D12" s="119"/>
      <c r="E12" s="120"/>
      <c r="F12" s="120"/>
      <c r="G12" s="121"/>
    </row>
    <row r="13" spans="1:12" ht="30" customHeight="1" x14ac:dyDescent="0.25">
      <c r="C13" s="21"/>
      <c r="D13" s="122"/>
      <c r="E13" s="123"/>
      <c r="F13" s="123"/>
      <c r="G13" s="124"/>
    </row>
    <row r="14" spans="1:12" ht="30" customHeight="1" x14ac:dyDescent="0.25">
      <c r="C14" s="21"/>
      <c r="D14" s="122"/>
      <c r="E14" s="123"/>
      <c r="F14" s="123"/>
      <c r="G14" s="124"/>
    </row>
    <row r="15" spans="1:12" ht="30" customHeight="1" x14ac:dyDescent="0.25">
      <c r="C15" s="21"/>
      <c r="D15" s="122"/>
      <c r="E15" s="123"/>
      <c r="F15" s="123"/>
      <c r="G15" s="124"/>
    </row>
    <row r="16" spans="1:12" ht="30" customHeight="1" x14ac:dyDescent="0.25">
      <c r="C16" s="21"/>
      <c r="D16" s="122"/>
      <c r="E16" s="123"/>
      <c r="F16" s="123"/>
      <c r="G16" s="124"/>
    </row>
    <row r="17" spans="4:7" ht="30" customHeight="1" thickBot="1" x14ac:dyDescent="0.3">
      <c r="D17" s="125"/>
      <c r="E17" s="126"/>
      <c r="F17" s="126"/>
      <c r="G17" s="127"/>
    </row>
  </sheetData>
  <mergeCells count="1">
    <mergeCell ref="D12:G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zoomScaleNormal="85" workbookViewId="0">
      <selection activeCell="L6" sqref="L6"/>
    </sheetView>
  </sheetViews>
  <sheetFormatPr defaultRowHeight="15" x14ac:dyDescent="0.25"/>
  <cols>
    <col min="1" max="1" width="10.140625" style="22" bestFit="1" customWidth="1"/>
    <col min="2" max="2" width="18.7109375" style="22" bestFit="1" customWidth="1"/>
    <col min="3" max="3" width="15.28515625" style="22" bestFit="1" customWidth="1"/>
    <col min="4" max="4" width="10.5703125" style="22" bestFit="1" customWidth="1"/>
    <col min="5" max="11" width="9.140625" style="22"/>
    <col min="12" max="12" width="11.42578125" style="22" customWidth="1"/>
    <col min="13" max="13" width="12.7109375" style="22" customWidth="1"/>
    <col min="14" max="16384" width="9.140625" style="22"/>
  </cols>
  <sheetData>
    <row r="1" spans="1:14" ht="28.5" customHeight="1" thickBot="1" x14ac:dyDescent="0.3">
      <c r="A1" s="128" t="s">
        <v>69</v>
      </c>
      <c r="B1" s="128"/>
      <c r="C1" s="128"/>
      <c r="D1" s="128"/>
      <c r="E1" s="128"/>
      <c r="F1" s="128"/>
      <c r="G1" s="128"/>
      <c r="H1" s="21"/>
      <c r="I1" s="21"/>
      <c r="J1" s="21"/>
      <c r="K1" s="21"/>
      <c r="L1" s="21"/>
    </row>
    <row r="2" spans="1:14" ht="19.5" thickBot="1" x14ac:dyDescent="0.35">
      <c r="A2" s="129" t="s">
        <v>70</v>
      </c>
      <c r="B2" s="129"/>
      <c r="C2" s="129"/>
      <c r="D2" s="129"/>
      <c r="E2" s="129"/>
      <c r="F2" s="129"/>
      <c r="G2" s="129"/>
      <c r="H2" s="21"/>
      <c r="I2" s="21"/>
      <c r="J2" s="37" t="s">
        <v>96</v>
      </c>
      <c r="K2" s="43" t="s">
        <v>83</v>
      </c>
      <c r="L2" s="43" t="s">
        <v>89</v>
      </c>
      <c r="M2" s="43" t="s">
        <v>97</v>
      </c>
      <c r="N2" s="44" t="s">
        <v>85</v>
      </c>
    </row>
    <row r="3" spans="1:14" ht="19.5" thickBot="1" x14ac:dyDescent="0.35">
      <c r="A3" s="24" t="s">
        <v>71</v>
      </c>
      <c r="B3" s="25" t="s">
        <v>72</v>
      </c>
      <c r="C3" s="25" t="s">
        <v>73</v>
      </c>
      <c r="D3" s="26" t="s">
        <v>74</v>
      </c>
      <c r="E3" s="26" t="s">
        <v>75</v>
      </c>
      <c r="F3" s="27" t="s">
        <v>76</v>
      </c>
      <c r="G3" s="28" t="s">
        <v>77</v>
      </c>
      <c r="H3" s="21"/>
      <c r="I3" s="21"/>
      <c r="J3" s="38" t="s">
        <v>98</v>
      </c>
      <c r="K3" s="39">
        <v>0.75</v>
      </c>
      <c r="L3" s="39">
        <v>5</v>
      </c>
      <c r="M3" s="39">
        <v>0.05</v>
      </c>
      <c r="N3" s="40">
        <v>0.5</v>
      </c>
    </row>
    <row r="4" spans="1:14" ht="24.95" customHeight="1" thickBot="1" x14ac:dyDescent="0.35">
      <c r="A4" s="29">
        <v>46</v>
      </c>
      <c r="B4" s="30" t="s">
        <v>78</v>
      </c>
      <c r="C4" s="30" t="s">
        <v>79</v>
      </c>
      <c r="D4" s="31">
        <v>100</v>
      </c>
      <c r="E4" s="30">
        <f>HLOOKUP(C4,$J$2:$N$4,3,0)</f>
        <v>0.13</v>
      </c>
      <c r="F4" s="32">
        <f>HLOOKUP(C4,$J$2:$N$4,2,0)</f>
        <v>0.05</v>
      </c>
      <c r="G4" s="33">
        <f>D4*(E4-F4)</f>
        <v>8</v>
      </c>
      <c r="H4" s="21"/>
      <c r="I4" s="21"/>
      <c r="J4" s="38" t="s">
        <v>75</v>
      </c>
      <c r="K4" s="41">
        <v>1.75</v>
      </c>
      <c r="L4" s="41">
        <v>10</v>
      </c>
      <c r="M4" s="41">
        <v>0.13</v>
      </c>
      <c r="N4" s="42">
        <v>0.75</v>
      </c>
    </row>
    <row r="5" spans="1:14" ht="24.95" customHeight="1" thickBot="1" x14ac:dyDescent="0.3">
      <c r="A5" s="34">
        <v>12</v>
      </c>
      <c r="B5" s="35" t="s">
        <v>80</v>
      </c>
      <c r="C5" s="35" t="s">
        <v>79</v>
      </c>
      <c r="D5" s="36">
        <v>500</v>
      </c>
      <c r="E5" s="30">
        <f t="shared" ref="E5:E17" si="0">HLOOKUP(C5,$J$2:$N$4,3,0)</f>
        <v>0.13</v>
      </c>
      <c r="F5" s="32">
        <f t="shared" ref="F5:F17" si="1">HLOOKUP(C5,$J$2:$N$4,2,0)</f>
        <v>0.05</v>
      </c>
      <c r="G5" s="33">
        <f t="shared" ref="G5:G17" si="2">D5*(E5-F5)</f>
        <v>40</v>
      </c>
      <c r="H5" s="21"/>
      <c r="I5" s="21"/>
      <c r="J5" s="21"/>
      <c r="K5" s="21"/>
      <c r="L5" s="21"/>
    </row>
    <row r="6" spans="1:14" ht="24.95" customHeight="1" thickBot="1" x14ac:dyDescent="0.3">
      <c r="A6" s="29">
        <v>32</v>
      </c>
      <c r="B6" s="30" t="s">
        <v>81</v>
      </c>
      <c r="C6" s="30" t="s">
        <v>89</v>
      </c>
      <c r="D6" s="31">
        <v>2</v>
      </c>
      <c r="E6" s="30">
        <f t="shared" si="0"/>
        <v>10</v>
      </c>
      <c r="F6" s="32">
        <f t="shared" si="1"/>
        <v>5</v>
      </c>
      <c r="G6" s="33">
        <f t="shared" si="2"/>
        <v>10</v>
      </c>
      <c r="H6" s="21"/>
      <c r="I6" s="21"/>
      <c r="J6" s="21"/>
      <c r="K6" s="21"/>
      <c r="L6" s="21"/>
    </row>
    <row r="7" spans="1:14" ht="24.95" customHeight="1" thickBot="1" x14ac:dyDescent="0.3">
      <c r="A7" s="34">
        <v>78</v>
      </c>
      <c r="B7" s="35" t="s">
        <v>82</v>
      </c>
      <c r="C7" s="35" t="s">
        <v>83</v>
      </c>
      <c r="D7" s="36">
        <v>12</v>
      </c>
      <c r="E7" s="30">
        <f t="shared" si="0"/>
        <v>1.75</v>
      </c>
      <c r="F7" s="32">
        <f t="shared" si="1"/>
        <v>0.75</v>
      </c>
      <c r="G7" s="33">
        <f t="shared" si="2"/>
        <v>12</v>
      </c>
      <c r="H7" s="21"/>
      <c r="I7" s="21"/>
      <c r="J7" s="21"/>
      <c r="K7" s="21"/>
      <c r="L7" s="21"/>
    </row>
    <row r="8" spans="1:14" ht="24.95" customHeight="1" thickBot="1" x14ac:dyDescent="0.3">
      <c r="A8" s="29">
        <v>96</v>
      </c>
      <c r="B8" s="30" t="s">
        <v>84</v>
      </c>
      <c r="C8" s="30" t="s">
        <v>85</v>
      </c>
      <c r="D8" s="31">
        <v>50</v>
      </c>
      <c r="E8" s="30">
        <f t="shared" si="0"/>
        <v>0.75</v>
      </c>
      <c r="F8" s="32">
        <f t="shared" si="1"/>
        <v>0.5</v>
      </c>
      <c r="G8" s="33">
        <f t="shared" si="2"/>
        <v>12.5</v>
      </c>
      <c r="H8" s="21"/>
      <c r="I8" s="21"/>
      <c r="J8" s="21"/>
      <c r="K8" s="21"/>
      <c r="L8" s="21"/>
    </row>
    <row r="9" spans="1:14" ht="24.95" customHeight="1" thickBot="1" x14ac:dyDescent="0.3">
      <c r="A9" s="34">
        <v>10</v>
      </c>
      <c r="B9" s="35" t="s">
        <v>86</v>
      </c>
      <c r="C9" s="35" t="s">
        <v>83</v>
      </c>
      <c r="D9" s="36">
        <v>12</v>
      </c>
      <c r="E9" s="30">
        <f t="shared" si="0"/>
        <v>1.75</v>
      </c>
      <c r="F9" s="32">
        <f t="shared" si="1"/>
        <v>0.75</v>
      </c>
      <c r="G9" s="33">
        <f t="shared" si="2"/>
        <v>12</v>
      </c>
      <c r="H9" s="21"/>
      <c r="I9" s="21"/>
      <c r="J9" s="21"/>
      <c r="K9" s="21"/>
      <c r="L9" s="21"/>
    </row>
    <row r="10" spans="1:14" ht="24.95" customHeight="1" thickBot="1" x14ac:dyDescent="0.3">
      <c r="A10" s="29">
        <v>52</v>
      </c>
      <c r="B10" s="30" t="s">
        <v>87</v>
      </c>
      <c r="C10" s="30" t="s">
        <v>83</v>
      </c>
      <c r="D10" s="31">
        <v>12</v>
      </c>
      <c r="E10" s="30">
        <f t="shared" si="0"/>
        <v>1.75</v>
      </c>
      <c r="F10" s="32">
        <f t="shared" si="1"/>
        <v>0.75</v>
      </c>
      <c r="G10" s="33">
        <f t="shared" si="2"/>
        <v>12</v>
      </c>
      <c r="H10" s="21"/>
      <c r="I10" s="21"/>
      <c r="J10" s="21"/>
      <c r="K10" s="21"/>
      <c r="L10" s="21"/>
    </row>
    <row r="11" spans="1:14" ht="24.95" customHeight="1" thickBot="1" x14ac:dyDescent="0.3">
      <c r="A11" s="34">
        <v>25</v>
      </c>
      <c r="B11" s="35" t="s">
        <v>88</v>
      </c>
      <c r="C11" s="35" t="s">
        <v>89</v>
      </c>
      <c r="D11" s="36">
        <v>5</v>
      </c>
      <c r="E11" s="30">
        <f t="shared" si="0"/>
        <v>10</v>
      </c>
      <c r="F11" s="32">
        <f t="shared" si="1"/>
        <v>5</v>
      </c>
      <c r="G11" s="33">
        <f t="shared" si="2"/>
        <v>25</v>
      </c>
      <c r="H11" s="21"/>
      <c r="I11" s="21"/>
      <c r="J11" s="21"/>
      <c r="K11" s="21"/>
      <c r="L11" s="21"/>
    </row>
    <row r="12" spans="1:14" ht="24.95" customHeight="1" thickBot="1" x14ac:dyDescent="0.3">
      <c r="A12" s="29">
        <v>22</v>
      </c>
      <c r="B12" s="30" t="s">
        <v>90</v>
      </c>
      <c r="C12" s="30" t="s">
        <v>79</v>
      </c>
      <c r="D12" s="31">
        <v>150</v>
      </c>
      <c r="E12" s="30">
        <f t="shared" si="0"/>
        <v>0.13</v>
      </c>
      <c r="F12" s="32">
        <f t="shared" si="1"/>
        <v>0.05</v>
      </c>
      <c r="G12" s="33">
        <f t="shared" si="2"/>
        <v>12</v>
      </c>
      <c r="H12" s="21"/>
    </row>
    <row r="13" spans="1:14" ht="24.95" customHeight="1" thickBot="1" x14ac:dyDescent="0.3">
      <c r="A13" s="34">
        <v>14</v>
      </c>
      <c r="B13" s="35" t="s">
        <v>91</v>
      </c>
      <c r="C13" s="35" t="s">
        <v>83</v>
      </c>
      <c r="D13" s="36">
        <v>100</v>
      </c>
      <c r="E13" s="30">
        <f t="shared" si="0"/>
        <v>1.75</v>
      </c>
      <c r="F13" s="32">
        <f t="shared" si="1"/>
        <v>0.75</v>
      </c>
      <c r="G13" s="33">
        <f t="shared" si="2"/>
        <v>100</v>
      </c>
      <c r="H13" s="21"/>
    </row>
    <row r="14" spans="1:14" ht="24.95" customHeight="1" thickBot="1" x14ac:dyDescent="0.3">
      <c r="A14" s="29">
        <v>78</v>
      </c>
      <c r="B14" s="30" t="s">
        <v>92</v>
      </c>
      <c r="C14" s="30" t="s">
        <v>79</v>
      </c>
      <c r="D14" s="31">
        <v>1000</v>
      </c>
      <c r="E14" s="30">
        <f t="shared" si="0"/>
        <v>0.13</v>
      </c>
      <c r="F14" s="32">
        <f t="shared" si="1"/>
        <v>0.05</v>
      </c>
      <c r="G14" s="33">
        <f t="shared" si="2"/>
        <v>80</v>
      </c>
      <c r="H14" s="21"/>
    </row>
    <row r="15" spans="1:14" ht="24.95" customHeight="1" thickBot="1" x14ac:dyDescent="0.3">
      <c r="A15" s="34">
        <v>63</v>
      </c>
      <c r="B15" s="35" t="s">
        <v>93</v>
      </c>
      <c r="C15" s="35" t="s">
        <v>89</v>
      </c>
      <c r="D15" s="36">
        <v>10</v>
      </c>
      <c r="E15" s="30">
        <f t="shared" si="0"/>
        <v>10</v>
      </c>
      <c r="F15" s="32">
        <f t="shared" si="1"/>
        <v>5</v>
      </c>
      <c r="G15" s="33">
        <f t="shared" si="2"/>
        <v>50</v>
      </c>
      <c r="H15" s="21"/>
    </row>
    <row r="16" spans="1:14" ht="24.95" customHeight="1" thickBot="1" x14ac:dyDescent="0.3">
      <c r="A16" s="29">
        <v>31</v>
      </c>
      <c r="B16" s="30" t="s">
        <v>94</v>
      </c>
      <c r="C16" s="30" t="s">
        <v>83</v>
      </c>
      <c r="D16" s="31">
        <v>12</v>
      </c>
      <c r="E16" s="30">
        <f t="shared" si="0"/>
        <v>1.75</v>
      </c>
      <c r="F16" s="32">
        <f t="shared" si="1"/>
        <v>0.75</v>
      </c>
      <c r="G16" s="33">
        <f t="shared" si="2"/>
        <v>12</v>
      </c>
      <c r="H16" s="21"/>
    </row>
    <row r="17" spans="1:8" ht="24.95" customHeight="1" thickBot="1" x14ac:dyDescent="0.3">
      <c r="A17" s="34">
        <v>28</v>
      </c>
      <c r="B17" s="35" t="s">
        <v>95</v>
      </c>
      <c r="C17" s="35" t="s">
        <v>79</v>
      </c>
      <c r="D17" s="36">
        <v>550</v>
      </c>
      <c r="E17" s="30">
        <f t="shared" si="0"/>
        <v>0.13</v>
      </c>
      <c r="F17" s="32">
        <f t="shared" si="1"/>
        <v>0.05</v>
      </c>
      <c r="G17" s="33">
        <f t="shared" si="2"/>
        <v>44</v>
      </c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ht="15.75" thickBot="1" x14ac:dyDescent="0.3">
      <c r="A19" s="21"/>
      <c r="B19" s="21"/>
      <c r="C19" s="21"/>
      <c r="D19" s="21"/>
      <c r="E19" s="21"/>
      <c r="F19" s="21"/>
      <c r="G19" s="21"/>
      <c r="H19" s="21"/>
    </row>
    <row r="20" spans="1:8" ht="19.5" thickBot="1" x14ac:dyDescent="0.35">
      <c r="A20" s="37" t="s">
        <v>96</v>
      </c>
      <c r="B20" s="43" t="s">
        <v>83</v>
      </c>
      <c r="C20" s="43" t="s">
        <v>89</v>
      </c>
      <c r="D20" s="43" t="s">
        <v>97</v>
      </c>
      <c r="E20" s="44" t="s">
        <v>85</v>
      </c>
      <c r="F20" s="21"/>
      <c r="G20" s="21"/>
      <c r="H20" s="21"/>
    </row>
    <row r="21" spans="1:8" ht="19.5" thickBot="1" x14ac:dyDescent="0.35">
      <c r="A21" s="38" t="s">
        <v>98</v>
      </c>
      <c r="B21" s="39">
        <v>0.75</v>
      </c>
      <c r="C21" s="39">
        <v>5</v>
      </c>
      <c r="D21" s="39">
        <v>0.05</v>
      </c>
      <c r="E21" s="40">
        <v>0.5</v>
      </c>
      <c r="F21" s="21"/>
      <c r="G21" s="21"/>
      <c r="H21" s="21"/>
    </row>
    <row r="22" spans="1:8" ht="19.5" thickBot="1" x14ac:dyDescent="0.35">
      <c r="A22" s="38" t="s">
        <v>75</v>
      </c>
      <c r="B22" s="41">
        <v>1.75</v>
      </c>
      <c r="C22" s="41">
        <v>10</v>
      </c>
      <c r="D22" s="41">
        <v>0.13</v>
      </c>
      <c r="E22" s="42">
        <v>0.75</v>
      </c>
      <c r="F22" s="21"/>
      <c r="G22" s="21"/>
      <c r="H22" s="21"/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L20"/>
  <sheetViews>
    <sheetView topLeftCell="A2" workbookViewId="0">
      <selection activeCell="N10" sqref="N10"/>
    </sheetView>
  </sheetViews>
  <sheetFormatPr defaultRowHeight="24.95" customHeight="1" x14ac:dyDescent="0.25"/>
  <cols>
    <col min="1" max="1" width="22.42578125" style="47" customWidth="1"/>
    <col min="2" max="5" width="9.140625" style="47"/>
    <col min="6" max="6" width="16.140625" style="47" customWidth="1"/>
    <col min="7" max="7" width="13.140625" style="47" customWidth="1"/>
    <col min="8" max="8" width="9.140625" style="47"/>
    <col min="9" max="9" width="9" style="47" customWidth="1"/>
    <col min="10" max="10" width="13.28515625" style="47" customWidth="1"/>
    <col min="11" max="11" width="9.28515625" style="47" customWidth="1"/>
    <col min="12" max="16384" width="9.140625" style="47"/>
  </cols>
  <sheetData>
    <row r="1" spans="1:12" ht="24.95" customHeight="1" x14ac:dyDescent="0.25">
      <c r="A1" s="45" t="s">
        <v>99</v>
      </c>
      <c r="B1" s="46" t="s">
        <v>100</v>
      </c>
      <c r="C1" s="46" t="s">
        <v>101</v>
      </c>
      <c r="D1" s="46" t="s">
        <v>102</v>
      </c>
      <c r="E1" s="46" t="s">
        <v>103</v>
      </c>
    </row>
    <row r="2" spans="1:12" ht="24.95" customHeight="1" thickBot="1" x14ac:dyDescent="0.3">
      <c r="A2" s="48" t="s">
        <v>104</v>
      </c>
      <c r="B2" s="49">
        <v>0.2</v>
      </c>
      <c r="C2" s="49">
        <v>0.2</v>
      </c>
      <c r="D2" s="49">
        <v>0.2</v>
      </c>
      <c r="E2" s="49">
        <v>0.4</v>
      </c>
      <c r="J2" s="47" t="s">
        <v>131</v>
      </c>
      <c r="K2" s="50" t="s">
        <v>16</v>
      </c>
      <c r="L2" s="51" t="s">
        <v>15</v>
      </c>
    </row>
    <row r="3" spans="1:12" ht="24.95" customHeight="1" thickBot="1" x14ac:dyDescent="0.3">
      <c r="A3" s="52" t="s">
        <v>47</v>
      </c>
      <c r="B3" s="53" t="s">
        <v>105</v>
      </c>
      <c r="C3" s="53" t="s">
        <v>106</v>
      </c>
      <c r="D3" s="53" t="s">
        <v>102</v>
      </c>
      <c r="E3" s="53" t="s">
        <v>103</v>
      </c>
      <c r="F3" s="54" t="s">
        <v>107</v>
      </c>
      <c r="G3" s="130" t="s">
        <v>15</v>
      </c>
      <c r="J3" s="47">
        <v>0</v>
      </c>
      <c r="K3" s="55" t="s">
        <v>108</v>
      </c>
      <c r="L3" s="56" t="s">
        <v>29</v>
      </c>
    </row>
    <row r="4" spans="1:12" ht="24.95" customHeight="1" thickBot="1" x14ac:dyDescent="0.3">
      <c r="A4" s="57" t="s">
        <v>107</v>
      </c>
      <c r="B4" s="53">
        <v>15</v>
      </c>
      <c r="C4" s="53">
        <v>20</v>
      </c>
      <c r="D4" s="53">
        <v>40</v>
      </c>
      <c r="E4" s="53">
        <v>100</v>
      </c>
      <c r="F4" s="54">
        <v>100</v>
      </c>
      <c r="G4" s="131"/>
      <c r="J4" s="47">
        <v>40</v>
      </c>
      <c r="K4" s="55" t="s">
        <v>109</v>
      </c>
      <c r="L4" s="56" t="s">
        <v>27</v>
      </c>
    </row>
    <row r="5" spans="1:12" ht="24.95" customHeight="1" x14ac:dyDescent="0.25">
      <c r="A5" s="58" t="s">
        <v>110</v>
      </c>
      <c r="B5" s="59">
        <v>15</v>
      </c>
      <c r="C5" s="59">
        <v>19</v>
      </c>
      <c r="D5" s="59">
        <v>32</v>
      </c>
      <c r="E5" s="59">
        <v>91</v>
      </c>
      <c r="F5" s="60">
        <v>91.4</v>
      </c>
      <c r="G5" s="61" t="str">
        <f>VLOOKUP(F5,$J$2:$L$11,3,1)</f>
        <v>A</v>
      </c>
      <c r="J5" s="47">
        <v>45</v>
      </c>
      <c r="K5" s="55" t="s">
        <v>111</v>
      </c>
      <c r="L5" s="56" t="s">
        <v>23</v>
      </c>
    </row>
    <row r="6" spans="1:12" ht="24.95" customHeight="1" x14ac:dyDescent="0.25">
      <c r="A6" s="62" t="s">
        <v>112</v>
      </c>
      <c r="B6" s="63">
        <v>7</v>
      </c>
      <c r="C6" s="63">
        <v>7</v>
      </c>
      <c r="D6" s="63">
        <v>11</v>
      </c>
      <c r="E6" s="63">
        <v>91</v>
      </c>
      <c r="F6" s="63">
        <v>58.233333333333334</v>
      </c>
      <c r="G6" s="61" t="str">
        <f t="shared" ref="G6:G16" si="0">VLOOKUP(F6,$J$2:$L$11,3,1)</f>
        <v>B-</v>
      </c>
      <c r="J6" s="47">
        <v>55</v>
      </c>
      <c r="K6" s="55" t="s">
        <v>113</v>
      </c>
      <c r="L6" s="56" t="s">
        <v>22</v>
      </c>
    </row>
    <row r="7" spans="1:12" ht="24.95" customHeight="1" x14ac:dyDescent="0.25">
      <c r="A7" s="64" t="s">
        <v>114</v>
      </c>
      <c r="B7" s="65">
        <v>12</v>
      </c>
      <c r="C7" s="65">
        <v>8</v>
      </c>
      <c r="D7" s="65">
        <v>19</v>
      </c>
      <c r="E7" s="65">
        <v>69</v>
      </c>
      <c r="F7" s="65">
        <v>61.1</v>
      </c>
      <c r="G7" s="61" t="str">
        <f t="shared" si="0"/>
        <v>B-</v>
      </c>
      <c r="J7" s="47">
        <v>65</v>
      </c>
      <c r="K7" s="55" t="s">
        <v>115</v>
      </c>
      <c r="L7" s="56" t="s">
        <v>21</v>
      </c>
    </row>
    <row r="8" spans="1:12" ht="24.95" customHeight="1" x14ac:dyDescent="0.25">
      <c r="A8" s="62" t="s">
        <v>116</v>
      </c>
      <c r="B8" s="63">
        <v>4</v>
      </c>
      <c r="C8" s="63">
        <v>4</v>
      </c>
      <c r="D8" s="63">
        <v>17</v>
      </c>
      <c r="E8" s="63">
        <v>69</v>
      </c>
      <c r="F8" s="63">
        <v>45.433333333333337</v>
      </c>
      <c r="G8" s="61" t="str">
        <f t="shared" si="0"/>
        <v>C+</v>
      </c>
      <c r="J8" s="47">
        <v>75</v>
      </c>
      <c r="K8" s="55" t="s">
        <v>117</v>
      </c>
      <c r="L8" s="56" t="s">
        <v>20</v>
      </c>
    </row>
    <row r="9" spans="1:12" ht="24.95" customHeight="1" x14ac:dyDescent="0.25">
      <c r="A9" s="64" t="s">
        <v>118</v>
      </c>
      <c r="B9" s="65">
        <v>14</v>
      </c>
      <c r="C9" s="65">
        <v>2</v>
      </c>
      <c r="D9" s="65">
        <v>18</v>
      </c>
      <c r="E9" s="65">
        <v>72</v>
      </c>
      <c r="F9" s="65">
        <v>58.466666666666669</v>
      </c>
      <c r="G9" s="61" t="str">
        <f t="shared" si="0"/>
        <v>B-</v>
      </c>
      <c r="J9" s="47">
        <v>85</v>
      </c>
      <c r="K9" s="55" t="s">
        <v>119</v>
      </c>
      <c r="L9" s="56" t="s">
        <v>19</v>
      </c>
    </row>
    <row r="10" spans="1:12" ht="24.95" customHeight="1" x14ac:dyDescent="0.25">
      <c r="A10" s="62" t="s">
        <v>120</v>
      </c>
      <c r="B10" s="63">
        <v>11</v>
      </c>
      <c r="C10" s="63">
        <v>13</v>
      </c>
      <c r="D10" s="63">
        <v>39</v>
      </c>
      <c r="E10" s="63">
        <v>70</v>
      </c>
      <c r="F10" s="63">
        <v>75.166666666666657</v>
      </c>
      <c r="G10" s="61" t="str">
        <f t="shared" si="0"/>
        <v>B+</v>
      </c>
      <c r="J10" s="47">
        <v>90</v>
      </c>
      <c r="K10" s="55" t="s">
        <v>121</v>
      </c>
      <c r="L10" s="56" t="s">
        <v>18</v>
      </c>
    </row>
    <row r="11" spans="1:12" ht="24.95" customHeight="1" x14ac:dyDescent="0.25">
      <c r="A11" s="64" t="s">
        <v>122</v>
      </c>
      <c r="B11" s="65">
        <v>2</v>
      </c>
      <c r="C11" s="65">
        <v>6</v>
      </c>
      <c r="D11" s="65">
        <v>25</v>
      </c>
      <c r="E11" s="65">
        <v>90</v>
      </c>
      <c r="F11" s="65">
        <v>57.166666666666664</v>
      </c>
      <c r="G11" s="61" t="str">
        <f t="shared" si="0"/>
        <v>B-</v>
      </c>
      <c r="J11" s="47">
        <v>95</v>
      </c>
      <c r="K11" s="66" t="s">
        <v>123</v>
      </c>
      <c r="L11" s="67" t="s">
        <v>17</v>
      </c>
    </row>
    <row r="12" spans="1:12" ht="24.95" customHeight="1" x14ac:dyDescent="0.25">
      <c r="A12" s="62" t="s">
        <v>124</v>
      </c>
      <c r="B12" s="63">
        <v>9</v>
      </c>
      <c r="C12" s="63">
        <v>15</v>
      </c>
      <c r="D12" s="63">
        <v>2</v>
      </c>
      <c r="E12" s="63">
        <v>50</v>
      </c>
      <c r="F12" s="63">
        <v>48</v>
      </c>
      <c r="G12" s="61" t="str">
        <f t="shared" si="0"/>
        <v>C+</v>
      </c>
    </row>
    <row r="13" spans="1:12" ht="24.95" customHeight="1" x14ac:dyDescent="0.25">
      <c r="A13" s="64" t="s">
        <v>125</v>
      </c>
      <c r="B13" s="65">
        <v>6</v>
      </c>
      <c r="C13" s="65">
        <v>8</v>
      </c>
      <c r="D13" s="65">
        <v>39</v>
      </c>
      <c r="E13" s="65">
        <v>91</v>
      </c>
      <c r="F13" s="65">
        <v>71.900000000000006</v>
      </c>
      <c r="G13" s="61" t="str">
        <f t="shared" si="0"/>
        <v>B</v>
      </c>
    </row>
    <row r="14" spans="1:12" ht="24.95" customHeight="1" x14ac:dyDescent="0.25">
      <c r="A14" s="62" t="s">
        <v>126</v>
      </c>
      <c r="B14" s="63">
        <v>3</v>
      </c>
      <c r="C14" s="63">
        <v>9</v>
      </c>
      <c r="D14" s="63">
        <v>29</v>
      </c>
      <c r="E14" s="63">
        <v>79</v>
      </c>
      <c r="F14" s="63">
        <v>59.1</v>
      </c>
      <c r="G14" s="61" t="str">
        <f t="shared" si="0"/>
        <v>B-</v>
      </c>
    </row>
    <row r="15" spans="1:12" ht="24.95" customHeight="1" x14ac:dyDescent="0.25">
      <c r="A15" s="64" t="s">
        <v>127</v>
      </c>
      <c r="B15" s="65">
        <v>5</v>
      </c>
      <c r="C15" s="65">
        <v>8</v>
      </c>
      <c r="D15" s="65">
        <v>6</v>
      </c>
      <c r="E15" s="65">
        <v>81</v>
      </c>
      <c r="F15" s="65">
        <v>50.066666666666663</v>
      </c>
      <c r="G15" s="61" t="str">
        <f t="shared" si="0"/>
        <v>C+</v>
      </c>
    </row>
    <row r="16" spans="1:12" ht="24.95" customHeight="1" thickBot="1" x14ac:dyDescent="0.3">
      <c r="A16" s="68" t="s">
        <v>128</v>
      </c>
      <c r="B16" s="69">
        <v>9</v>
      </c>
      <c r="C16" s="69">
        <v>5</v>
      </c>
      <c r="D16" s="69">
        <v>5</v>
      </c>
      <c r="E16" s="69">
        <v>90</v>
      </c>
      <c r="F16" s="69">
        <v>55.5</v>
      </c>
      <c r="G16" s="61" t="str">
        <f t="shared" si="0"/>
        <v>B-</v>
      </c>
    </row>
    <row r="18" spans="1:7" ht="24.95" customHeight="1" x14ac:dyDescent="0.25">
      <c r="A18" s="132" t="s">
        <v>129</v>
      </c>
      <c r="B18" s="132"/>
      <c r="C18" s="132"/>
      <c r="D18" s="132"/>
      <c r="E18" s="132"/>
      <c r="F18" s="132"/>
      <c r="G18" s="132"/>
    </row>
    <row r="19" spans="1:7" ht="24.95" customHeight="1" x14ac:dyDescent="0.25">
      <c r="A19" s="132"/>
      <c r="B19" s="132"/>
      <c r="C19" s="132"/>
      <c r="D19" s="132"/>
      <c r="E19" s="132"/>
      <c r="F19" s="132"/>
      <c r="G19" s="132"/>
    </row>
    <row r="20" spans="1:7" ht="24.95" customHeight="1" x14ac:dyDescent="0.25">
      <c r="A20" s="132"/>
      <c r="B20" s="132"/>
      <c r="C20" s="132"/>
      <c r="D20" s="132"/>
      <c r="E20" s="132"/>
      <c r="F20" s="132"/>
      <c r="G20" s="132"/>
    </row>
  </sheetData>
  <mergeCells count="2">
    <mergeCell ref="G3:G4"/>
    <mergeCell ref="A18:G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F1" workbookViewId="0">
      <selection activeCell="I6" sqref="I6"/>
    </sheetView>
  </sheetViews>
  <sheetFormatPr defaultRowHeight="15" x14ac:dyDescent="0.25"/>
  <cols>
    <col min="1" max="1" width="25.28515625" style="3" customWidth="1"/>
    <col min="2" max="2" width="19.7109375" style="3" customWidth="1"/>
    <col min="3" max="3" width="21.5703125" style="3" bestFit="1" customWidth="1"/>
    <col min="4" max="4" width="18.140625" style="3" customWidth="1"/>
    <col min="5" max="5" width="9.28515625" style="3" bestFit="1" customWidth="1"/>
    <col min="6" max="6" width="27.42578125" style="3" customWidth="1"/>
    <col min="7" max="7" width="18.140625" style="3" bestFit="1" customWidth="1"/>
    <col min="8" max="8" width="11.140625" style="3" bestFit="1" customWidth="1"/>
    <col min="9" max="9" width="18.140625" style="3" bestFit="1" customWidth="1"/>
    <col min="10" max="10" width="11.42578125" style="3" bestFit="1" customWidth="1"/>
    <col min="11" max="16384" width="9.140625" style="3"/>
  </cols>
  <sheetData>
    <row r="1" spans="1:9" ht="21" x14ac:dyDescent="0.35">
      <c r="B1" s="133" t="s">
        <v>14</v>
      </c>
      <c r="C1" s="133"/>
      <c r="D1" s="133"/>
      <c r="G1" s="1"/>
      <c r="H1" s="1"/>
      <c r="I1" s="1"/>
    </row>
    <row r="2" spans="1:9" ht="18.75" thickBot="1" x14ac:dyDescent="0.35">
      <c r="B2" s="90" t="s">
        <v>10</v>
      </c>
      <c r="C2" s="91" t="s">
        <v>11</v>
      </c>
      <c r="D2" s="92" t="s">
        <v>12</v>
      </c>
      <c r="G2" s="134" t="s">
        <v>13</v>
      </c>
      <c r="H2" s="134"/>
      <c r="I2" s="134"/>
    </row>
    <row r="3" spans="1:9" ht="18" x14ac:dyDescent="0.35">
      <c r="A3" s="3" t="str">
        <f>B3 &amp; " " &amp; C3</f>
        <v>BOTH MFC &amp; MBE CW</v>
      </c>
      <c r="B3" s="93" t="s">
        <v>2</v>
      </c>
      <c r="C3" s="94" t="s">
        <v>7</v>
      </c>
      <c r="D3" s="95">
        <v>5</v>
      </c>
      <c r="G3" s="4" t="s">
        <v>10</v>
      </c>
      <c r="H3" s="4" t="s">
        <v>11</v>
      </c>
      <c r="I3" s="4" t="s">
        <v>12</v>
      </c>
    </row>
    <row r="4" spans="1:9" ht="16.5" x14ac:dyDescent="0.3">
      <c r="A4" s="3" t="str">
        <f t="shared" ref="A4:A20" si="0">B4 &amp; " " &amp; C4</f>
        <v>BOTH MFC &amp; MBE GENERAL</v>
      </c>
      <c r="B4" s="96" t="s">
        <v>2</v>
      </c>
      <c r="C4" s="97" t="s">
        <v>3</v>
      </c>
      <c r="D4" s="98">
        <v>120</v>
      </c>
      <c r="F4" s="3" t="str">
        <f>Table22[[#This Row],[Programme]] &amp; " "&amp;Table22[[#This Row],[Category]]</f>
        <v>BOTH MFC &amp; MBE GENERAL</v>
      </c>
      <c r="G4" s="1" t="s">
        <v>2</v>
      </c>
      <c r="H4" s="2" t="s">
        <v>3</v>
      </c>
      <c r="I4" s="135">
        <f t="shared" ref="I4:I10" si="1">VLOOKUP(F4,$A$3:$D$20,4,0)</f>
        <v>120</v>
      </c>
    </row>
    <row r="5" spans="1:9" ht="16.5" x14ac:dyDescent="0.3">
      <c r="A5" s="3" t="str">
        <f t="shared" si="0"/>
        <v>BOTH MFC &amp; MBE OBC</v>
      </c>
      <c r="B5" s="99" t="s">
        <v>2</v>
      </c>
      <c r="C5" s="100" t="s">
        <v>6</v>
      </c>
      <c r="D5" s="101">
        <v>32</v>
      </c>
      <c r="F5" s="3" t="str">
        <f>Table22[[#This Row],[Programme]] &amp; " "&amp;Table22[[#This Row],[Category]]</f>
        <v>BOTH MFC &amp; MBE OBC</v>
      </c>
      <c r="G5" s="1" t="s">
        <v>2</v>
      </c>
      <c r="H5" s="2" t="s">
        <v>6</v>
      </c>
      <c r="I5" s="135">
        <f>VLOOKUP(F5,$A$3:$D$20,4,0)</f>
        <v>32</v>
      </c>
    </row>
    <row r="6" spans="1:9" ht="16.5" x14ac:dyDescent="0.3">
      <c r="A6" s="3" t="str">
        <f t="shared" si="0"/>
        <v>BOTH MFC &amp; MBE PH</v>
      </c>
      <c r="B6" s="96" t="s">
        <v>2</v>
      </c>
      <c r="C6" s="97" t="s">
        <v>8</v>
      </c>
      <c r="D6" s="98">
        <v>3</v>
      </c>
      <c r="F6" s="3" t="str">
        <f>Table22[[#This Row],[Programme]] &amp; " "&amp;Table22[[#This Row],[Category]]</f>
        <v>MBE CW</v>
      </c>
      <c r="G6" s="1" t="s">
        <v>0</v>
      </c>
      <c r="H6" s="2" t="s">
        <v>7</v>
      </c>
      <c r="I6" s="135">
        <f t="shared" si="1"/>
        <v>1</v>
      </c>
    </row>
    <row r="7" spans="1:9" ht="16.5" x14ac:dyDescent="0.3">
      <c r="A7" s="3" t="str">
        <f t="shared" si="0"/>
        <v xml:space="preserve">BOTH MFC &amp; MBE SC </v>
      </c>
      <c r="B7" s="99" t="s">
        <v>2</v>
      </c>
      <c r="C7" s="100" t="s">
        <v>4</v>
      </c>
      <c r="D7" s="101">
        <v>25</v>
      </c>
      <c r="F7" s="3" t="str">
        <f>Table22[[#This Row],[Programme]] &amp; " "&amp;Table22[[#This Row],[Category]]</f>
        <v>MBE PH</v>
      </c>
      <c r="G7" s="1" t="s">
        <v>0</v>
      </c>
      <c r="H7" s="2" t="s">
        <v>8</v>
      </c>
      <c r="I7" s="135">
        <f t="shared" si="1"/>
        <v>1</v>
      </c>
    </row>
    <row r="8" spans="1:9" ht="17.25" thickBot="1" x14ac:dyDescent="0.35">
      <c r="A8" s="3" t="str">
        <f t="shared" si="0"/>
        <v xml:space="preserve">BOTH MFC &amp; MBE ST </v>
      </c>
      <c r="B8" s="96" t="s">
        <v>2</v>
      </c>
      <c r="C8" s="97" t="s">
        <v>5</v>
      </c>
      <c r="D8" s="98">
        <v>5</v>
      </c>
      <c r="F8" s="3" t="str">
        <f>Table22[[#This Row],[Programme]] &amp; " "&amp;Table22[[#This Row],[Category]]</f>
        <v>MFC CW</v>
      </c>
      <c r="G8" s="1" t="s">
        <v>1</v>
      </c>
      <c r="H8" s="2" t="s">
        <v>7</v>
      </c>
      <c r="I8" s="135">
        <f t="shared" si="1"/>
        <v>2</v>
      </c>
    </row>
    <row r="9" spans="1:9" ht="16.5" x14ac:dyDescent="0.3">
      <c r="A9" s="3" t="str">
        <f t="shared" si="0"/>
        <v>MBE CW</v>
      </c>
      <c r="B9" s="93" t="s">
        <v>0</v>
      </c>
      <c r="C9" s="94" t="s">
        <v>7</v>
      </c>
      <c r="D9" s="95">
        <v>1</v>
      </c>
      <c r="F9" s="3" t="str">
        <f>Table22[[#This Row],[Programme]] &amp; " "&amp;Table22[[#This Row],[Category]]</f>
        <v>MFC GENERAL</v>
      </c>
      <c r="G9" s="1" t="s">
        <v>1</v>
      </c>
      <c r="H9" s="2" t="s">
        <v>3</v>
      </c>
      <c r="I9" s="135">
        <f t="shared" si="1"/>
        <v>12</v>
      </c>
    </row>
    <row r="10" spans="1:9" ht="16.5" x14ac:dyDescent="0.3">
      <c r="A10" s="3" t="str">
        <f t="shared" si="0"/>
        <v>MBE GENERAL</v>
      </c>
      <c r="B10" s="96" t="s">
        <v>0</v>
      </c>
      <c r="C10" s="97" t="s">
        <v>3</v>
      </c>
      <c r="D10" s="98">
        <v>28</v>
      </c>
      <c r="F10" s="3" t="str">
        <f>Table22[[#This Row],[Programme]] &amp; " "&amp;Table22[[#This Row],[Category]]</f>
        <v>MFC PH</v>
      </c>
      <c r="G10" s="1" t="s">
        <v>1</v>
      </c>
      <c r="H10" s="2" t="s">
        <v>8</v>
      </c>
      <c r="I10" s="135">
        <f t="shared" si="1"/>
        <v>1</v>
      </c>
    </row>
    <row r="11" spans="1:9" ht="16.5" x14ac:dyDescent="0.25">
      <c r="A11" s="3" t="str">
        <f t="shared" si="0"/>
        <v>MBE OBC</v>
      </c>
      <c r="B11" s="99" t="s">
        <v>0</v>
      </c>
      <c r="C11" s="100" t="s">
        <v>6</v>
      </c>
      <c r="D11" s="101">
        <v>7</v>
      </c>
    </row>
    <row r="12" spans="1:9" ht="16.5" x14ac:dyDescent="0.25">
      <c r="A12" s="3" t="str">
        <f t="shared" si="0"/>
        <v>MBE PH</v>
      </c>
      <c r="B12" s="96" t="s">
        <v>0</v>
      </c>
      <c r="C12" s="97" t="s">
        <v>8</v>
      </c>
      <c r="D12" s="98">
        <v>1</v>
      </c>
    </row>
    <row r="13" spans="1:9" ht="16.5" x14ac:dyDescent="0.25">
      <c r="A13" s="3" t="str">
        <f t="shared" si="0"/>
        <v xml:space="preserve">MBE SC </v>
      </c>
      <c r="B13" s="99" t="s">
        <v>0</v>
      </c>
      <c r="C13" s="100" t="s">
        <v>4</v>
      </c>
      <c r="D13" s="101">
        <v>3</v>
      </c>
    </row>
    <row r="14" spans="1:9" ht="17.25" thickBot="1" x14ac:dyDescent="0.3">
      <c r="A14" s="3" t="str">
        <f t="shared" si="0"/>
        <v xml:space="preserve">MBE ST </v>
      </c>
      <c r="B14" s="96" t="s">
        <v>0</v>
      </c>
      <c r="C14" s="97" t="s">
        <v>5</v>
      </c>
      <c r="D14" s="98">
        <v>4</v>
      </c>
    </row>
    <row r="15" spans="1:9" ht="16.5" x14ac:dyDescent="0.25">
      <c r="A15" s="3" t="str">
        <f t="shared" si="0"/>
        <v>MFC CW</v>
      </c>
      <c r="B15" s="93" t="s">
        <v>1</v>
      </c>
      <c r="C15" s="94" t="s">
        <v>7</v>
      </c>
      <c r="D15" s="95">
        <v>2</v>
      </c>
    </row>
    <row r="16" spans="1:9" ht="16.5" x14ac:dyDescent="0.25">
      <c r="A16" s="3" t="str">
        <f t="shared" si="0"/>
        <v>MFC GENERAL</v>
      </c>
      <c r="B16" s="96" t="s">
        <v>1</v>
      </c>
      <c r="C16" s="97" t="s">
        <v>3</v>
      </c>
      <c r="D16" s="98">
        <v>12</v>
      </c>
    </row>
    <row r="17" spans="1:4" ht="16.5" x14ac:dyDescent="0.25">
      <c r="A17" s="3" t="str">
        <f t="shared" si="0"/>
        <v>MFC OBC</v>
      </c>
      <c r="B17" s="99" t="s">
        <v>1</v>
      </c>
      <c r="C17" s="100" t="s">
        <v>6</v>
      </c>
      <c r="D17" s="101">
        <v>9</v>
      </c>
    </row>
    <row r="18" spans="1:4" ht="16.5" x14ac:dyDescent="0.25">
      <c r="A18" s="3" t="str">
        <f t="shared" si="0"/>
        <v>MFC PH</v>
      </c>
      <c r="B18" s="96" t="s">
        <v>1</v>
      </c>
      <c r="C18" s="97" t="s">
        <v>8</v>
      </c>
      <c r="D18" s="98">
        <v>1</v>
      </c>
    </row>
    <row r="19" spans="1:4" ht="16.5" x14ac:dyDescent="0.25">
      <c r="A19" s="3" t="str">
        <f t="shared" si="0"/>
        <v xml:space="preserve">MFC SC </v>
      </c>
      <c r="B19" s="99" t="s">
        <v>1</v>
      </c>
      <c r="C19" s="100" t="s">
        <v>4</v>
      </c>
      <c r="D19" s="101">
        <v>10</v>
      </c>
    </row>
    <row r="20" spans="1:4" ht="17.25" thickBot="1" x14ac:dyDescent="0.3">
      <c r="A20" s="3" t="str">
        <f t="shared" si="0"/>
        <v xml:space="preserve">MFC ST </v>
      </c>
      <c r="B20" s="96" t="s">
        <v>1</v>
      </c>
      <c r="C20" s="97" t="s">
        <v>5</v>
      </c>
      <c r="D20" s="98">
        <v>2</v>
      </c>
    </row>
    <row r="21" spans="1:4" ht="18.75" x14ac:dyDescent="0.25">
      <c r="B21" s="102"/>
      <c r="C21" s="103" t="s">
        <v>9</v>
      </c>
      <c r="D21" s="104">
        <f>SUM(D3:D20)</f>
        <v>270</v>
      </c>
    </row>
    <row r="23" spans="1:4" ht="37.5" customHeight="1" x14ac:dyDescent="0.25"/>
  </sheetData>
  <mergeCells count="2">
    <mergeCell ref="B1:D1"/>
    <mergeCell ref="G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Vlookup-Exercise#1</vt:lpstr>
      <vt:lpstr>Vlookup-Exercise#2</vt:lpstr>
      <vt:lpstr>Hlookup-Exercise#3</vt:lpstr>
      <vt:lpstr>Vlookup-Exercise#4</vt:lpstr>
      <vt:lpstr>Vlookup-Exercise#5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 Gupta</dc:creator>
  <cp:lastModifiedBy>bsc</cp:lastModifiedBy>
  <dcterms:created xsi:type="dcterms:W3CDTF">2012-12-22T00:24:25Z</dcterms:created>
  <dcterms:modified xsi:type="dcterms:W3CDTF">2018-03-06T05:36:05Z</dcterms:modified>
</cp:coreProperties>
</file>