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c\Desktop\R\day 4\"/>
    </mc:Choice>
  </mc:AlternateContent>
  <bookViews>
    <workbookView xWindow="0" yWindow="0" windowWidth="20490" windowHeight="7755" tabRatio="38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11" i="2"/>
  <c r="B12" i="2"/>
  <c r="C2" i="2"/>
  <c r="F3" i="2"/>
  <c r="F2" i="2"/>
  <c r="B6" i="2"/>
  <c r="D11" i="1"/>
  <c r="D12" i="1"/>
  <c r="D13" i="1"/>
  <c r="D14" i="1"/>
  <c r="D15" i="1"/>
  <c r="D16" i="1"/>
  <c r="D17" i="1"/>
  <c r="D18" i="1"/>
  <c r="D19" i="1"/>
  <c r="D10" i="1"/>
  <c r="B11" i="1"/>
  <c r="C11" i="1" s="1"/>
  <c r="C10" i="1"/>
  <c r="E10" i="1"/>
  <c r="B7" i="1"/>
  <c r="B6" i="1"/>
  <c r="B5" i="1"/>
  <c r="E11" i="1" l="1"/>
  <c r="B12" i="1" s="1"/>
  <c r="C12" i="1" l="1"/>
  <c r="E12" i="1"/>
  <c r="B13" i="1" s="1"/>
  <c r="C13" i="1" l="1"/>
  <c r="E13" i="1"/>
  <c r="B14" i="1" s="1"/>
  <c r="C14" i="1" l="1"/>
  <c r="E14" i="1" s="1"/>
  <c r="B15" i="1" s="1"/>
  <c r="C15" i="1" l="1"/>
  <c r="E15" i="1" s="1"/>
  <c r="B16" i="1" s="1"/>
  <c r="C16" i="1" l="1"/>
  <c r="E16" i="1" s="1"/>
  <c r="B17" i="1" s="1"/>
  <c r="C17" i="1" s="1"/>
  <c r="E17" i="1" s="1"/>
  <c r="B18" i="1" s="1"/>
  <c r="C18" i="1" s="1"/>
  <c r="E18" i="1" s="1"/>
  <c r="B19" i="1" s="1"/>
  <c r="C19" i="1" l="1"/>
  <c r="E19" i="1" s="1"/>
</calcChain>
</file>

<file path=xl/sharedStrings.xml><?xml version="1.0" encoding="utf-8"?>
<sst xmlns="http://schemas.openxmlformats.org/spreadsheetml/2006/main" count="27" uniqueCount="26">
  <si>
    <t xml:space="preserve">Principal </t>
  </si>
  <si>
    <t>Rate</t>
  </si>
  <si>
    <t>Years</t>
  </si>
  <si>
    <t>Periodicity</t>
  </si>
  <si>
    <t>Effective rate</t>
  </si>
  <si>
    <t>Nper</t>
  </si>
  <si>
    <t>Annual rate/periodicity</t>
  </si>
  <si>
    <t>years*periodicity</t>
  </si>
  <si>
    <t>Installment</t>
  </si>
  <si>
    <t>loan repayment schedule</t>
  </si>
  <si>
    <t>Opening Balance</t>
  </si>
  <si>
    <t>Installment amt</t>
  </si>
  <si>
    <t>Closing bal</t>
  </si>
  <si>
    <t>Interest</t>
  </si>
  <si>
    <t>PV</t>
  </si>
  <si>
    <t>rate</t>
  </si>
  <si>
    <t>years</t>
  </si>
  <si>
    <t>FV</t>
  </si>
  <si>
    <t>PMT</t>
  </si>
  <si>
    <t>PVF</t>
  </si>
  <si>
    <t>PVAF</t>
  </si>
  <si>
    <t>Q2</t>
  </si>
  <si>
    <t>Q3</t>
  </si>
  <si>
    <t>Q4</t>
  </si>
  <si>
    <t>Q1</t>
  </si>
  <si>
    <t>no. of periods=nper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</si>
</sst>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2" fillId="0" borderId="0" xfId="2" applyFont="1"/>
    <xf numFmtId="8" fontId="2" fillId="2" borderId="0" xfId="0" applyNumberFormat="1" applyFont="1" applyFill="1"/>
    <xf numFmtId="0" fontId="2" fillId="0" borderId="0" xfId="0" applyFont="1" applyAlignment="1">
      <alignment horizontal="center"/>
    </xf>
    <xf numFmtId="8" fontId="2" fillId="0" borderId="0" xfId="0" applyNumberFormat="1" applyFont="1"/>
    <xf numFmtId="9" fontId="0" fillId="0" borderId="0" xfId="2" applyFont="1"/>
    <xf numFmtId="8" fontId="0" fillId="0" borderId="0" xfId="0" applyNumberFormat="1"/>
    <xf numFmtId="165" fontId="0" fillId="0" borderId="0" xfId="0" applyNumberFormat="1"/>
    <xf numFmtId="44" fontId="0" fillId="0" borderId="0" xfId="1" applyFont="1"/>
    <xf numFmtId="8" fontId="0" fillId="2" borderId="0" xfId="0" applyNumberFormat="1" applyFill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Formulas="1" tabSelected="1" topLeftCell="B4" zoomScaleNormal="100" workbookViewId="0">
      <selection activeCell="D6" sqref="D6"/>
    </sheetView>
  </sheetViews>
  <sheetFormatPr defaultRowHeight="23.25" x14ac:dyDescent="0.35"/>
  <cols>
    <col min="1" max="1" width="20.140625" style="1" bestFit="1" customWidth="1"/>
    <col min="2" max="2" width="25.5703125" style="1" bestFit="1" customWidth="1"/>
    <col min="3" max="3" width="35.140625" style="1" bestFit="1" customWidth="1"/>
    <col min="4" max="4" width="24" style="1" bestFit="1" customWidth="1"/>
    <col min="5" max="5" width="21.28515625" style="1" bestFit="1" customWidth="1"/>
    <col min="6" max="16384" width="9.140625" style="1"/>
  </cols>
  <sheetData>
    <row r="1" spans="1:5" x14ac:dyDescent="0.35">
      <c r="A1" s="1" t="s">
        <v>0</v>
      </c>
      <c r="B1" s="1">
        <v>500000</v>
      </c>
    </row>
    <row r="2" spans="1:5" x14ac:dyDescent="0.35">
      <c r="A2" s="1" t="s">
        <v>1</v>
      </c>
      <c r="B2" s="2">
        <v>0.12</v>
      </c>
    </row>
    <row r="3" spans="1:5" x14ac:dyDescent="0.35">
      <c r="A3" s="1" t="s">
        <v>2</v>
      </c>
      <c r="B3" s="1">
        <v>5</v>
      </c>
    </row>
    <row r="4" spans="1:5" x14ac:dyDescent="0.35">
      <c r="A4" s="1" t="s">
        <v>3</v>
      </c>
      <c r="B4" s="1">
        <v>1</v>
      </c>
    </row>
    <row r="5" spans="1:5" x14ac:dyDescent="0.35">
      <c r="A5" s="1" t="s">
        <v>4</v>
      </c>
      <c r="B5" s="1">
        <f>B2/B4</f>
        <v>0.12</v>
      </c>
      <c r="C5" s="1" t="s">
        <v>6</v>
      </c>
      <c r="D5" s="1" t="e">
        <f>NPER</f>
        <v>#NAME?</v>
      </c>
    </row>
    <row r="6" spans="1:5" x14ac:dyDescent="0.35">
      <c r="A6" s="1" t="s">
        <v>5</v>
      </c>
      <c r="B6" s="1">
        <f>B3*B4</f>
        <v>5</v>
      </c>
      <c r="C6" s="1" t="s">
        <v>7</v>
      </c>
      <c r="D6" s="5">
        <f>PV(12%/12,5*12,-10000,0,0)</f>
        <v>449550.38406224037</v>
      </c>
    </row>
    <row r="7" spans="1:5" x14ac:dyDescent="0.35">
      <c r="A7" s="1" t="s">
        <v>8</v>
      </c>
      <c r="B7" s="3">
        <f>PMT(B5,B6,-B1,,)</f>
        <v>138704.86597052444</v>
      </c>
    </row>
    <row r="8" spans="1:5" x14ac:dyDescent="0.35">
      <c r="A8" s="4" t="s">
        <v>9</v>
      </c>
      <c r="B8" s="4"/>
      <c r="C8" s="4"/>
      <c r="D8" s="4"/>
      <c r="E8" s="4"/>
    </row>
    <row r="9" spans="1:5" x14ac:dyDescent="0.35">
      <c r="A9" s="1" t="s">
        <v>8</v>
      </c>
      <c r="B9" s="1" t="s">
        <v>10</v>
      </c>
      <c r="C9" s="1" t="s">
        <v>13</v>
      </c>
      <c r="D9" s="1" t="s">
        <v>11</v>
      </c>
      <c r="E9" s="1" t="s">
        <v>12</v>
      </c>
    </row>
    <row r="10" spans="1:5" x14ac:dyDescent="0.35">
      <c r="A10" s="1">
        <v>1</v>
      </c>
      <c r="B10" s="1">
        <v>500000</v>
      </c>
      <c r="C10" s="1">
        <f>B10*$B$5</f>
        <v>60000</v>
      </c>
      <c r="D10" s="5">
        <f>$B$7</f>
        <v>138704.86597052444</v>
      </c>
      <c r="E10" s="5">
        <f>B10+C10-D10</f>
        <v>421295.13402947556</v>
      </c>
    </row>
    <row r="11" spans="1:5" x14ac:dyDescent="0.35">
      <c r="A11" s="1">
        <v>2</v>
      </c>
      <c r="B11" s="5">
        <f>E10</f>
        <v>421295.13402947556</v>
      </c>
      <c r="C11" s="1">
        <f t="shared" ref="C11:C19" si="0">B11*$B$5</f>
        <v>50555.416083537064</v>
      </c>
      <c r="D11" s="5">
        <f t="shared" ref="D11:D19" si="1">$B$7</f>
        <v>138704.86597052444</v>
      </c>
      <c r="E11" s="5">
        <f t="shared" ref="E11:E19" si="2">B11+C11-D11</f>
        <v>333145.68414248817</v>
      </c>
    </row>
    <row r="12" spans="1:5" x14ac:dyDescent="0.35">
      <c r="A12" s="1">
        <v>3</v>
      </c>
      <c r="B12" s="5">
        <f t="shared" ref="B12:B19" si="3">E11</f>
        <v>333145.68414248817</v>
      </c>
      <c r="C12" s="1">
        <f t="shared" si="0"/>
        <v>39977.482097098582</v>
      </c>
      <c r="D12" s="5">
        <f t="shared" si="1"/>
        <v>138704.86597052444</v>
      </c>
      <c r="E12" s="5">
        <f t="shared" si="2"/>
        <v>234418.30026906234</v>
      </c>
    </row>
    <row r="13" spans="1:5" x14ac:dyDescent="0.35">
      <c r="A13" s="1">
        <v>4</v>
      </c>
      <c r="B13" s="5">
        <f t="shared" si="3"/>
        <v>234418.30026906234</v>
      </c>
      <c r="C13" s="1">
        <f t="shared" si="0"/>
        <v>28130.19603228748</v>
      </c>
      <c r="D13" s="5">
        <f t="shared" si="1"/>
        <v>138704.86597052444</v>
      </c>
      <c r="E13" s="5">
        <f t="shared" si="2"/>
        <v>123843.6303308254</v>
      </c>
    </row>
    <row r="14" spans="1:5" x14ac:dyDescent="0.35">
      <c r="A14" s="1">
        <v>5</v>
      </c>
      <c r="B14" s="5">
        <f t="shared" si="3"/>
        <v>123843.6303308254</v>
      </c>
      <c r="C14" s="1">
        <f t="shared" si="0"/>
        <v>14861.235639699047</v>
      </c>
      <c r="D14" s="5">
        <f t="shared" si="1"/>
        <v>138704.86597052444</v>
      </c>
      <c r="E14" s="5">
        <f t="shared" si="2"/>
        <v>0</v>
      </c>
    </row>
    <row r="15" spans="1:5" x14ac:dyDescent="0.35">
      <c r="A15" s="1">
        <v>6</v>
      </c>
      <c r="B15" s="5">
        <f t="shared" si="3"/>
        <v>0</v>
      </c>
      <c r="C15" s="1">
        <f t="shared" si="0"/>
        <v>0</v>
      </c>
      <c r="D15" s="5">
        <f t="shared" si="1"/>
        <v>138704.86597052444</v>
      </c>
      <c r="E15" s="5">
        <f t="shared" si="2"/>
        <v>-138704.86597052444</v>
      </c>
    </row>
    <row r="16" spans="1:5" x14ac:dyDescent="0.35">
      <c r="A16" s="1">
        <v>7</v>
      </c>
      <c r="B16" s="5">
        <f t="shared" si="3"/>
        <v>-138704.86597052444</v>
      </c>
      <c r="C16" s="1">
        <f t="shared" si="0"/>
        <v>-16644.583916462932</v>
      </c>
      <c r="D16" s="5">
        <f t="shared" si="1"/>
        <v>138704.86597052444</v>
      </c>
      <c r="E16" s="5">
        <f t="shared" si="2"/>
        <v>-294054.31585751183</v>
      </c>
    </row>
    <row r="17" spans="1:5" x14ac:dyDescent="0.35">
      <c r="A17" s="1">
        <v>8</v>
      </c>
      <c r="B17" s="5">
        <f t="shared" si="3"/>
        <v>-294054.31585751183</v>
      </c>
      <c r="C17" s="1">
        <f t="shared" si="0"/>
        <v>-35286.517902901418</v>
      </c>
      <c r="D17" s="5">
        <f t="shared" si="1"/>
        <v>138704.86597052444</v>
      </c>
      <c r="E17" s="5">
        <f t="shared" si="2"/>
        <v>-468045.69973093766</v>
      </c>
    </row>
    <row r="18" spans="1:5" x14ac:dyDescent="0.35">
      <c r="A18" s="1">
        <v>9</v>
      </c>
      <c r="B18" s="5">
        <f t="shared" si="3"/>
        <v>-468045.69973093766</v>
      </c>
      <c r="C18" s="1">
        <f t="shared" si="0"/>
        <v>-56165.48396771252</v>
      </c>
      <c r="D18" s="5">
        <f t="shared" si="1"/>
        <v>138704.86597052444</v>
      </c>
      <c r="E18" s="5">
        <f t="shared" si="2"/>
        <v>-662916.04966917459</v>
      </c>
    </row>
    <row r="19" spans="1:5" x14ac:dyDescent="0.35">
      <c r="A19" s="1">
        <v>10</v>
      </c>
      <c r="B19" s="5">
        <f t="shared" si="3"/>
        <v>-662916.04966917459</v>
      </c>
      <c r="C19" s="1">
        <f t="shared" si="0"/>
        <v>-79549.925960300941</v>
      </c>
      <c r="D19" s="5">
        <f t="shared" si="1"/>
        <v>138704.86597052444</v>
      </c>
      <c r="E19" s="5">
        <f t="shared" si="2"/>
        <v>-881170.84159999993</v>
      </c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4" sqref="H4"/>
    </sheetView>
  </sheetViews>
  <sheetFormatPr defaultRowHeight="15" x14ac:dyDescent="0.25"/>
  <cols>
    <col min="2" max="2" width="14.42578125" bestFit="1" customWidth="1"/>
    <col min="3" max="3" width="12.28515625" bestFit="1" customWidth="1"/>
  </cols>
  <sheetData>
    <row r="1" spans="1:8" x14ac:dyDescent="0.25">
      <c r="A1" t="s">
        <v>24</v>
      </c>
      <c r="C1" t="s">
        <v>21</v>
      </c>
    </row>
    <row r="2" spans="1:8" x14ac:dyDescent="0.25">
      <c r="A2" t="s">
        <v>14</v>
      </c>
      <c r="B2" s="9">
        <v>500000</v>
      </c>
      <c r="C2" s="10">
        <f>PV(C3,C4,-C5)</f>
        <v>432573.14428140078</v>
      </c>
      <c r="E2" t="s">
        <v>19</v>
      </c>
      <c r="F2" s="8">
        <f>PV(10%,C4,0,1)</f>
        <v>-0.62092132305915493</v>
      </c>
    </row>
    <row r="3" spans="1:8" x14ac:dyDescent="0.25">
      <c r="A3" t="s">
        <v>15</v>
      </c>
      <c r="B3" s="6">
        <v>0.12</v>
      </c>
      <c r="C3" s="6">
        <v>0.12</v>
      </c>
      <c r="E3" t="s">
        <v>20</v>
      </c>
      <c r="F3" s="8">
        <f>PV(10%,5,-1,0)</f>
        <v>3.7907867694084505</v>
      </c>
      <c r="H3" t="s">
        <v>25</v>
      </c>
    </row>
    <row r="4" spans="1:8" x14ac:dyDescent="0.25">
      <c r="A4" t="s">
        <v>16</v>
      </c>
      <c r="B4">
        <v>5</v>
      </c>
      <c r="C4">
        <v>5</v>
      </c>
    </row>
    <row r="5" spans="1:8" x14ac:dyDescent="0.25">
      <c r="A5" t="s">
        <v>18</v>
      </c>
      <c r="B5">
        <v>0</v>
      </c>
      <c r="C5">
        <v>120000</v>
      </c>
    </row>
    <row r="6" spans="1:8" x14ac:dyDescent="0.25">
      <c r="A6" t="s">
        <v>17</v>
      </c>
      <c r="B6" s="7">
        <f>FV(B3,B4,0,-B2,)</f>
        <v>881170.84160000028</v>
      </c>
    </row>
    <row r="7" spans="1:8" x14ac:dyDescent="0.25">
      <c r="B7" t="s">
        <v>22</v>
      </c>
      <c r="D7" t="s">
        <v>23</v>
      </c>
    </row>
    <row r="8" spans="1:8" x14ac:dyDescent="0.25">
      <c r="B8">
        <v>2000</v>
      </c>
      <c r="D8">
        <v>50000</v>
      </c>
    </row>
    <row r="9" spans="1:8" x14ac:dyDescent="0.25">
      <c r="B9">
        <v>5</v>
      </c>
      <c r="D9">
        <v>5</v>
      </c>
    </row>
    <row r="10" spans="1:8" x14ac:dyDescent="0.25">
      <c r="B10">
        <v>12</v>
      </c>
      <c r="D10">
        <v>100000</v>
      </c>
    </row>
    <row r="11" spans="1:8" x14ac:dyDescent="0.25">
      <c r="B11" s="6">
        <v>0.12</v>
      </c>
      <c r="D11" s="11">
        <f>RATE(D9,0,-D8,D10)</f>
        <v>0.14869835499702114</v>
      </c>
    </row>
    <row r="12" spans="1:8" x14ac:dyDescent="0.25">
      <c r="B12" s="7">
        <f>FV(B11/B10,B9*B10,-B8,,1)</f>
        <v>164972.73310994642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</dc:creator>
  <cp:lastModifiedBy>bsc</cp:lastModifiedBy>
  <dcterms:created xsi:type="dcterms:W3CDTF">2018-03-15T11:19:15Z</dcterms:created>
  <dcterms:modified xsi:type="dcterms:W3CDTF">2018-03-15T12:05:05Z</dcterms:modified>
</cp:coreProperties>
</file>