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C42" i="1" l="1"/>
  <c r="B35" i="1" l="1"/>
  <c r="I34" i="1"/>
  <c r="G34" i="1"/>
  <c r="E34" i="1"/>
  <c r="D34" i="1"/>
  <c r="I33" i="1"/>
  <c r="G33" i="1"/>
  <c r="E33" i="1"/>
  <c r="D33" i="1"/>
  <c r="J32" i="1"/>
  <c r="K32" i="1" s="1"/>
  <c r="G32" i="1"/>
  <c r="E32" i="1"/>
  <c r="D32" i="1"/>
  <c r="I31" i="1"/>
  <c r="G31" i="1"/>
  <c r="E31" i="1"/>
  <c r="D31" i="1"/>
  <c r="J30" i="1"/>
  <c r="K30" i="1" s="1"/>
  <c r="G30" i="1"/>
  <c r="E30" i="1"/>
  <c r="D30" i="1"/>
  <c r="I29" i="1"/>
  <c r="G29" i="1"/>
  <c r="E29" i="1"/>
  <c r="D29" i="1"/>
  <c r="J28" i="1"/>
  <c r="K28" i="1" s="1"/>
  <c r="G28" i="1"/>
  <c r="E28" i="1"/>
  <c r="D28" i="1"/>
  <c r="I27" i="1"/>
  <c r="G27" i="1"/>
  <c r="E27" i="1"/>
  <c r="D27" i="1"/>
  <c r="J26" i="1"/>
  <c r="K26" i="1" s="1"/>
  <c r="G26" i="1"/>
  <c r="E26" i="1"/>
  <c r="D26" i="1"/>
  <c r="I25" i="1"/>
  <c r="G25" i="1"/>
  <c r="E25" i="1"/>
  <c r="D25" i="1"/>
  <c r="J24" i="1"/>
  <c r="K24" i="1" s="1"/>
  <c r="G24" i="1"/>
  <c r="E24" i="1"/>
  <c r="D24" i="1"/>
  <c r="I23" i="1"/>
  <c r="G23" i="1"/>
  <c r="E23" i="1"/>
  <c r="D23" i="1"/>
  <c r="J22" i="1"/>
  <c r="K22" i="1" s="1"/>
  <c r="G22" i="1"/>
  <c r="E22" i="1"/>
  <c r="D22" i="1"/>
  <c r="I21" i="1"/>
  <c r="G21" i="1"/>
  <c r="E21" i="1"/>
  <c r="D21" i="1"/>
  <c r="J20" i="1"/>
  <c r="K20" i="1" s="1"/>
  <c r="G20" i="1"/>
  <c r="E20" i="1"/>
  <c r="D20" i="1"/>
  <c r="I19" i="1"/>
  <c r="G19" i="1"/>
  <c r="E19" i="1"/>
  <c r="D19" i="1"/>
  <c r="J18" i="1"/>
  <c r="K18" i="1" s="1"/>
  <c r="G18" i="1"/>
  <c r="E18" i="1"/>
  <c r="D18" i="1"/>
  <c r="I17" i="1"/>
  <c r="G17" i="1"/>
  <c r="E17" i="1"/>
  <c r="D17" i="1"/>
  <c r="J16" i="1"/>
  <c r="K16" i="1" s="1"/>
  <c r="G16" i="1"/>
  <c r="E16" i="1"/>
  <c r="D16" i="1"/>
  <c r="I15" i="1"/>
  <c r="G15" i="1"/>
  <c r="E15" i="1"/>
  <c r="D15" i="1"/>
  <c r="J14" i="1"/>
  <c r="K14" i="1" s="1"/>
  <c r="G14" i="1"/>
  <c r="E14" i="1"/>
  <c r="D14" i="1"/>
  <c r="I13" i="1"/>
  <c r="G13" i="1"/>
  <c r="E13" i="1"/>
  <c r="D13" i="1"/>
  <c r="J12" i="1"/>
  <c r="K12" i="1" s="1"/>
  <c r="G12" i="1"/>
  <c r="E12" i="1"/>
  <c r="D12" i="1"/>
  <c r="I11" i="1"/>
  <c r="G11" i="1"/>
  <c r="E11" i="1"/>
  <c r="D11" i="1"/>
  <c r="J10" i="1"/>
  <c r="K10" i="1" s="1"/>
  <c r="G10" i="1"/>
  <c r="E10" i="1"/>
  <c r="D10" i="1"/>
  <c r="I9" i="1"/>
  <c r="G9" i="1"/>
  <c r="E9" i="1"/>
  <c r="D9" i="1"/>
  <c r="J8" i="1"/>
  <c r="K8" i="1" s="1"/>
  <c r="G8" i="1"/>
  <c r="E8" i="1"/>
  <c r="D8" i="1"/>
  <c r="I7" i="1"/>
  <c r="G7" i="1"/>
  <c r="E7" i="1"/>
  <c r="D7" i="1"/>
  <c r="J6" i="1"/>
  <c r="K6" i="1" s="1"/>
  <c r="G6" i="1"/>
  <c r="E6" i="1"/>
  <c r="D6" i="1"/>
  <c r="I5" i="1"/>
  <c r="G5" i="1"/>
  <c r="E5" i="1"/>
  <c r="D5" i="1"/>
  <c r="I26" i="1" l="1"/>
  <c r="I18" i="1"/>
  <c r="L32" i="1"/>
  <c r="M32" i="1" s="1"/>
  <c r="L30" i="1"/>
  <c r="M30" i="1" s="1"/>
  <c r="L28" i="1"/>
  <c r="M28" i="1" s="1"/>
  <c r="L26" i="1"/>
  <c r="M26" i="1" s="1"/>
  <c r="L24" i="1"/>
  <c r="M24" i="1" s="1"/>
  <c r="L22" i="1"/>
  <c r="M22" i="1" s="1"/>
  <c r="L20" i="1"/>
  <c r="M20" i="1" s="1"/>
  <c r="L18" i="1"/>
  <c r="M18" i="1" s="1"/>
  <c r="L16" i="1"/>
  <c r="M16" i="1" s="1"/>
  <c r="L14" i="1"/>
  <c r="M14" i="1" s="1"/>
  <c r="L12" i="1"/>
  <c r="M12" i="1" s="1"/>
  <c r="L10" i="1"/>
  <c r="M10" i="1" s="1"/>
  <c r="L8" i="1"/>
  <c r="M8" i="1" s="1"/>
  <c r="L6" i="1"/>
  <c r="M6" i="1" s="1"/>
  <c r="N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I14" i="1"/>
  <c r="I22" i="1"/>
  <c r="I30" i="1"/>
  <c r="J33" i="1"/>
  <c r="J25" i="1"/>
  <c r="J17" i="1"/>
  <c r="J9" i="1"/>
  <c r="I10" i="1"/>
  <c r="J29" i="1"/>
  <c r="J21" i="1"/>
  <c r="J13" i="1"/>
  <c r="J5" i="1"/>
  <c r="J31" i="1"/>
  <c r="J27" i="1"/>
  <c r="J23" i="1"/>
  <c r="J19" i="1"/>
  <c r="J15" i="1"/>
  <c r="J11" i="1"/>
  <c r="J7" i="1"/>
  <c r="D35" i="1"/>
  <c r="G35" i="1"/>
  <c r="I6" i="1"/>
  <c r="I8" i="1"/>
  <c r="I12" i="1"/>
  <c r="I16" i="1"/>
  <c r="I20" i="1"/>
  <c r="I24" i="1"/>
  <c r="I28" i="1"/>
  <c r="I32" i="1"/>
  <c r="J34" i="1"/>
  <c r="K34" i="1" l="1"/>
  <c r="L34" i="1"/>
  <c r="M34" i="1" s="1"/>
  <c r="K7" i="1"/>
  <c r="L7" i="1"/>
  <c r="M7" i="1" s="1"/>
  <c r="K15" i="1"/>
  <c r="L15" i="1"/>
  <c r="M15" i="1" s="1"/>
  <c r="K23" i="1"/>
  <c r="L23" i="1"/>
  <c r="M23" i="1" s="1"/>
  <c r="K31" i="1"/>
  <c r="L31" i="1"/>
  <c r="M31" i="1" s="1"/>
  <c r="K13" i="1"/>
  <c r="L13" i="1"/>
  <c r="M13" i="1" s="1"/>
  <c r="K29" i="1"/>
  <c r="L29" i="1"/>
  <c r="M29" i="1" s="1"/>
  <c r="K9" i="1"/>
  <c r="L9" i="1"/>
  <c r="M9" i="1" s="1"/>
  <c r="K25" i="1"/>
  <c r="L25" i="1"/>
  <c r="M25" i="1" s="1"/>
  <c r="N35" i="1"/>
  <c r="H41" i="1" s="1"/>
  <c r="K11" i="1"/>
  <c r="L11" i="1"/>
  <c r="M11" i="1" s="1"/>
  <c r="K19" i="1"/>
  <c r="L19" i="1"/>
  <c r="M19" i="1" s="1"/>
  <c r="K27" i="1"/>
  <c r="L27" i="1"/>
  <c r="M27" i="1" s="1"/>
  <c r="K5" i="1"/>
  <c r="L5" i="1"/>
  <c r="M5" i="1" s="1"/>
  <c r="K21" i="1"/>
  <c r="L21" i="1"/>
  <c r="M21" i="1" s="1"/>
  <c r="K17" i="1"/>
  <c r="L17" i="1"/>
  <c r="M17" i="1" s="1"/>
  <c r="K33" i="1"/>
  <c r="L33" i="1"/>
  <c r="M33" i="1" s="1"/>
  <c r="I35" i="1"/>
  <c r="K35" i="1" l="1"/>
  <c r="H43" i="1" s="1"/>
  <c r="K40" i="1" s="1"/>
  <c r="M35" i="1"/>
  <c r="H45" i="1" s="1"/>
  <c r="K42" i="1" l="1"/>
</calcChain>
</file>

<file path=xl/sharedStrings.xml><?xml version="1.0" encoding="utf-8"?>
<sst xmlns="http://schemas.openxmlformats.org/spreadsheetml/2006/main" count="59" uniqueCount="58">
  <si>
    <t>CI</t>
  </si>
  <si>
    <t>fi</t>
  </si>
  <si>
    <t>xi</t>
  </si>
  <si>
    <t>xifi</t>
  </si>
  <si>
    <t>(xi-A)(A=145)</t>
  </si>
  <si>
    <t>di(h=10)</t>
  </si>
  <si>
    <t>di*fi</t>
  </si>
  <si>
    <t>xi-A.M</t>
  </si>
  <si>
    <t>fi(xi-A.M)</t>
  </si>
  <si>
    <t>0-10</t>
  </si>
  <si>
    <t>20 - 30</t>
  </si>
  <si>
    <t>30 - 40</t>
  </si>
  <si>
    <t>40 - 50</t>
  </si>
  <si>
    <t>50 - 60</t>
  </si>
  <si>
    <t xml:space="preserve">60 - 70 </t>
  </si>
  <si>
    <t>70 - 80</t>
  </si>
  <si>
    <t>90 - 100</t>
  </si>
  <si>
    <t>100 - 110</t>
  </si>
  <si>
    <t>120 - 130</t>
  </si>
  <si>
    <t>130 - 140</t>
  </si>
  <si>
    <t>140 - 150</t>
  </si>
  <si>
    <t>150 - 160</t>
  </si>
  <si>
    <t xml:space="preserve">170 - 180 </t>
  </si>
  <si>
    <t>180 - 190</t>
  </si>
  <si>
    <t>190 - 200</t>
  </si>
  <si>
    <t>200 - 210</t>
  </si>
  <si>
    <t>210 - 220</t>
  </si>
  <si>
    <t>220 - 230</t>
  </si>
  <si>
    <t>230 - 240</t>
  </si>
  <si>
    <t>240 - 250</t>
  </si>
  <si>
    <t>250 - 260</t>
  </si>
  <si>
    <t>260 - 270</t>
  </si>
  <si>
    <t>270 - 280</t>
  </si>
  <si>
    <t>280 - 290</t>
  </si>
  <si>
    <t>290 - 300</t>
  </si>
  <si>
    <t>total=</t>
  </si>
  <si>
    <t>10-20</t>
  </si>
  <si>
    <t>A.M=</t>
  </si>
  <si>
    <r>
      <t>A+(</t>
    </r>
    <r>
      <rPr>
        <sz val="11"/>
        <color theme="1"/>
        <rFont val="Calibri"/>
        <family val="2"/>
      </rPr>
      <t>∑difi)*h/∑fi</t>
    </r>
  </si>
  <si>
    <t>145+(-3870/250)</t>
  </si>
  <si>
    <t>μ1=</t>
  </si>
  <si>
    <t>μ2=</t>
  </si>
  <si>
    <t>μ3=</t>
  </si>
  <si>
    <t>(xi-A.M)^3</t>
  </si>
  <si>
    <t>fi*(xi-A.M)^3</t>
  </si>
  <si>
    <t>(xi-A.M)^4</t>
  </si>
  <si>
    <t>fi*(xi-A.M)^4</t>
  </si>
  <si>
    <t>β1=</t>
  </si>
  <si>
    <t>μ4=</t>
  </si>
  <si>
    <t>fi(xi-A.M)^2</t>
  </si>
  <si>
    <t>β2=</t>
  </si>
  <si>
    <t>(skewness)</t>
  </si>
  <si>
    <t>(kurtosis)</t>
  </si>
  <si>
    <t>MOMENTS</t>
  </si>
  <si>
    <t>MOMENTS , SKEWNESS AND KURTOSIS</t>
  </si>
  <si>
    <t>80 - 90</t>
  </si>
  <si>
    <t>110 - 120</t>
  </si>
  <si>
    <t>160 - 170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</si>
</sst>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quotePrefix="1"/>
    <xf numFmtId="16" fontId="0" fillId="0" borderId="0" xfId="0" quotePrefix="1" applyNumberFormat="1"/>
    <xf numFmtId="16" fontId="2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3" fillId="4" borderId="0" xfId="0" applyFont="1" applyFill="1"/>
    <xf numFmtId="0" fontId="1" fillId="0" borderId="0" xfId="0" applyFont="1"/>
    <xf numFmtId="0" fontId="4" fillId="4" borderId="0" xfId="0" applyFont="1" applyFill="1"/>
    <xf numFmtId="0" fontId="3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/>
  </sheetViews>
  <sheetFormatPr defaultRowHeight="15" x14ac:dyDescent="0.25"/>
  <cols>
    <col min="1" max="1" width="12.140625" customWidth="1"/>
    <col min="2" max="2" width="21.28515625" customWidth="1"/>
    <col min="3" max="3" width="32" customWidth="1"/>
    <col min="5" max="5" width="13.7109375" customWidth="1"/>
    <col min="7" max="7" width="9.85546875" customWidth="1"/>
    <col min="9" max="9" width="10.140625" customWidth="1"/>
    <col min="10" max="10" width="11.85546875" customWidth="1"/>
    <col min="11" max="11" width="13.7109375" customWidth="1"/>
    <col min="12" max="12" width="13.28515625" customWidth="1"/>
    <col min="13" max="13" width="13.140625" customWidth="1"/>
    <col min="14" max="14" width="12" customWidth="1"/>
    <col min="16" max="16" width="10.5703125" customWidth="1"/>
    <col min="17" max="20" width="12.28515625" customWidth="1"/>
  </cols>
  <sheetData>
    <row r="1" spans="1:15" x14ac:dyDescent="0.25">
      <c r="A1">
        <v>15544</v>
      </c>
    </row>
    <row r="2" spans="1:15" ht="29.25" customHeight="1" x14ac:dyDescent="0.45">
      <c r="D2" s="12" t="s">
        <v>54</v>
      </c>
    </row>
    <row r="4" spans="1:15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43</v>
      </c>
      <c r="K4" s="9" t="s">
        <v>44</v>
      </c>
      <c r="L4" s="9" t="s">
        <v>45</v>
      </c>
      <c r="M4" s="9" t="s">
        <v>46</v>
      </c>
      <c r="N4" s="9" t="s">
        <v>49</v>
      </c>
      <c r="O4" s="9"/>
    </row>
    <row r="5" spans="1:15" x14ac:dyDescent="0.25">
      <c r="A5" s="2" t="s">
        <v>9</v>
      </c>
      <c r="B5">
        <v>3</v>
      </c>
      <c r="C5">
        <v>5</v>
      </c>
      <c r="D5">
        <f>PRODUCT(B5:C5)</f>
        <v>15</v>
      </c>
      <c r="E5">
        <f>SUM(C5,-145)</f>
        <v>-140</v>
      </c>
      <c r="F5">
        <v>-14</v>
      </c>
      <c r="G5">
        <f>PRODUCT(B5,F5)</f>
        <v>-42</v>
      </c>
      <c r="H5">
        <f>(C5-129.52)</f>
        <v>-124.52000000000001</v>
      </c>
      <c r="I5">
        <f t="shared" ref="I5:I20" si="0">(B5*H5*-1)</f>
        <v>373.56000000000006</v>
      </c>
      <c r="J5">
        <f t="shared" ref="J5:J34" si="1">POWER(H5,3)</f>
        <v>-1930711.2894080004</v>
      </c>
      <c r="K5">
        <f t="shared" ref="K5:K34" si="2">(J5*B5)</f>
        <v>-5792133.8682240015</v>
      </c>
      <c r="L5">
        <f t="shared" ref="L5:L34" si="3">(J5*H5)</f>
        <v>240412169.75708422</v>
      </c>
      <c r="M5">
        <f t="shared" ref="M5:M34" si="4">(L5*B5)</f>
        <v>721236509.27125263</v>
      </c>
      <c r="N5">
        <f t="shared" ref="N5:N34" si="5">(B5*(H5*H5))</f>
        <v>46515.691200000008</v>
      </c>
    </row>
    <row r="6" spans="1:15" x14ac:dyDescent="0.25">
      <c r="A6" s="3" t="s">
        <v>36</v>
      </c>
      <c r="B6">
        <v>2</v>
      </c>
      <c r="C6">
        <v>15</v>
      </c>
      <c r="D6">
        <f>PRODUCT(B6:C6)</f>
        <v>30</v>
      </c>
      <c r="E6">
        <f t="shared" ref="E6:E34" si="6">SUM(C6,-145)</f>
        <v>-130</v>
      </c>
      <c r="F6">
        <v>-13</v>
      </c>
      <c r="G6">
        <f t="shared" ref="G6:G34" si="7">PRODUCT(B6,F6)</f>
        <v>-26</v>
      </c>
      <c r="H6">
        <f t="shared" ref="H6:H34" si="8">(C6-129.52)</f>
        <v>-114.52000000000001</v>
      </c>
      <c r="I6">
        <f t="shared" si="0"/>
        <v>229.04000000000002</v>
      </c>
      <c r="J6">
        <f t="shared" si="1"/>
        <v>-1501910.3774080004</v>
      </c>
      <c r="K6">
        <f t="shared" si="2"/>
        <v>-3003820.7548160008</v>
      </c>
      <c r="L6">
        <f t="shared" si="3"/>
        <v>171998776.42076421</v>
      </c>
      <c r="M6">
        <f t="shared" si="4"/>
        <v>343997552.84152842</v>
      </c>
      <c r="N6">
        <f t="shared" si="5"/>
        <v>26229.660800000005</v>
      </c>
    </row>
    <row r="7" spans="1:15" x14ac:dyDescent="0.25">
      <c r="A7" t="s">
        <v>10</v>
      </c>
      <c r="B7">
        <v>4</v>
      </c>
      <c r="C7">
        <v>25</v>
      </c>
      <c r="D7">
        <f t="shared" ref="D7:D34" si="9">PRODUCT(B7:C7)</f>
        <v>100</v>
      </c>
      <c r="E7">
        <f t="shared" si="6"/>
        <v>-120</v>
      </c>
      <c r="F7">
        <v>-12</v>
      </c>
      <c r="G7">
        <f t="shared" si="7"/>
        <v>-48</v>
      </c>
      <c r="H7">
        <f t="shared" si="8"/>
        <v>-104.52000000000001</v>
      </c>
      <c r="I7">
        <f t="shared" si="0"/>
        <v>418.08000000000004</v>
      </c>
      <c r="J7">
        <f t="shared" si="1"/>
        <v>-1141821.4654080004</v>
      </c>
      <c r="K7">
        <f t="shared" si="2"/>
        <v>-4567285.8616320016</v>
      </c>
      <c r="L7">
        <f t="shared" si="3"/>
        <v>119343179.56444421</v>
      </c>
      <c r="M7">
        <f t="shared" si="4"/>
        <v>477372718.25777686</v>
      </c>
      <c r="N7">
        <f t="shared" si="5"/>
        <v>43697.721600000012</v>
      </c>
    </row>
    <row r="8" spans="1:15" x14ac:dyDescent="0.25">
      <c r="A8" s="1" t="s">
        <v>11</v>
      </c>
      <c r="B8">
        <v>6</v>
      </c>
      <c r="C8">
        <v>35</v>
      </c>
      <c r="D8">
        <f t="shared" si="9"/>
        <v>210</v>
      </c>
      <c r="E8">
        <f t="shared" si="6"/>
        <v>-110</v>
      </c>
      <c r="F8">
        <v>-11</v>
      </c>
      <c r="G8">
        <f t="shared" si="7"/>
        <v>-66</v>
      </c>
      <c r="H8">
        <f t="shared" si="8"/>
        <v>-94.52000000000001</v>
      </c>
      <c r="I8">
        <f t="shared" si="0"/>
        <v>567.12000000000012</v>
      </c>
      <c r="J8">
        <f t="shared" si="1"/>
        <v>-844444.55340800027</v>
      </c>
      <c r="K8">
        <f t="shared" si="2"/>
        <v>-5066667.3204480018</v>
      </c>
      <c r="L8">
        <f t="shared" si="3"/>
        <v>79816899.188124195</v>
      </c>
      <c r="M8">
        <f t="shared" si="4"/>
        <v>478901395.1287452</v>
      </c>
      <c r="N8">
        <f t="shared" si="5"/>
        <v>53604.182400000005</v>
      </c>
    </row>
    <row r="9" spans="1:15" x14ac:dyDescent="0.25">
      <c r="A9" t="s">
        <v>12</v>
      </c>
      <c r="B9">
        <v>8</v>
      </c>
      <c r="C9">
        <v>45</v>
      </c>
      <c r="D9">
        <f t="shared" si="9"/>
        <v>360</v>
      </c>
      <c r="E9">
        <f t="shared" si="6"/>
        <v>-100</v>
      </c>
      <c r="F9">
        <v>-10</v>
      </c>
      <c r="G9">
        <f t="shared" si="7"/>
        <v>-80</v>
      </c>
      <c r="H9">
        <f t="shared" si="8"/>
        <v>-84.52000000000001</v>
      </c>
      <c r="I9">
        <f t="shared" si="0"/>
        <v>676.16000000000008</v>
      </c>
      <c r="J9">
        <f t="shared" si="1"/>
        <v>-603779.64140800026</v>
      </c>
      <c r="K9">
        <f t="shared" si="2"/>
        <v>-4830237.1312640021</v>
      </c>
      <c r="L9">
        <f t="shared" si="3"/>
        <v>51031455.291804187</v>
      </c>
      <c r="M9">
        <f t="shared" si="4"/>
        <v>408251642.3344335</v>
      </c>
      <c r="N9">
        <f t="shared" si="5"/>
        <v>57149.043200000015</v>
      </c>
    </row>
    <row r="10" spans="1:15" x14ac:dyDescent="0.25">
      <c r="A10" s="1" t="s">
        <v>13</v>
      </c>
      <c r="B10">
        <v>10</v>
      </c>
      <c r="C10">
        <v>55</v>
      </c>
      <c r="D10">
        <f t="shared" si="9"/>
        <v>550</v>
      </c>
      <c r="E10">
        <f t="shared" si="6"/>
        <v>-90</v>
      </c>
      <c r="F10">
        <v>-9</v>
      </c>
      <c r="G10">
        <f t="shared" si="7"/>
        <v>-90</v>
      </c>
      <c r="H10">
        <f t="shared" si="8"/>
        <v>-74.52000000000001</v>
      </c>
      <c r="I10">
        <f t="shared" si="0"/>
        <v>745.2</v>
      </c>
      <c r="J10">
        <f t="shared" si="1"/>
        <v>-413826.72940800013</v>
      </c>
      <c r="K10">
        <f t="shared" si="2"/>
        <v>-4138267.2940800013</v>
      </c>
      <c r="L10">
        <f t="shared" si="3"/>
        <v>30838367.875484172</v>
      </c>
      <c r="M10">
        <f t="shared" si="4"/>
        <v>308383678.75484174</v>
      </c>
      <c r="N10">
        <f t="shared" si="5"/>
        <v>55532.304000000011</v>
      </c>
    </row>
    <row r="11" spans="1:15" x14ac:dyDescent="0.25">
      <c r="A11" t="s">
        <v>14</v>
      </c>
      <c r="B11">
        <v>12</v>
      </c>
      <c r="C11">
        <v>65</v>
      </c>
      <c r="D11">
        <f t="shared" si="9"/>
        <v>780</v>
      </c>
      <c r="E11">
        <f t="shared" si="6"/>
        <v>-80</v>
      </c>
      <c r="F11">
        <v>-8</v>
      </c>
      <c r="G11">
        <f t="shared" si="7"/>
        <v>-96</v>
      </c>
      <c r="H11">
        <f t="shared" si="8"/>
        <v>-64.52000000000001</v>
      </c>
      <c r="I11">
        <f t="shared" si="0"/>
        <v>774.24000000000012</v>
      </c>
      <c r="J11">
        <f t="shared" si="1"/>
        <v>-268585.81740800018</v>
      </c>
      <c r="K11">
        <f t="shared" si="2"/>
        <v>-3223029.8088960024</v>
      </c>
      <c r="L11">
        <f t="shared" si="3"/>
        <v>17329156.939164173</v>
      </c>
      <c r="M11">
        <f t="shared" si="4"/>
        <v>207949883.26997006</v>
      </c>
      <c r="N11">
        <f t="shared" si="5"/>
        <v>49953.964800000016</v>
      </c>
    </row>
    <row r="12" spans="1:15" x14ac:dyDescent="0.25">
      <c r="A12" s="1" t="s">
        <v>15</v>
      </c>
      <c r="B12">
        <v>14</v>
      </c>
      <c r="C12">
        <v>75</v>
      </c>
      <c r="D12">
        <f t="shared" si="9"/>
        <v>1050</v>
      </c>
      <c r="E12">
        <f t="shared" si="6"/>
        <v>-70</v>
      </c>
      <c r="F12">
        <v>-7</v>
      </c>
      <c r="G12">
        <f t="shared" si="7"/>
        <v>-98</v>
      </c>
      <c r="H12">
        <f t="shared" si="8"/>
        <v>-54.52000000000001</v>
      </c>
      <c r="I12">
        <f t="shared" si="0"/>
        <v>763.2800000000002</v>
      </c>
      <c r="J12">
        <f t="shared" si="1"/>
        <v>-162056.90540800008</v>
      </c>
      <c r="K12">
        <f t="shared" si="2"/>
        <v>-2268796.675712001</v>
      </c>
      <c r="L12">
        <f t="shared" si="3"/>
        <v>8835342.4828441665</v>
      </c>
      <c r="M12">
        <f t="shared" si="4"/>
        <v>123694794.75981833</v>
      </c>
      <c r="N12">
        <f t="shared" si="5"/>
        <v>41614.025600000015</v>
      </c>
    </row>
    <row r="13" spans="1:15" x14ac:dyDescent="0.25">
      <c r="A13" t="s">
        <v>55</v>
      </c>
      <c r="B13">
        <v>16</v>
      </c>
      <c r="C13">
        <v>85</v>
      </c>
      <c r="D13">
        <f t="shared" si="9"/>
        <v>1360</v>
      </c>
      <c r="E13">
        <f t="shared" si="6"/>
        <v>-60</v>
      </c>
      <c r="F13">
        <v>-6</v>
      </c>
      <c r="G13">
        <f t="shared" si="7"/>
        <v>-96</v>
      </c>
      <c r="H13">
        <f t="shared" si="8"/>
        <v>-44.52000000000001</v>
      </c>
      <c r="I13">
        <f t="shared" si="0"/>
        <v>712.32000000000016</v>
      </c>
      <c r="J13">
        <f t="shared" si="1"/>
        <v>-88239.993408000068</v>
      </c>
      <c r="K13">
        <f t="shared" si="2"/>
        <v>-1411839.8945280011</v>
      </c>
      <c r="L13">
        <f t="shared" si="3"/>
        <v>3928444.5065241638</v>
      </c>
      <c r="M13">
        <f t="shared" si="4"/>
        <v>62855112.10438662</v>
      </c>
      <c r="N13">
        <f t="shared" si="5"/>
        <v>31712.486400000016</v>
      </c>
    </row>
    <row r="14" spans="1:15" x14ac:dyDescent="0.25">
      <c r="A14" t="s">
        <v>16</v>
      </c>
      <c r="B14">
        <v>18</v>
      </c>
      <c r="C14">
        <v>95</v>
      </c>
      <c r="D14">
        <f t="shared" si="9"/>
        <v>1710</v>
      </c>
      <c r="E14">
        <f t="shared" si="6"/>
        <v>-50</v>
      </c>
      <c r="F14">
        <v>-5</v>
      </c>
      <c r="G14">
        <f t="shared" si="7"/>
        <v>-90</v>
      </c>
      <c r="H14">
        <f t="shared" si="8"/>
        <v>-34.52000000000001</v>
      </c>
      <c r="I14">
        <f t="shared" si="0"/>
        <v>621.36000000000013</v>
      </c>
      <c r="J14">
        <f t="shared" si="1"/>
        <v>-41135.081408000035</v>
      </c>
      <c r="K14">
        <f t="shared" si="2"/>
        <v>-740431.46534400061</v>
      </c>
      <c r="L14">
        <f t="shared" si="3"/>
        <v>1419983.0102041615</v>
      </c>
      <c r="M14">
        <f t="shared" si="4"/>
        <v>25559694.183674909</v>
      </c>
      <c r="N14">
        <f t="shared" si="5"/>
        <v>21449.347200000011</v>
      </c>
    </row>
    <row r="15" spans="1:15" x14ac:dyDescent="0.25">
      <c r="A15" s="1" t="s">
        <v>17</v>
      </c>
      <c r="B15">
        <v>20</v>
      </c>
      <c r="C15">
        <v>105</v>
      </c>
      <c r="D15">
        <f t="shared" si="9"/>
        <v>2100</v>
      </c>
      <c r="E15">
        <f t="shared" si="6"/>
        <v>-40</v>
      </c>
      <c r="F15">
        <v>-4</v>
      </c>
      <c r="G15">
        <f t="shared" si="7"/>
        <v>-80</v>
      </c>
      <c r="H15">
        <f t="shared" si="8"/>
        <v>-24.52000000000001</v>
      </c>
      <c r="I15">
        <f t="shared" si="0"/>
        <v>490.4000000000002</v>
      </c>
      <c r="J15">
        <f t="shared" si="1"/>
        <v>-14742.169408000018</v>
      </c>
      <c r="K15">
        <f t="shared" si="2"/>
        <v>-294843.38816000038</v>
      </c>
      <c r="L15">
        <f t="shared" si="3"/>
        <v>361477.99388416059</v>
      </c>
      <c r="M15">
        <f t="shared" si="4"/>
        <v>7229559.877683212</v>
      </c>
      <c r="N15">
        <f t="shared" si="5"/>
        <v>12024.608000000009</v>
      </c>
    </row>
    <row r="16" spans="1:15" x14ac:dyDescent="0.25">
      <c r="A16" t="s">
        <v>56</v>
      </c>
      <c r="B16">
        <v>18</v>
      </c>
      <c r="C16">
        <v>115</v>
      </c>
      <c r="D16">
        <f t="shared" si="9"/>
        <v>2070</v>
      </c>
      <c r="E16">
        <f t="shared" si="6"/>
        <v>-30</v>
      </c>
      <c r="F16">
        <v>-3</v>
      </c>
      <c r="G16">
        <f t="shared" si="7"/>
        <v>-54</v>
      </c>
      <c r="H16">
        <f t="shared" si="8"/>
        <v>-14.52000000000001</v>
      </c>
      <c r="I16">
        <f t="shared" si="0"/>
        <v>261.36000000000018</v>
      </c>
      <c r="J16">
        <f t="shared" si="1"/>
        <v>-3061.2574080000068</v>
      </c>
      <c r="K16">
        <f t="shared" si="2"/>
        <v>-55102.633344000118</v>
      </c>
      <c r="L16">
        <f t="shared" si="3"/>
        <v>44449.457564160126</v>
      </c>
      <c r="M16">
        <f t="shared" si="4"/>
        <v>800090.23615488224</v>
      </c>
      <c r="N16">
        <f t="shared" si="5"/>
        <v>3794.9472000000055</v>
      </c>
    </row>
    <row r="17" spans="1:14" x14ac:dyDescent="0.25">
      <c r="A17" t="s">
        <v>18</v>
      </c>
      <c r="B17">
        <v>16</v>
      </c>
      <c r="C17">
        <v>125</v>
      </c>
      <c r="D17">
        <f t="shared" si="9"/>
        <v>2000</v>
      </c>
      <c r="E17">
        <f t="shared" si="6"/>
        <v>-20</v>
      </c>
      <c r="F17">
        <v>-2</v>
      </c>
      <c r="G17">
        <f t="shared" si="7"/>
        <v>-32</v>
      </c>
      <c r="H17">
        <f t="shared" si="8"/>
        <v>-4.5200000000000102</v>
      </c>
      <c r="I17">
        <f t="shared" si="0"/>
        <v>72.320000000000164</v>
      </c>
      <c r="J17">
        <f t="shared" si="1"/>
        <v>-92.345408000000617</v>
      </c>
      <c r="K17">
        <f t="shared" si="2"/>
        <v>-1477.5265280000099</v>
      </c>
      <c r="L17">
        <f t="shared" si="3"/>
        <v>417.40124416000373</v>
      </c>
      <c r="M17">
        <f t="shared" si="4"/>
        <v>6678.4199065600596</v>
      </c>
      <c r="N17">
        <f t="shared" si="5"/>
        <v>326.88640000000146</v>
      </c>
    </row>
    <row r="18" spans="1:14" x14ac:dyDescent="0.25">
      <c r="A18" s="1" t="s">
        <v>19</v>
      </c>
      <c r="B18">
        <v>14</v>
      </c>
      <c r="C18">
        <v>135</v>
      </c>
      <c r="D18">
        <f t="shared" si="9"/>
        <v>1890</v>
      </c>
      <c r="E18">
        <f t="shared" si="6"/>
        <v>-10</v>
      </c>
      <c r="F18">
        <v>-1</v>
      </c>
      <c r="G18">
        <f t="shared" si="7"/>
        <v>-14</v>
      </c>
      <c r="H18">
        <f t="shared" si="8"/>
        <v>5.4799999999999898</v>
      </c>
      <c r="I18">
        <f t="shared" si="0"/>
        <v>-76.719999999999857</v>
      </c>
      <c r="J18">
        <f t="shared" si="1"/>
        <v>164.56659199999908</v>
      </c>
      <c r="K18">
        <f t="shared" si="2"/>
        <v>2303.9322879999872</v>
      </c>
      <c r="L18">
        <f t="shared" si="3"/>
        <v>901.8249241599932</v>
      </c>
      <c r="M18">
        <f t="shared" si="4"/>
        <v>12625.548938239905</v>
      </c>
      <c r="N18">
        <f t="shared" si="5"/>
        <v>420.42559999999844</v>
      </c>
    </row>
    <row r="19" spans="1:14" x14ac:dyDescent="0.25">
      <c r="A19" t="s">
        <v>20</v>
      </c>
      <c r="B19">
        <v>12</v>
      </c>
      <c r="C19">
        <v>145</v>
      </c>
      <c r="D19">
        <f t="shared" si="9"/>
        <v>1740</v>
      </c>
      <c r="E19">
        <f t="shared" si="6"/>
        <v>0</v>
      </c>
      <c r="F19">
        <v>0</v>
      </c>
      <c r="G19">
        <f t="shared" si="7"/>
        <v>0</v>
      </c>
      <c r="H19">
        <f t="shared" si="8"/>
        <v>15.47999999999999</v>
      </c>
      <c r="I19">
        <f t="shared" si="0"/>
        <v>-185.75999999999988</v>
      </c>
      <c r="J19">
        <f t="shared" si="1"/>
        <v>3709.4785919999927</v>
      </c>
      <c r="K19">
        <f t="shared" si="2"/>
        <v>44513.743103999914</v>
      </c>
      <c r="L19">
        <f t="shared" si="3"/>
        <v>57422.728604159849</v>
      </c>
      <c r="M19">
        <f t="shared" si="4"/>
        <v>689072.74324991822</v>
      </c>
      <c r="N19">
        <f t="shared" si="5"/>
        <v>2875.5647999999965</v>
      </c>
    </row>
    <row r="20" spans="1:14" x14ac:dyDescent="0.25">
      <c r="A20" s="1" t="s">
        <v>21</v>
      </c>
      <c r="B20">
        <v>10</v>
      </c>
      <c r="C20">
        <v>155</v>
      </c>
      <c r="D20">
        <f t="shared" si="9"/>
        <v>1550</v>
      </c>
      <c r="E20">
        <f t="shared" si="6"/>
        <v>10</v>
      </c>
      <c r="F20">
        <v>1</v>
      </c>
      <c r="G20">
        <f t="shared" si="7"/>
        <v>10</v>
      </c>
      <c r="H20">
        <f t="shared" si="8"/>
        <v>25.47999999999999</v>
      </c>
      <c r="I20">
        <f t="shared" si="0"/>
        <v>-254.7999999999999</v>
      </c>
      <c r="J20">
        <f t="shared" si="1"/>
        <v>16542.390591999978</v>
      </c>
      <c r="K20">
        <f t="shared" si="2"/>
        <v>165423.90591999979</v>
      </c>
      <c r="L20">
        <f t="shared" si="3"/>
        <v>421500.11228415929</v>
      </c>
      <c r="M20">
        <f t="shared" si="4"/>
        <v>4215001.1228415929</v>
      </c>
      <c r="N20">
        <f t="shared" si="5"/>
        <v>6492.3039999999946</v>
      </c>
    </row>
    <row r="21" spans="1:14" x14ac:dyDescent="0.25">
      <c r="A21" t="s">
        <v>57</v>
      </c>
      <c r="B21">
        <v>8</v>
      </c>
      <c r="C21">
        <v>165</v>
      </c>
      <c r="D21">
        <f t="shared" si="9"/>
        <v>1320</v>
      </c>
      <c r="E21">
        <f t="shared" si="6"/>
        <v>20</v>
      </c>
      <c r="F21">
        <v>2</v>
      </c>
      <c r="G21">
        <f t="shared" si="7"/>
        <v>16</v>
      </c>
      <c r="H21">
        <f t="shared" si="8"/>
        <v>35.47999999999999</v>
      </c>
      <c r="I21">
        <f t="shared" ref="I21:I34" si="10">(B21*H21)</f>
        <v>283.83999999999992</v>
      </c>
      <c r="J21">
        <f t="shared" si="1"/>
        <v>44663.302591999964</v>
      </c>
      <c r="K21">
        <f t="shared" si="2"/>
        <v>357306.42073599971</v>
      </c>
      <c r="L21">
        <f t="shared" si="3"/>
        <v>1584653.9759641583</v>
      </c>
      <c r="M21">
        <f t="shared" si="4"/>
        <v>12677231.807713266</v>
      </c>
      <c r="N21">
        <f t="shared" si="5"/>
        <v>10070.643199999995</v>
      </c>
    </row>
    <row r="22" spans="1:14" x14ac:dyDescent="0.25">
      <c r="A22" s="1" t="s">
        <v>22</v>
      </c>
      <c r="B22">
        <v>6</v>
      </c>
      <c r="C22">
        <v>175</v>
      </c>
      <c r="D22">
        <f t="shared" si="9"/>
        <v>1050</v>
      </c>
      <c r="E22">
        <f t="shared" si="6"/>
        <v>30</v>
      </c>
      <c r="F22">
        <v>3</v>
      </c>
      <c r="G22">
        <f t="shared" si="7"/>
        <v>18</v>
      </c>
      <c r="H22">
        <f t="shared" si="8"/>
        <v>45.47999999999999</v>
      </c>
      <c r="I22">
        <f t="shared" si="10"/>
        <v>272.87999999999994</v>
      </c>
      <c r="J22">
        <f t="shared" si="1"/>
        <v>94072.214591999946</v>
      </c>
      <c r="K22">
        <f t="shared" si="2"/>
        <v>564433.28755199967</v>
      </c>
      <c r="L22">
        <f t="shared" si="3"/>
        <v>4278404.3196441568</v>
      </c>
      <c r="M22">
        <f t="shared" si="4"/>
        <v>25670425.917864941</v>
      </c>
      <c r="N22">
        <f t="shared" si="5"/>
        <v>12410.582399999996</v>
      </c>
    </row>
    <row r="23" spans="1:14" x14ac:dyDescent="0.25">
      <c r="A23" t="s">
        <v>23</v>
      </c>
      <c r="B23">
        <v>4</v>
      </c>
      <c r="C23">
        <v>185</v>
      </c>
      <c r="D23">
        <f t="shared" si="9"/>
        <v>740</v>
      </c>
      <c r="E23">
        <f t="shared" si="6"/>
        <v>40</v>
      </c>
      <c r="F23">
        <v>4</v>
      </c>
      <c r="G23">
        <f t="shared" si="7"/>
        <v>16</v>
      </c>
      <c r="H23">
        <f t="shared" si="8"/>
        <v>55.47999999999999</v>
      </c>
      <c r="I23">
        <f t="shared" si="10"/>
        <v>221.91999999999996</v>
      </c>
      <c r="J23">
        <f t="shared" si="1"/>
        <v>170769.1265919999</v>
      </c>
      <c r="K23">
        <f t="shared" si="2"/>
        <v>683076.50636799959</v>
      </c>
      <c r="L23">
        <f t="shared" si="3"/>
        <v>9474271.1433241535</v>
      </c>
      <c r="M23">
        <f t="shared" si="4"/>
        <v>37897084.573296614</v>
      </c>
      <c r="N23">
        <f t="shared" si="5"/>
        <v>12312.121599999995</v>
      </c>
    </row>
    <row r="24" spans="1:14" x14ac:dyDescent="0.25">
      <c r="A24" s="1" t="s">
        <v>24</v>
      </c>
      <c r="B24">
        <v>2</v>
      </c>
      <c r="C24">
        <v>195</v>
      </c>
      <c r="D24">
        <f t="shared" si="9"/>
        <v>390</v>
      </c>
      <c r="E24">
        <f t="shared" si="6"/>
        <v>50</v>
      </c>
      <c r="F24">
        <v>5</v>
      </c>
      <c r="G24">
        <f t="shared" si="7"/>
        <v>10</v>
      </c>
      <c r="H24">
        <f t="shared" si="8"/>
        <v>65.47999999999999</v>
      </c>
      <c r="I24">
        <f t="shared" si="10"/>
        <v>130.95999999999998</v>
      </c>
      <c r="J24">
        <f t="shared" si="1"/>
        <v>280754.03859199991</v>
      </c>
      <c r="K24">
        <f t="shared" si="2"/>
        <v>561508.07718399982</v>
      </c>
      <c r="L24">
        <f t="shared" si="3"/>
        <v>18383774.447004151</v>
      </c>
      <c r="M24">
        <f t="shared" si="4"/>
        <v>36767548.894008301</v>
      </c>
      <c r="N24">
        <f t="shared" si="5"/>
        <v>8575.2607999999982</v>
      </c>
    </row>
    <row r="25" spans="1:14" x14ac:dyDescent="0.25">
      <c r="A25" s="1" t="s">
        <v>25</v>
      </c>
      <c r="B25">
        <v>4</v>
      </c>
      <c r="C25">
        <v>205</v>
      </c>
      <c r="D25">
        <f t="shared" si="9"/>
        <v>820</v>
      </c>
      <c r="E25">
        <f t="shared" si="6"/>
        <v>60</v>
      </c>
      <c r="F25">
        <v>6</v>
      </c>
      <c r="G25">
        <f t="shared" si="7"/>
        <v>24</v>
      </c>
      <c r="H25">
        <f t="shared" si="8"/>
        <v>75.47999999999999</v>
      </c>
      <c r="I25">
        <f t="shared" si="10"/>
        <v>301.91999999999996</v>
      </c>
      <c r="J25">
        <f t="shared" si="1"/>
        <v>430026.9505919998</v>
      </c>
      <c r="K25">
        <f t="shared" si="2"/>
        <v>1720107.8023679992</v>
      </c>
      <c r="L25">
        <f t="shared" si="3"/>
        <v>32458434.230684143</v>
      </c>
      <c r="M25">
        <f t="shared" si="4"/>
        <v>129833736.92273657</v>
      </c>
      <c r="N25">
        <f t="shared" si="5"/>
        <v>22788.921599999994</v>
      </c>
    </row>
    <row r="26" spans="1:14" x14ac:dyDescent="0.25">
      <c r="A26" s="1" t="s">
        <v>26</v>
      </c>
      <c r="B26">
        <v>8</v>
      </c>
      <c r="C26">
        <v>215</v>
      </c>
      <c r="D26">
        <f t="shared" si="9"/>
        <v>1720</v>
      </c>
      <c r="E26">
        <f t="shared" si="6"/>
        <v>70</v>
      </c>
      <c r="F26">
        <v>7</v>
      </c>
      <c r="G26">
        <f t="shared" si="7"/>
        <v>56</v>
      </c>
      <c r="H26">
        <f t="shared" si="8"/>
        <v>85.47999999999999</v>
      </c>
      <c r="I26">
        <f t="shared" si="10"/>
        <v>683.83999999999992</v>
      </c>
      <c r="J26">
        <f t="shared" si="1"/>
        <v>624587.8625919997</v>
      </c>
      <c r="K26">
        <f t="shared" si="2"/>
        <v>4996702.9007359976</v>
      </c>
      <c r="L26">
        <f t="shared" si="3"/>
        <v>53389770.494364128</v>
      </c>
      <c r="M26">
        <f t="shared" si="4"/>
        <v>427118163.95491302</v>
      </c>
      <c r="N26">
        <f t="shared" si="5"/>
        <v>58454.643199999984</v>
      </c>
    </row>
    <row r="27" spans="1:14" x14ac:dyDescent="0.25">
      <c r="A27" s="1" t="s">
        <v>27</v>
      </c>
      <c r="B27">
        <v>7</v>
      </c>
      <c r="C27">
        <v>225</v>
      </c>
      <c r="D27">
        <f t="shared" si="9"/>
        <v>1575</v>
      </c>
      <c r="E27">
        <f t="shared" si="6"/>
        <v>80</v>
      </c>
      <c r="F27">
        <v>8</v>
      </c>
      <c r="G27">
        <f t="shared" si="7"/>
        <v>56</v>
      </c>
      <c r="H27">
        <f t="shared" si="8"/>
        <v>95.47999999999999</v>
      </c>
      <c r="I27">
        <f t="shared" si="10"/>
        <v>668.3599999999999</v>
      </c>
      <c r="J27">
        <f t="shared" si="1"/>
        <v>870436.77459199971</v>
      </c>
      <c r="K27">
        <f t="shared" si="2"/>
        <v>6093057.4221439976</v>
      </c>
      <c r="L27">
        <f t="shared" si="3"/>
        <v>83109303.238044128</v>
      </c>
      <c r="M27">
        <f t="shared" si="4"/>
        <v>581765122.66630888</v>
      </c>
      <c r="N27">
        <f t="shared" si="5"/>
        <v>63815.012799999982</v>
      </c>
    </row>
    <row r="28" spans="1:14" x14ac:dyDescent="0.25">
      <c r="A28" s="1" t="s">
        <v>28</v>
      </c>
      <c r="B28">
        <v>5</v>
      </c>
      <c r="C28">
        <v>235</v>
      </c>
      <c r="D28">
        <f t="shared" si="9"/>
        <v>1175</v>
      </c>
      <c r="E28">
        <f t="shared" si="6"/>
        <v>90</v>
      </c>
      <c r="F28">
        <v>9</v>
      </c>
      <c r="G28">
        <f t="shared" si="7"/>
        <v>45</v>
      </c>
      <c r="H28">
        <f t="shared" si="8"/>
        <v>105.47999999999999</v>
      </c>
      <c r="I28">
        <f t="shared" si="10"/>
        <v>527.4</v>
      </c>
      <c r="J28">
        <f t="shared" si="1"/>
        <v>1173573.6865919996</v>
      </c>
      <c r="K28">
        <f t="shared" si="2"/>
        <v>5867868.432959998</v>
      </c>
      <c r="L28">
        <f t="shared" si="3"/>
        <v>123788552.4617241</v>
      </c>
      <c r="M28">
        <f t="shared" si="4"/>
        <v>618942762.30862045</v>
      </c>
      <c r="N28">
        <f t="shared" si="5"/>
        <v>55630.151999999987</v>
      </c>
    </row>
    <row r="29" spans="1:14" x14ac:dyDescent="0.25">
      <c r="A29" s="1" t="s">
        <v>29</v>
      </c>
      <c r="B29">
        <v>8</v>
      </c>
      <c r="C29">
        <v>245</v>
      </c>
      <c r="D29">
        <f t="shared" si="9"/>
        <v>1960</v>
      </c>
      <c r="E29">
        <f t="shared" si="6"/>
        <v>100</v>
      </c>
      <c r="F29">
        <v>10</v>
      </c>
      <c r="G29">
        <f t="shared" si="7"/>
        <v>80</v>
      </c>
      <c r="H29">
        <f t="shared" si="8"/>
        <v>115.47999999999999</v>
      </c>
      <c r="I29">
        <f t="shared" si="10"/>
        <v>923.83999999999992</v>
      </c>
      <c r="J29">
        <f t="shared" si="1"/>
        <v>1539998.5985919996</v>
      </c>
      <c r="K29">
        <f t="shared" si="2"/>
        <v>12319988.788735997</v>
      </c>
      <c r="L29">
        <f t="shared" si="3"/>
        <v>177839038.16540411</v>
      </c>
      <c r="M29">
        <f t="shared" si="4"/>
        <v>1422712305.3232329</v>
      </c>
      <c r="N29">
        <f t="shared" si="5"/>
        <v>106685.04319999999</v>
      </c>
    </row>
    <row r="30" spans="1:14" x14ac:dyDescent="0.25">
      <c r="A30" s="1" t="s">
        <v>30</v>
      </c>
      <c r="B30">
        <v>2</v>
      </c>
      <c r="C30">
        <v>255</v>
      </c>
      <c r="D30">
        <f t="shared" si="9"/>
        <v>510</v>
      </c>
      <c r="E30">
        <f t="shared" si="6"/>
        <v>110</v>
      </c>
      <c r="F30">
        <v>11</v>
      </c>
      <c r="G30">
        <f t="shared" si="7"/>
        <v>22</v>
      </c>
      <c r="H30">
        <f t="shared" si="8"/>
        <v>125.47999999999999</v>
      </c>
      <c r="I30">
        <f t="shared" si="10"/>
        <v>250.95999999999998</v>
      </c>
      <c r="J30">
        <f t="shared" si="1"/>
        <v>1975711.5105919994</v>
      </c>
      <c r="K30">
        <f t="shared" si="2"/>
        <v>3951423.0211839988</v>
      </c>
      <c r="L30">
        <f t="shared" si="3"/>
        <v>247912280.34908405</v>
      </c>
      <c r="M30">
        <f t="shared" si="4"/>
        <v>495824560.6981681</v>
      </c>
      <c r="N30">
        <f t="shared" si="5"/>
        <v>31490.460799999993</v>
      </c>
    </row>
    <row r="31" spans="1:14" x14ac:dyDescent="0.25">
      <c r="A31" s="1" t="s">
        <v>31</v>
      </c>
      <c r="B31">
        <v>3</v>
      </c>
      <c r="C31">
        <v>265</v>
      </c>
      <c r="D31">
        <f t="shared" si="9"/>
        <v>795</v>
      </c>
      <c r="E31">
        <f t="shared" si="6"/>
        <v>120</v>
      </c>
      <c r="F31">
        <v>12</v>
      </c>
      <c r="G31">
        <f t="shared" si="7"/>
        <v>36</v>
      </c>
      <c r="H31">
        <f t="shared" si="8"/>
        <v>135.47999999999999</v>
      </c>
      <c r="I31">
        <f t="shared" si="10"/>
        <v>406.43999999999994</v>
      </c>
      <c r="J31">
        <f t="shared" si="1"/>
        <v>2486712.4225919996</v>
      </c>
      <c r="K31">
        <f t="shared" si="2"/>
        <v>7460137.2677759994</v>
      </c>
      <c r="L31">
        <f t="shared" si="3"/>
        <v>336899799.0127641</v>
      </c>
      <c r="M31">
        <f t="shared" si="4"/>
        <v>1010699397.0382923</v>
      </c>
      <c r="N31">
        <f t="shared" si="5"/>
        <v>55064.491199999997</v>
      </c>
    </row>
    <row r="32" spans="1:14" x14ac:dyDescent="0.25">
      <c r="A32" s="1" t="s">
        <v>32</v>
      </c>
      <c r="B32">
        <v>5</v>
      </c>
      <c r="C32">
        <v>275</v>
      </c>
      <c r="D32">
        <f t="shared" si="9"/>
        <v>1375</v>
      </c>
      <c r="E32">
        <f t="shared" si="6"/>
        <v>130</v>
      </c>
      <c r="F32">
        <v>13</v>
      </c>
      <c r="G32">
        <f t="shared" si="7"/>
        <v>65</v>
      </c>
      <c r="H32">
        <f t="shared" si="8"/>
        <v>145.47999999999999</v>
      </c>
      <c r="I32">
        <f t="shared" si="10"/>
        <v>727.4</v>
      </c>
      <c r="J32">
        <f t="shared" si="1"/>
        <v>3079001.3345919992</v>
      </c>
      <c r="K32">
        <f t="shared" si="2"/>
        <v>15395006.672959996</v>
      </c>
      <c r="L32">
        <f t="shared" si="3"/>
        <v>447933114.15644401</v>
      </c>
      <c r="M32">
        <f t="shared" si="4"/>
        <v>2239665570.7822199</v>
      </c>
      <c r="N32">
        <f t="shared" si="5"/>
        <v>105822.15199999999</v>
      </c>
    </row>
    <row r="33" spans="1:14" x14ac:dyDescent="0.25">
      <c r="A33" s="1" t="s">
        <v>33</v>
      </c>
      <c r="B33">
        <v>4</v>
      </c>
      <c r="C33">
        <v>285</v>
      </c>
      <c r="D33">
        <f t="shared" si="9"/>
        <v>1140</v>
      </c>
      <c r="E33">
        <f t="shared" si="6"/>
        <v>140</v>
      </c>
      <c r="F33">
        <v>14</v>
      </c>
      <c r="G33">
        <f t="shared" si="7"/>
        <v>56</v>
      </c>
      <c r="H33">
        <f t="shared" si="8"/>
        <v>155.47999999999999</v>
      </c>
      <c r="I33">
        <f t="shared" si="10"/>
        <v>621.91999999999996</v>
      </c>
      <c r="J33">
        <f t="shared" si="1"/>
        <v>3758578.2465919992</v>
      </c>
      <c r="K33">
        <f t="shared" si="2"/>
        <v>15034312.986367997</v>
      </c>
      <c r="L33">
        <f t="shared" si="3"/>
        <v>584383745.78012395</v>
      </c>
      <c r="M33">
        <f t="shared" si="4"/>
        <v>2337534983.1204958</v>
      </c>
      <c r="N33">
        <f t="shared" si="5"/>
        <v>96696.121599999984</v>
      </c>
    </row>
    <row r="34" spans="1:14" x14ac:dyDescent="0.25">
      <c r="A34" s="1" t="s">
        <v>34</v>
      </c>
      <c r="B34">
        <v>1</v>
      </c>
      <c r="C34">
        <v>295</v>
      </c>
      <c r="D34">
        <f t="shared" si="9"/>
        <v>295</v>
      </c>
      <c r="E34">
        <f t="shared" si="6"/>
        <v>150</v>
      </c>
      <c r="F34">
        <v>15</v>
      </c>
      <c r="G34">
        <f t="shared" si="7"/>
        <v>15</v>
      </c>
      <c r="H34">
        <f t="shared" si="8"/>
        <v>165.48</v>
      </c>
      <c r="I34">
        <f t="shared" si="10"/>
        <v>165.48</v>
      </c>
      <c r="J34">
        <f t="shared" si="1"/>
        <v>4531443.1585919997</v>
      </c>
      <c r="K34">
        <f t="shared" si="2"/>
        <v>4531443.1585919997</v>
      </c>
      <c r="L34">
        <f t="shared" si="3"/>
        <v>749863213.88380408</v>
      </c>
      <c r="M34">
        <f t="shared" si="4"/>
        <v>749863213.88380408</v>
      </c>
      <c r="N34">
        <f t="shared" si="5"/>
        <v>27383.630399999998</v>
      </c>
    </row>
    <row r="35" spans="1:14" x14ac:dyDescent="0.25">
      <c r="A35" s="4" t="s">
        <v>35</v>
      </c>
      <c r="B35" s="5">
        <f>SUM(B5:B34)</f>
        <v>250</v>
      </c>
      <c r="C35" s="5"/>
      <c r="D35" s="5">
        <f>SUM(D5:D34)</f>
        <v>32380</v>
      </c>
      <c r="E35" s="5"/>
      <c r="F35" s="5"/>
      <c r="G35" s="5">
        <f>SUM(G5:G34)</f>
        <v>-387</v>
      </c>
      <c r="H35" s="5"/>
      <c r="I35" s="5">
        <f>SUM(I5:I34)</f>
        <v>12374.320000000002</v>
      </c>
      <c r="J35" s="5"/>
      <c r="K35" s="5">
        <f>SUM(K5:K34)</f>
        <v>44354680.703999966</v>
      </c>
      <c r="L35" s="5"/>
      <c r="M35" s="5">
        <f>SUM(M5:M34)</f>
        <v>13298128116.746876</v>
      </c>
      <c r="N35" s="5">
        <f>SUM(N5:N34)</f>
        <v>1120592.4000000001</v>
      </c>
    </row>
    <row r="38" spans="1:14" x14ac:dyDescent="0.25">
      <c r="G38" s="6" t="s">
        <v>53</v>
      </c>
    </row>
    <row r="39" spans="1:14" x14ac:dyDescent="0.25">
      <c r="G39" s="10" t="s">
        <v>40</v>
      </c>
      <c r="H39" s="8">
        <v>0</v>
      </c>
    </row>
    <row r="40" spans="1:14" x14ac:dyDescent="0.25">
      <c r="B40" t="s">
        <v>37</v>
      </c>
      <c r="C40" t="s">
        <v>38</v>
      </c>
      <c r="G40" s="11"/>
      <c r="H40" s="11"/>
      <c r="J40" s="10" t="s">
        <v>47</v>
      </c>
      <c r="K40" s="8">
        <f>((H43*H43)/(H41*H41*H41)*-1)</f>
        <v>-0.34952311727813101</v>
      </c>
      <c r="L40" s="6" t="s">
        <v>51</v>
      </c>
    </row>
    <row r="41" spans="1:14" x14ac:dyDescent="0.25">
      <c r="C41" t="s">
        <v>39</v>
      </c>
      <c r="G41" s="8" t="s">
        <v>41</v>
      </c>
      <c r="H41" s="8">
        <f>(N35/250)</f>
        <v>4482.3696000000009</v>
      </c>
      <c r="J41" s="11"/>
      <c r="K41" s="11"/>
      <c r="L41" s="7"/>
    </row>
    <row r="42" spans="1:14" x14ac:dyDescent="0.25">
      <c r="B42" s="5" t="s">
        <v>37</v>
      </c>
      <c r="C42" s="5">
        <f>(145+(-3870/250))</f>
        <v>129.52000000000001</v>
      </c>
      <c r="G42" s="11"/>
      <c r="H42" s="11"/>
      <c r="J42" s="10" t="s">
        <v>50</v>
      </c>
      <c r="K42" s="8">
        <f>(H45/(H43*H43))</f>
        <v>1.6898634274069302E-3</v>
      </c>
      <c r="L42" s="6" t="s">
        <v>52</v>
      </c>
    </row>
    <row r="43" spans="1:14" x14ac:dyDescent="0.25">
      <c r="G43" s="8" t="s">
        <v>42</v>
      </c>
      <c r="H43" s="8">
        <f>(K35/250)</f>
        <v>177418.72281599988</v>
      </c>
    </row>
    <row r="44" spans="1:14" x14ac:dyDescent="0.25">
      <c r="G44" s="11"/>
      <c r="H44" s="11"/>
    </row>
    <row r="45" spans="1:14" x14ac:dyDescent="0.25">
      <c r="G45" s="10" t="s">
        <v>48</v>
      </c>
      <c r="H45" s="8">
        <f>(M35/250)</f>
        <v>53192512.466987506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2016-10-17T05:45:43Z</dcterms:modified>
</cp:coreProperties>
</file>