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"/>
    </mc:Choice>
  </mc:AlternateContent>
  <bookViews>
    <workbookView xWindow="0" yWindow="0" windowWidth="13404" windowHeight="8952" activeTab="1"/>
  </bookViews>
  <sheets>
    <sheet name="Exercise 1" sheetId="1" r:id="rId1"/>
    <sheet name="Exercise 2" sheetId="3" r:id="rId2"/>
  </sheets>
  <definedNames>
    <definedName name="_xlnm._FilterDatabase" localSheetId="0" hidden="1">'Exercise 1'!$A$1:$I$25</definedName>
    <definedName name="_xlnm._FilterDatabase" localSheetId="1" hidden="1">'Exercise 2'!$A$15:$F$241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J52" i="1"/>
  <c r="I52" i="1"/>
  <c r="I39" i="1"/>
  <c r="I49" i="1"/>
  <c r="I45" i="1"/>
  <c r="I44" i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D3" i="3"/>
  <c r="D4" i="3"/>
  <c r="D5" i="3"/>
  <c r="D2" i="3"/>
  <c r="E2" i="3"/>
  <c r="C3" i="3"/>
  <c r="C4" i="3"/>
  <c r="C5" i="3"/>
  <c r="C2" i="3"/>
  <c r="B3" i="3"/>
  <c r="B4" i="3"/>
  <c r="B5" i="3"/>
  <c r="B2" i="3"/>
  <c r="I48" i="1"/>
  <c r="I47" i="1"/>
  <c r="I43" i="1"/>
  <c r="I42" i="1"/>
  <c r="I29" i="1"/>
  <c r="I30" i="1"/>
  <c r="H29" i="1"/>
  <c r="I38" i="1"/>
  <c r="I37" i="1"/>
  <c r="I36" i="1"/>
  <c r="I33" i="1"/>
  <c r="I32" i="1"/>
  <c r="I31" i="1"/>
  <c r="H30" i="1"/>
</calcChain>
</file>

<file path=xl/sharedStrings.xml><?xml version="1.0" encoding="utf-8"?>
<sst xmlns="http://schemas.openxmlformats.org/spreadsheetml/2006/main" count="829" uniqueCount="74">
  <si>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</si>
  <si>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</si>
  <si>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</si>
  <si>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</si>
  <si>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</si>
  <si>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</si>
  <si>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</si>
  <si>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</si>
  <si>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</si>
  <si>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</si>
  <si>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</si>
  <si>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</si>
  <si>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</si>
  <si>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</si>
  <si>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</si>
  <si>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</si>
  <si>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</si>
  <si>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</si>
  <si>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</si>
  <si>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</si>
  <si>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</si>
  <si>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</si>
  <si>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</si>
  <si>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</si>
  <si>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</si>
  <si>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</si>
  <si>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</si>
  <si>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</si>
  <si>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</si>
  <si>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</si>
  <si>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</si>
  <si>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</si>
  <si>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</si>
  <si>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</si>
  <si>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</si>
  <si>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</si>
  <si>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</si>
  <si>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</si>
  <si>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</si>
  <si>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</si>
  <si>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</si>
  <si>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</si>
  <si>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</si>
  <si>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</si>
  <si>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</si>
  <si>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</si>
  <si>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</si>
  <si>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</si>
  <si>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</si>
  <si>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</si>
  <si>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</si>
  <si>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</si>
  <si>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</si>
  <si>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</si>
  <si>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</si>
  <si>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</si>
  <si>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</si>
  <si>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</si>
  <si>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</si>
  <si>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</si>
  <si>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</si>
  <si>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</si>
  <si>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</si>
  <si>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</si>
  <si>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</si>
  <si>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</si>
  <si>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</si>
  <si>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</si>
  <si>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</si>
  <si>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</si>
  <si>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</si>
  <si>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</si>
  <si>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</si>
  <si>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number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</si>
</sst>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quotePrefix="1" applyFill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L47" sqref="L47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9" x14ac:dyDescent="0.3">
      <c r="E27" s="15" t="s">
        <v>71</v>
      </c>
      <c r="H27" t="s">
        <v>73</v>
      </c>
      <c r="I27" t="s">
        <v>72</v>
      </c>
    </row>
    <row r="28" spans="1:9" x14ac:dyDescent="0.3">
      <c r="F28" s="2"/>
    </row>
    <row r="29" spans="1:9" ht="15.6" x14ac:dyDescent="0.3">
      <c r="E29" s="14" t="s">
        <v>31</v>
      </c>
      <c r="H29">
        <f>IF(G2="Boston",SUMIFS($E$1:$E$25,G$1:G$25,$G2),0)</f>
        <v>90</v>
      </c>
      <c r="I29">
        <f>COUNTIF(G1:G25,G2)</f>
        <v>4</v>
      </c>
    </row>
    <row r="30" spans="1:9" ht="15.6" x14ac:dyDescent="0.3">
      <c r="E30" s="14" t="s">
        <v>32</v>
      </c>
      <c r="H30">
        <f>IF(D12="Microwave",SUMIFS($E$1:$E$25,D$1:D$25,$D12),0)</f>
        <v>120</v>
      </c>
      <c r="I30">
        <f>COUNTIF(D1:D25,D12)</f>
        <v>5</v>
      </c>
    </row>
    <row r="31" spans="1:9" ht="15.6" x14ac:dyDescent="0.3">
      <c r="E31" s="14" t="s">
        <v>33</v>
      </c>
      <c r="I31">
        <f>COUNTIF($F$2:$F$25,$F3)</f>
        <v>8</v>
      </c>
    </row>
    <row r="32" spans="1:9" ht="15.6" x14ac:dyDescent="0.3">
      <c r="E32" s="14" t="s">
        <v>34</v>
      </c>
      <c r="I32">
        <f>COUNTIF($C$2:$C$25,$C3)</f>
        <v>6</v>
      </c>
    </row>
    <row r="33" spans="5:9" ht="15.6" x14ac:dyDescent="0.3">
      <c r="E33" s="14" t="s">
        <v>26</v>
      </c>
      <c r="I33">
        <f>COUNTIF($E$1:$E$25,"&lt;20")</f>
        <v>9</v>
      </c>
    </row>
    <row r="34" spans="5:9" ht="15.6" x14ac:dyDescent="0.3">
      <c r="E34" s="14"/>
    </row>
    <row r="35" spans="5:9" ht="15.6" x14ac:dyDescent="0.3">
      <c r="E35" s="14"/>
      <c r="F35" s="2"/>
    </row>
    <row r="36" spans="5:9" ht="15.6" x14ac:dyDescent="0.3">
      <c r="E36" s="14" t="s">
        <v>23</v>
      </c>
      <c r="I36">
        <f>SUMIFS($E$1:$E$25,D$1:D$25,$D6)</f>
        <v>105</v>
      </c>
    </row>
    <row r="37" spans="5:9" ht="15.6" x14ac:dyDescent="0.3">
      <c r="E37" s="14" t="s">
        <v>24</v>
      </c>
      <c r="I37">
        <f>SUMIFS($E$1:$E$25,D$1:D$25,$D7)</f>
        <v>164</v>
      </c>
    </row>
    <row r="38" spans="5:9" ht="15.6" x14ac:dyDescent="0.3">
      <c r="E38" s="14" t="s">
        <v>30</v>
      </c>
      <c r="I38">
        <f>SUMIFS($E$1:$E$25,$F$1:$F$25,F2)</f>
        <v>156</v>
      </c>
    </row>
    <row r="39" spans="5:9" ht="15.6" x14ac:dyDescent="0.3">
      <c r="E39" s="14" t="s">
        <v>40</v>
      </c>
      <c r="H39" s="21"/>
      <c r="I39">
        <f>SUMIFS($E$2:$E$25,$F$2:$F$25,"&lt;&gt;airplane")</f>
        <v>511</v>
      </c>
    </row>
    <row r="40" spans="5:9" ht="15.6" x14ac:dyDescent="0.3">
      <c r="E40" s="14"/>
    </row>
    <row r="41" spans="5:9" ht="15.6" x14ac:dyDescent="0.3">
      <c r="E41" s="14"/>
      <c r="F41" s="2"/>
    </row>
    <row r="42" spans="5:9" ht="15.6" x14ac:dyDescent="0.3">
      <c r="E42" s="14" t="s">
        <v>35</v>
      </c>
      <c r="I42">
        <f>COUNTIFS($D$1:$D$25,$D$12,$G$1:$G$25,$G$2)</f>
        <v>2</v>
      </c>
    </row>
    <row r="43" spans="5:9" ht="15.6" x14ac:dyDescent="0.3">
      <c r="E43" s="14" t="s">
        <v>36</v>
      </c>
      <c r="I43">
        <f>COUNTIFS($C$2:$C$25,C$3,$F$2:$F$25,$F$7)</f>
        <v>2</v>
      </c>
    </row>
    <row r="44" spans="5:9" ht="15.6" x14ac:dyDescent="0.3">
      <c r="E44" s="14" t="s">
        <v>37</v>
      </c>
      <c r="H44" s="21"/>
      <c r="I44">
        <f>COUNTIFS($G$2:$G$25,$G$2,$B$2:$B$25,"&gt;=03-02-2013")</f>
        <v>3</v>
      </c>
    </row>
    <row r="45" spans="5:9" ht="15.6" x14ac:dyDescent="0.3">
      <c r="E45" s="14" t="s">
        <v>38</v>
      </c>
      <c r="H45" s="21"/>
      <c r="I45">
        <f>COUNTIFS($B$2:$B$25,"&gt;=03-02-2013",$B$2:$B$25,"&lt;=06-02-2013")</f>
        <v>14</v>
      </c>
    </row>
    <row r="46" spans="5:9" ht="15.6" x14ac:dyDescent="0.3">
      <c r="E46" s="14"/>
      <c r="F46" s="2"/>
    </row>
    <row r="47" spans="5:9" ht="15.6" x14ac:dyDescent="0.3">
      <c r="E47" s="14" t="s">
        <v>27</v>
      </c>
      <c r="I47">
        <f>SUMIFS($E$2:$E$25,$D$2:$D$25,$D$12,$G$2:$G$25,$G$3)</f>
        <v>25</v>
      </c>
    </row>
    <row r="48" spans="5:9" ht="15.6" x14ac:dyDescent="0.3">
      <c r="E48" s="14" t="s">
        <v>29</v>
      </c>
      <c r="I48">
        <f>SUMIFS($E$2:$E$25,$F$2:$F$25,$F$7,$G$2:$G$25,$G$10)</f>
        <v>75</v>
      </c>
    </row>
    <row r="49" spans="5:11" ht="15.6" x14ac:dyDescent="0.3">
      <c r="E49" s="14" t="s">
        <v>39</v>
      </c>
      <c r="I49">
        <f>SUMIFS($E$2:$E$25,$B$2:$B$25,"&gt;=03-02-2013",$B$2:$B$25,"&lt;=06-02-2013")</f>
        <v>309</v>
      </c>
    </row>
    <row r="50" spans="5:11" ht="15.6" x14ac:dyDescent="0.3">
      <c r="E50" s="14"/>
    </row>
    <row r="51" spans="5:11" ht="15.6" x14ac:dyDescent="0.3">
      <c r="E51" s="14"/>
      <c r="I51" s="23" t="s">
        <v>19</v>
      </c>
      <c r="J51" s="23" t="s">
        <v>21</v>
      </c>
      <c r="K51" s="23" t="s">
        <v>20</v>
      </c>
    </row>
    <row r="52" spans="5:11" ht="15.6" x14ac:dyDescent="0.3">
      <c r="E52" s="14" t="s">
        <v>28</v>
      </c>
      <c r="I52" s="24">
        <f>SUMIFS($E$2:$E$25,$G$2:$G$25,$G$3)</f>
        <v>131</v>
      </c>
      <c r="J52" s="24">
        <f>SUMIFS($E$2:$E$25,$G$2:$G$25,$G$7)</f>
        <v>115</v>
      </c>
      <c r="K52" s="24">
        <f>SUMIFS($E$2:$E$25,$G$2:$G$25,$G$8)</f>
        <v>140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I19" sqref="I1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COUNTIF($B$16:$B$241,$A2)</f>
        <v>71</v>
      </c>
      <c r="C2" s="1">
        <f>SUMIFS($E$16:$E$241,$B$16:$B$241,$A2)</f>
        <v>717</v>
      </c>
      <c r="D2" s="1">
        <f>COUNTIFS($B$16:$B$241,$A2,$D$16:$D$241,$D$16)</f>
        <v>42</v>
      </c>
      <c r="E2" s="1">
        <f>COUNTIFS($B$16:$B$241,$A2,$D$16:$D$241,$D$17)</f>
        <v>29</v>
      </c>
      <c r="F2" s="1">
        <f>SUMIFS($E$16:$E$241,$D$16:$D$241,$D$16,$B$16:$B$241,$A2)</f>
        <v>414</v>
      </c>
    </row>
    <row r="3" spans="1:6" x14ac:dyDescent="0.3">
      <c r="A3" s="6" t="s">
        <v>43</v>
      </c>
      <c r="B3" s="1">
        <f t="shared" ref="B3:B5" si="0">COUNTIF($B$16:$B$241,$A3)</f>
        <v>46</v>
      </c>
      <c r="C3" s="1">
        <f t="shared" ref="C3:C5" si="1">SUMIFS($E$16:$E$241,$B$16:$B$241,$A3)</f>
        <v>1934</v>
      </c>
      <c r="D3" s="1">
        <f t="shared" ref="D3:D5" si="2">COUNTIFS($B$16:$B$241,$A3,$D$16:$D$241,$D$16)</f>
        <v>31</v>
      </c>
      <c r="E3" s="1">
        <f t="shared" ref="E3:E5" si="3">COUNTIFS($B$16:$B$241,$A3,$D$16:$D$241,$D$17)</f>
        <v>15</v>
      </c>
      <c r="F3" s="1">
        <f t="shared" ref="F3:F5" si="4">SUMIFS($E$16:$E$241,$D$16:$D$241,$D$16,$B$16:$B$241,$A3)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COUNTIF($C$16:$C$241,$A9)</f>
        <v>25</v>
      </c>
      <c r="C9" s="1">
        <f>SUMIFS($E$16:$E$241,$C$16:$C$241,$A9)</f>
        <v>688</v>
      </c>
      <c r="D9" s="1">
        <f>COUNTIFS($C$16:$C$241,$A9,$B$16:$B$241,$B$16)</f>
        <v>7</v>
      </c>
      <c r="E9" s="1">
        <f>COUNTIFS($C$16:$C$241,$A9,$B$16:$B$241,$B$26)</f>
        <v>1</v>
      </c>
      <c r="F9" s="22">
        <f>SUMIFS($E$16:$E$241,$B$16:$B$241,$B$16,$C$16:$C$241,$A9,$A$16:$A$241,"&gt;=10-05-2013",$A$16:$A$241,"&lt;=20-05-2013")</f>
        <v>31</v>
      </c>
    </row>
    <row r="10" spans="1:6" x14ac:dyDescent="0.3">
      <c r="A10" s="6" t="s">
        <v>50</v>
      </c>
      <c r="B10" s="1">
        <f t="shared" ref="B10:B11" si="5">COUNTIF($C$16:$C$241,$A10)</f>
        <v>31</v>
      </c>
      <c r="C10" s="1">
        <f t="shared" ref="C10:C11" si="6">SUMIFS($E$16:$E$241,$C$16:$C$241,$A10)</f>
        <v>965</v>
      </c>
      <c r="D10" s="1">
        <f t="shared" ref="D10:D11" si="7">COUNTIFS($C$16:$C$241,$A10,$B$16:$B$241,$B$16)</f>
        <v>8</v>
      </c>
      <c r="E10" s="1">
        <f t="shared" ref="E10:E11" si="8">COUNTIFS($C$16:$C$241,$A10,$B$16:$B$241,$B$26)</f>
        <v>1</v>
      </c>
      <c r="F10" s="22">
        <f t="shared" ref="F10:F11" si="9">SUMIFS($E$16:$E$241,$B$16:$B$241,$B$16,$C$16:$C$241,$A10,$A$16:$A$241,"&gt;=10-05-2013",$A$16:$A$241,"&lt;=20-05-2013")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22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india</cp:lastModifiedBy>
  <dcterms:created xsi:type="dcterms:W3CDTF">2013-06-05T17:23:06Z</dcterms:created>
  <dcterms:modified xsi:type="dcterms:W3CDTF">2023-08-25T14:20:58Z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