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TATISTIC" sheetId="1" r:id="rId4"/>
    <sheet state="visible" name="Tokens stat" sheetId="2" r:id="rId5"/>
    <sheet state="visible" name="Token list" sheetId="3" r:id="rId6"/>
    <sheet state="visible" name="Token per position" sheetId="4" r:id="rId7"/>
    <sheet state="visible" name="Staff tokens" sheetId="5" r:id="rId8"/>
    <sheet state="visible" name="Tokens zone reports" sheetId="6" r:id="rId9"/>
    <sheet state="visible" name="Cloakroom main stat" sheetId="7" r:id="rId10"/>
    <sheet state="visible" name="Cloakroom closing stat" sheetId="8" r:id="rId11"/>
    <sheet state="visible" name="Cloakroom zone reports" sheetId="9" r:id="rId12"/>
    <sheet state="visible" name="Lostfound" sheetId="10" r:id="rId13"/>
    <sheet state="visible" name="Entrence stat" sheetId="11" r:id="rId14"/>
    <sheet state="visible" name="Entrence zone reports " sheetId="12" r:id="rId15"/>
    <sheet state="visible" name="Entrence zone reports  (копия)" sheetId="13" r:id="rId16"/>
    <sheet state="visible" name="Foodtrucks stat" sheetId="14" r:id="rId17"/>
    <sheet state="visible" name="Quality of work of Entrence sta" sheetId="15" r:id="rId18"/>
    <sheet state="visible" name="Sequrity raports" sheetId="16" r:id="rId19"/>
    <sheet state="visible" name="Quality of work of Bars staff" sheetId="17" r:id="rId20"/>
    <sheet state="visible" name="Quality of work of tokens staff" sheetId="18" r:id="rId21"/>
    <sheet state="visible" name="Quality of work of cloakroom st" sheetId="19" r:id="rId22"/>
    <sheet state="visible" name="Bartenders tokens stat" sheetId="20" r:id="rId23"/>
    <sheet state="visible" name="Bar" sheetId="21" r:id="rId24"/>
    <sheet state="visible" name="END RAPORT" sheetId="22" r:id="rId25"/>
    <sheet state="visible" name="Bar delivery" sheetId="23" r:id="rId26"/>
    <sheet state="visible" name="Total Bar inventorization" sheetId="24" r:id="rId27"/>
    <sheet state="visible" name="Bar Percentage of losses" sheetId="25" r:id="rId28"/>
  </sheets>
  <definedNames/>
  <calcPr/>
</workbook>
</file>

<file path=xl/sharedStrings.xml><?xml version="1.0" encoding="utf-8"?>
<sst xmlns="http://schemas.openxmlformats.org/spreadsheetml/2006/main" count="1304" uniqueCount="333">
  <si>
    <t>MAIN STATISTIC</t>
  </si>
  <si>
    <t>Position</t>
  </si>
  <si>
    <t>Tokens</t>
  </si>
  <si>
    <t>Zloty gross</t>
  </si>
  <si>
    <t>VAT</t>
  </si>
  <si>
    <t>Zloty net</t>
  </si>
  <si>
    <t>Total cash flow of the event</t>
  </si>
  <si>
    <t>Number of tokens sold</t>
  </si>
  <si>
    <t>Number of tokens collect</t>
  </si>
  <si>
    <t>Difference</t>
  </si>
  <si>
    <t>Difference in Percentage</t>
  </si>
  <si>
    <t>FoodTruck</t>
  </si>
  <si>
    <t>Bars</t>
  </si>
  <si>
    <t>Cloakroom</t>
  </si>
  <si>
    <t>Entrence</t>
  </si>
  <si>
    <t>Number of tickets sold</t>
  </si>
  <si>
    <t>Number of people entered</t>
  </si>
  <si>
    <t>Average spending per client</t>
  </si>
  <si>
    <t>Percentage of losses</t>
  </si>
  <si>
    <t>Number of incidents</t>
  </si>
  <si>
    <t>Peak Load per zone</t>
  </si>
  <si>
    <t>22:00 - 00:00</t>
  </si>
  <si>
    <t>01:00 - 03:00</t>
  </si>
  <si>
    <t>04:00 - 05:00</t>
  </si>
  <si>
    <t>23:00 - 01:00</t>
  </si>
  <si>
    <t>Tokens Main Stat</t>
  </si>
  <si>
    <t>Tokens per positon</t>
  </si>
  <si>
    <t>Amount of workers</t>
  </si>
  <si>
    <t>Total</t>
  </si>
  <si>
    <t>Box numbers</t>
  </si>
  <si>
    <t>Comments</t>
  </si>
  <si>
    <t>Start</t>
  </si>
  <si>
    <t>Number of remaining tokens</t>
  </si>
  <si>
    <t>Number of open boxes</t>
  </si>
  <si>
    <t>End</t>
  </si>
  <si>
    <t xml:space="preserve"> </t>
  </si>
  <si>
    <t>Zloty Gross</t>
  </si>
  <si>
    <t>Zloty Net</t>
  </si>
  <si>
    <t>Total tokens sold</t>
  </si>
  <si>
    <t>Total tokens collect</t>
  </si>
  <si>
    <t>3.4%</t>
  </si>
  <si>
    <t>Expected Revenue of sold tokens</t>
  </si>
  <si>
    <t>Bars collect</t>
  </si>
  <si>
    <t>Foodtruck collect</t>
  </si>
  <si>
    <t>Total transaktions</t>
  </si>
  <si>
    <t>Average tokens sold per client</t>
  </si>
  <si>
    <t>Bar tokens</t>
  </si>
  <si>
    <t>Food Tokens</t>
  </si>
  <si>
    <t>(NOT INCLOUD)</t>
  </si>
  <si>
    <t>Staff tokens</t>
  </si>
  <si>
    <t>Sales per hour</t>
  </si>
  <si>
    <t>№</t>
  </si>
  <si>
    <t>Time</t>
  </si>
  <si>
    <t xml:space="preserve"> Tokens per hour</t>
  </si>
  <si>
    <t>22:00 - 23:00</t>
  </si>
  <si>
    <t>23:00 - 00:00</t>
  </si>
  <si>
    <t>00:00 - 01:00</t>
  </si>
  <si>
    <t>01:00 - 02:00</t>
  </si>
  <si>
    <t>02:00 - 03:00</t>
  </si>
  <si>
    <t>03:00 - 04:00</t>
  </si>
  <si>
    <t>05:00 - 06:00</t>
  </si>
  <si>
    <t>06:00 - 07:00</t>
  </si>
  <si>
    <t>07:00 - 08:00</t>
  </si>
  <si>
    <t>08:00 - 09:00</t>
  </si>
  <si>
    <t>Tokens main stat per positon</t>
  </si>
  <si>
    <t>Position Number</t>
  </si>
  <si>
    <t>Number of transactions</t>
  </si>
  <si>
    <t>Tokens sold Per Position</t>
  </si>
  <si>
    <t>Card Payments</t>
  </si>
  <si>
    <t>Expected Revenue</t>
  </si>
  <si>
    <t>Position 1</t>
  </si>
  <si>
    <t>Type</t>
  </si>
  <si>
    <t>Amount</t>
  </si>
  <si>
    <t>NET</t>
  </si>
  <si>
    <t>Time start</t>
  </si>
  <si>
    <t>Total Card Payments (gross)</t>
  </si>
  <si>
    <t>Time end</t>
  </si>
  <si>
    <t>Trasnsactions amount:</t>
  </si>
  <si>
    <t>Name</t>
  </si>
  <si>
    <t>Anni</t>
  </si>
  <si>
    <t>Amount of tokens sold</t>
  </si>
  <si>
    <t>Surname</t>
  </si>
  <si>
    <t>Gold</t>
  </si>
  <si>
    <t>Terminal Number</t>
  </si>
  <si>
    <t>Token price</t>
  </si>
  <si>
    <t>10zl</t>
  </si>
  <si>
    <t>Difference in proccent</t>
  </si>
  <si>
    <t>Total Number of tokens</t>
  </si>
  <si>
    <t>Сoordinator</t>
  </si>
  <si>
    <t>Daria</t>
  </si>
  <si>
    <t>Tokens returned</t>
  </si>
  <si>
    <t>Box Number</t>
  </si>
  <si>
    <t>Box 1</t>
  </si>
  <si>
    <t>Box 2</t>
  </si>
  <si>
    <t xml:space="preserve">Box </t>
  </si>
  <si>
    <t xml:space="preserve">Time </t>
  </si>
  <si>
    <t>Quantity</t>
  </si>
  <si>
    <t>Type of tokens</t>
  </si>
  <si>
    <t>Number of tokens issued</t>
  </si>
  <si>
    <t>Stas</t>
  </si>
  <si>
    <t>Food</t>
  </si>
  <si>
    <t>Tokens zone</t>
  </si>
  <si>
    <t>Alex</t>
  </si>
  <si>
    <t>Common</t>
  </si>
  <si>
    <t>Artists</t>
  </si>
  <si>
    <t>Tokens zone Reports &amp; Alerts</t>
  </si>
  <si>
    <t>Position number</t>
  </si>
  <si>
    <t>Type of problem</t>
  </si>
  <si>
    <t>GROSS</t>
  </si>
  <si>
    <t>Price of cloakroom ticket</t>
  </si>
  <si>
    <t>Price of lost cloakroom tickets</t>
  </si>
  <si>
    <t>Total amount of transactions</t>
  </si>
  <si>
    <t>Amount of cloakroom tickets</t>
  </si>
  <si>
    <t>Amount of lost cloakroom tickets</t>
  </si>
  <si>
    <t>Total per hour</t>
  </si>
  <si>
    <t>Tickets</t>
  </si>
  <si>
    <t>ZONE A</t>
  </si>
  <si>
    <t>ZONE B</t>
  </si>
  <si>
    <t>Total zone A:</t>
  </si>
  <si>
    <t>Amount of sold tickets:</t>
  </si>
  <si>
    <t>Amount of lost tickets:</t>
  </si>
  <si>
    <t>Amount of end lost tickets:</t>
  </si>
  <si>
    <t>Amount of lost jackets:</t>
  </si>
  <si>
    <t>Terminal 1</t>
  </si>
  <si>
    <t>Terminal 2</t>
  </si>
  <si>
    <t xml:space="preserve">Names of workers </t>
  </si>
  <si>
    <t>Kiril</t>
  </si>
  <si>
    <t>Nastya</t>
  </si>
  <si>
    <t>Vanya</t>
  </si>
  <si>
    <t>Total Terminal</t>
  </si>
  <si>
    <t>ZONE C</t>
  </si>
  <si>
    <t>ZONE D</t>
  </si>
  <si>
    <t>Cloakroom zone reports</t>
  </si>
  <si>
    <t>Cloakroom Lost and found raport</t>
  </si>
  <si>
    <t>Total amount of lost jackets</t>
  </si>
  <si>
    <t>Comments:</t>
  </si>
  <si>
    <t>Amount of lost tickets</t>
  </si>
  <si>
    <t>Amount of paid lost tickets</t>
  </si>
  <si>
    <t>Zone</t>
  </si>
  <si>
    <t>Number of ticket</t>
  </si>
  <si>
    <t xml:space="preserve"> Type of cloth</t>
  </si>
  <si>
    <t xml:space="preserve">Brand name </t>
  </si>
  <si>
    <t>Model</t>
  </si>
  <si>
    <t>Color</t>
  </si>
  <si>
    <t>Description</t>
  </si>
  <si>
    <t>1.</t>
  </si>
  <si>
    <t>Zone A</t>
  </si>
  <si>
    <t>Puffer Jacket</t>
  </si>
  <si>
    <t>Moncler</t>
  </si>
  <si>
    <t>Grenoble</t>
  </si>
  <si>
    <t>Blue</t>
  </si>
  <si>
    <t>Gloss blue puffer jacket</t>
  </si>
  <si>
    <t>2.</t>
  </si>
  <si>
    <t>Zone B</t>
  </si>
  <si>
    <t>TNF</t>
  </si>
  <si>
    <t>Black / Red</t>
  </si>
  <si>
    <t>Black and Red puffer jacket</t>
  </si>
  <si>
    <t>3.</t>
  </si>
  <si>
    <t>4.</t>
  </si>
  <si>
    <t>5.</t>
  </si>
  <si>
    <t>6.</t>
  </si>
  <si>
    <t>7.</t>
  </si>
  <si>
    <t>8.</t>
  </si>
  <si>
    <t>9.</t>
  </si>
  <si>
    <t>10.</t>
  </si>
  <si>
    <t xml:space="preserve"> Lost and found raport</t>
  </si>
  <si>
    <t>Place</t>
  </si>
  <si>
    <t xml:space="preserve"> Type</t>
  </si>
  <si>
    <t>Tokens Zone</t>
  </si>
  <si>
    <t>Phone</t>
  </si>
  <si>
    <t>Iphone</t>
  </si>
  <si>
    <t>Black</t>
  </si>
  <si>
    <t>-</t>
  </si>
  <si>
    <t>ID Card</t>
  </si>
  <si>
    <t>Scarlet</t>
  </si>
  <si>
    <t>Scarlet Bork 1999.12.25</t>
  </si>
  <si>
    <t>Entrence main stat</t>
  </si>
  <si>
    <t>Number of tickets scanned</t>
  </si>
  <si>
    <t>Percentage difference</t>
  </si>
  <si>
    <t>Number of people entering per hour</t>
  </si>
  <si>
    <t>Number of people</t>
  </si>
  <si>
    <t>Foodtruck stat</t>
  </si>
  <si>
    <t xml:space="preserve">Total tokens collect </t>
  </si>
  <si>
    <t>Regular tokens</t>
  </si>
  <si>
    <t>Foodtruck 1 tokens collect</t>
  </si>
  <si>
    <t>Foodtruck 2 tokens collect</t>
  </si>
  <si>
    <t>Quality of work of Entrence staff</t>
  </si>
  <si>
    <t xml:space="preserve">Intoxication </t>
  </si>
  <si>
    <t>Work rating (1-10)</t>
  </si>
  <si>
    <t>Breaks</t>
  </si>
  <si>
    <t>Comment</t>
  </si>
  <si>
    <t>Alexandra</t>
  </si>
  <si>
    <t>Pasiuga</t>
  </si>
  <si>
    <t xml:space="preserve">Darya </t>
  </si>
  <si>
    <t>Plotskaya</t>
  </si>
  <si>
    <t>Olesya</t>
  </si>
  <si>
    <t>Ilya</t>
  </si>
  <si>
    <t>Grinko</t>
  </si>
  <si>
    <t>Semen</t>
  </si>
  <si>
    <t>Kostylev</t>
  </si>
  <si>
    <t>Yana</t>
  </si>
  <si>
    <t>Belaokaya</t>
  </si>
  <si>
    <t xml:space="preserve">Nikita </t>
  </si>
  <si>
    <t>Kapuza</t>
  </si>
  <si>
    <t>Instrukcja wypełniania pól:</t>
  </si>
  <si>
    <r>
      <rPr>
        <rFont val="Arial"/>
        <b/>
        <color theme="1"/>
      </rPr>
      <t xml:space="preserve">Time </t>
    </r>
    <r>
      <rPr>
        <rFont val="Arial"/>
        <color theme="1"/>
      </rPr>
      <t>– Enter the approximate time when the employees in your zone finished work and left.</t>
    </r>
  </si>
  <si>
    <r>
      <rPr>
        <rFont val="Arial"/>
        <b/>
        <color theme="1"/>
      </rPr>
      <t xml:space="preserve">Intoxication </t>
    </r>
    <r>
      <rPr>
        <rFont val="Arial"/>
        <color theme="1"/>
      </rPr>
      <t>– Check the box if, during the event, employees in your zone were under the influence of alcohol or drugs.</t>
    </r>
  </si>
  <si>
    <r>
      <rPr>
        <rFont val="Arial"/>
        <b/>
        <color theme="1"/>
      </rPr>
      <t>Work rating</t>
    </r>
    <r>
      <rPr>
        <rFont val="Arial"/>
        <color theme="1"/>
      </rPr>
      <t xml:space="preserve"> – Enter a rating from 1 to 10 to assess the quality of employees' work:</t>
    </r>
  </si>
  <si>
    <t>(10 – An ideal employee who performed all tasks perfectly and worked until the end.)</t>
  </si>
  <si>
    <r>
      <rPr>
        <rFont val="Arial"/>
        <b/>
        <color theme="1"/>
      </rPr>
      <t>Breaks</t>
    </r>
    <r>
      <rPr>
        <rFont val="Arial"/>
        <color theme="1"/>
      </rPr>
      <t>– Check the box if the employee followed all breaks and did not take extra smoke breaks.</t>
    </r>
  </si>
  <si>
    <r>
      <rPr>
        <rFont val="Arial"/>
        <b/>
        <color theme="1"/>
      </rPr>
      <t xml:space="preserve">Comment </t>
    </r>
    <r>
      <rPr>
        <rFont val="Arial"/>
        <color theme="1"/>
      </rPr>
      <t>– Briefly describe any significant positive or negative situations worth reporting.</t>
    </r>
  </si>
  <si>
    <t>Sequrity raport</t>
  </si>
  <si>
    <t>Sequrity names</t>
  </si>
  <si>
    <t>Quality of work of Bar 1 staff</t>
  </si>
  <si>
    <t>Instructions for completing the fields:</t>
  </si>
  <si>
    <r>
      <rPr>
        <rFont val="Arial"/>
        <b/>
        <color theme="1"/>
      </rPr>
      <t xml:space="preserve">Time </t>
    </r>
    <r>
      <rPr>
        <rFont val="Arial"/>
        <color theme="1"/>
      </rPr>
      <t>– Enter the approximate time when the employees in your zone finished work and left.</t>
    </r>
  </si>
  <si>
    <r>
      <rPr>
        <rFont val="Arial"/>
        <b/>
        <color theme="1"/>
      </rPr>
      <t xml:space="preserve">Intoxication </t>
    </r>
    <r>
      <rPr>
        <rFont val="Arial"/>
        <color theme="1"/>
      </rPr>
      <t>– Check the box if, during the event, employees in your zone were under the influence of alcohol or drugs.</t>
    </r>
  </si>
  <si>
    <r>
      <rPr>
        <rFont val="Arial"/>
        <b/>
        <color theme="1"/>
      </rPr>
      <t>Work rating</t>
    </r>
    <r>
      <rPr>
        <rFont val="Arial"/>
        <color theme="1"/>
      </rPr>
      <t xml:space="preserve"> – Enter a rating from 1 to 10 to assess the quality of employees' work:</t>
    </r>
  </si>
  <si>
    <r>
      <rPr>
        <rFont val="Arial"/>
        <b/>
        <color theme="1"/>
      </rPr>
      <t>Breaks</t>
    </r>
    <r>
      <rPr>
        <rFont val="Arial"/>
        <color theme="1"/>
      </rPr>
      <t>– Check the box if the employee followed all breaks and did not take extra smoke breaks.</t>
    </r>
  </si>
  <si>
    <r>
      <rPr>
        <rFont val="Arial"/>
        <b/>
        <color theme="1"/>
      </rPr>
      <t xml:space="preserve">Comment </t>
    </r>
    <r>
      <rPr>
        <rFont val="Arial"/>
        <color theme="1"/>
      </rPr>
      <t>– Briefly describe any significant positive or negative situations worth reporting.</t>
    </r>
  </si>
  <si>
    <t>Quality of work of Bar 2 staff</t>
  </si>
  <si>
    <t>Quality of work of Bar 3 staff</t>
  </si>
  <si>
    <t>Quality of work of Bar 4 staff</t>
  </si>
  <si>
    <t>Quality of work of tokens staff</t>
  </si>
  <si>
    <r>
      <rPr>
        <rFont val="Arial"/>
        <b/>
        <color theme="1"/>
      </rPr>
      <t xml:space="preserve">Time </t>
    </r>
    <r>
      <rPr>
        <rFont val="Arial"/>
        <color theme="1"/>
      </rPr>
      <t>– Enter the approximate time when the employees in your zone finished work and left.</t>
    </r>
  </si>
  <si>
    <r>
      <rPr>
        <rFont val="Arial"/>
        <b/>
        <color theme="1"/>
      </rPr>
      <t xml:space="preserve">Intoxication </t>
    </r>
    <r>
      <rPr>
        <rFont val="Arial"/>
        <color theme="1"/>
      </rPr>
      <t>– Check the box if, during the event, employees in your zone were under the influence of alcohol or drugs.</t>
    </r>
  </si>
  <si>
    <r>
      <rPr>
        <rFont val="Arial"/>
        <b/>
        <color theme="1"/>
      </rPr>
      <t>Work rating</t>
    </r>
    <r>
      <rPr>
        <rFont val="Arial"/>
        <color theme="1"/>
      </rPr>
      <t xml:space="preserve"> – Enter a rating from 1 to 10 to assess the quality of employees' work:</t>
    </r>
  </si>
  <si>
    <r>
      <rPr>
        <rFont val="Arial"/>
        <b/>
        <color theme="1"/>
      </rPr>
      <t>Breaks</t>
    </r>
    <r>
      <rPr>
        <rFont val="Arial"/>
        <color theme="1"/>
      </rPr>
      <t>– Check the box if the employee followed all breaks and did not take extra smoke breaks.</t>
    </r>
  </si>
  <si>
    <r>
      <rPr>
        <rFont val="Arial"/>
        <b/>
        <color theme="1"/>
      </rPr>
      <t xml:space="preserve">Comment </t>
    </r>
    <r>
      <rPr>
        <rFont val="Arial"/>
        <color theme="1"/>
      </rPr>
      <t>– Briefly describe any significant positive or negative situations worth reporting.</t>
    </r>
  </si>
  <si>
    <t>Quality of work of cloakroom staff</t>
  </si>
  <si>
    <r>
      <rPr>
        <rFont val="Arial"/>
        <b/>
        <color theme="1"/>
      </rPr>
      <t xml:space="preserve">Time </t>
    </r>
    <r>
      <rPr>
        <rFont val="Arial"/>
        <color theme="1"/>
      </rPr>
      <t>– Enter the approximate time when the employees in your zone finished work and left.</t>
    </r>
  </si>
  <si>
    <r>
      <rPr>
        <rFont val="Arial"/>
        <b/>
        <color theme="1"/>
      </rPr>
      <t xml:space="preserve">Intoxication </t>
    </r>
    <r>
      <rPr>
        <rFont val="Arial"/>
        <color theme="1"/>
      </rPr>
      <t>– Check the box if, during the event, employees in your zone were under the influence of alcohol or drugs.</t>
    </r>
  </si>
  <si>
    <r>
      <rPr>
        <rFont val="Arial"/>
        <b/>
        <color theme="1"/>
      </rPr>
      <t>Work rating</t>
    </r>
    <r>
      <rPr>
        <rFont val="Arial"/>
        <color theme="1"/>
      </rPr>
      <t xml:space="preserve"> – Enter a rating from 1 to 10 to assess the quality of employees' work:</t>
    </r>
  </si>
  <si>
    <r>
      <rPr>
        <rFont val="Arial"/>
        <b/>
        <color theme="1"/>
      </rPr>
      <t>Breaks</t>
    </r>
    <r>
      <rPr>
        <rFont val="Arial"/>
        <color theme="1"/>
      </rPr>
      <t>– Check the box if the employee followed all breaks and did not take extra smoke breaks.</t>
    </r>
  </si>
  <si>
    <r>
      <rPr>
        <rFont val="Arial"/>
        <b/>
        <color theme="1"/>
      </rPr>
      <t xml:space="preserve">Comment </t>
    </r>
    <r>
      <rPr>
        <rFont val="Arial"/>
        <color theme="1"/>
      </rPr>
      <t>– Briefly describe any significant positive or negative situations worth reporting.</t>
    </r>
  </si>
  <si>
    <t>Bartender token claim</t>
  </si>
  <si>
    <t>Bar 1</t>
  </si>
  <si>
    <t>Reg Number</t>
  </si>
  <si>
    <t>Box number</t>
  </si>
  <si>
    <t xml:space="preserve">Name </t>
  </si>
  <si>
    <t xml:space="preserve">Surname </t>
  </si>
  <si>
    <t>Amount of tokens</t>
  </si>
  <si>
    <t>01</t>
  </si>
  <si>
    <t>02</t>
  </si>
  <si>
    <t>03</t>
  </si>
  <si>
    <t>04</t>
  </si>
  <si>
    <t>05</t>
  </si>
  <si>
    <t>TOTAL</t>
  </si>
  <si>
    <t>Bar 2</t>
  </si>
  <si>
    <t>Bar 3</t>
  </si>
  <si>
    <t>Bar 4</t>
  </si>
  <si>
    <t>Warehouse</t>
  </si>
  <si>
    <t>Type of packages</t>
  </si>
  <si>
    <t>Amount in package</t>
  </si>
  <si>
    <t>Number of packages</t>
  </si>
  <si>
    <t>Product volume (ml)</t>
  </si>
  <si>
    <t>Close bottles</t>
  </si>
  <si>
    <t xml:space="preserve">Open bottles </t>
  </si>
  <si>
    <t>Open bottles (ml)</t>
  </si>
  <si>
    <t>Total amount of close bottles</t>
  </si>
  <si>
    <t>Total products volume (ml)</t>
  </si>
  <si>
    <t>Fanta</t>
  </si>
  <si>
    <t>Pack</t>
  </si>
  <si>
    <t>Sprite</t>
  </si>
  <si>
    <t>Cola</t>
  </si>
  <si>
    <t>Burn 1</t>
  </si>
  <si>
    <t>Burn 2</t>
  </si>
  <si>
    <t>Burn 3</t>
  </si>
  <si>
    <t>Burn 4</t>
  </si>
  <si>
    <t>Beer  Keg 1</t>
  </si>
  <si>
    <t>Metal Keg</t>
  </si>
  <si>
    <t>Beer  Keg 2</t>
  </si>
  <si>
    <t>Vodka</t>
  </si>
  <si>
    <t>Jager</t>
  </si>
  <si>
    <t>Rum</t>
  </si>
  <si>
    <t>Whisky</t>
  </si>
  <si>
    <t>Gin</t>
  </si>
  <si>
    <t>Tequila</t>
  </si>
  <si>
    <t>ORDER</t>
  </si>
  <si>
    <t>Event</t>
  </si>
  <si>
    <t>Total amount of bottles</t>
  </si>
  <si>
    <t>Open bottles raport</t>
  </si>
  <si>
    <t>ML</t>
  </si>
  <si>
    <t>Close Bottles
without pack</t>
  </si>
  <si>
    <t>Total amount
of bottles</t>
  </si>
  <si>
    <t>Bar 1 Pack</t>
  </si>
  <si>
    <t>Bar 1 bottle</t>
  </si>
  <si>
    <t>Bar 1 Total bottles</t>
  </si>
  <si>
    <t>Bar 1 open bottles 
+ ml</t>
  </si>
  <si>
    <t>Bar 2 Pack</t>
  </si>
  <si>
    <t>Bar 2 bottle</t>
  </si>
  <si>
    <t>Bar 2 Total bottles</t>
  </si>
  <si>
    <t>Bar 2 open bottles 
+ ml</t>
  </si>
  <si>
    <t>Bar 3 Pack</t>
  </si>
  <si>
    <t>Bar 3 bottle</t>
  </si>
  <si>
    <t>Bar 3 Total bottles</t>
  </si>
  <si>
    <t>Bar 3 open bottles 
+ ml</t>
  </si>
  <si>
    <t>Bar 4 pack</t>
  </si>
  <si>
    <t>Bar 4 Bottle</t>
  </si>
  <si>
    <t>Bar 4 Total bottles</t>
  </si>
  <si>
    <t>Bar 4 open bottles 
+ ml</t>
  </si>
  <si>
    <t>Stuff Entrence
Pack</t>
  </si>
  <si>
    <t>Stuff Entrence
Bottle</t>
  </si>
  <si>
    <t>Stuff Entrence
Total bottles</t>
  </si>
  <si>
    <t>Stuff Tokens
Pack</t>
  </si>
  <si>
    <t>Stuff Tokens
Bottle</t>
  </si>
  <si>
    <t>Stuff Tokens
Total bottles</t>
  </si>
  <si>
    <t>Stuff Cloakroom
Pack</t>
  </si>
  <si>
    <t>Stuff Cloakroom
 Bottle</t>
  </si>
  <si>
    <t>Stuff Cloakroom
Total bottles</t>
  </si>
  <si>
    <t>Production staff
Pack</t>
  </si>
  <si>
    <t>Production staff
 Bottle</t>
  </si>
  <si>
    <t>Production staff
Total bottles</t>
  </si>
  <si>
    <t>Total bar</t>
  </si>
  <si>
    <t>Start Amount</t>
  </si>
  <si>
    <t>End Amount</t>
  </si>
  <si>
    <t>Used</t>
  </si>
  <si>
    <t>Sale type</t>
  </si>
  <si>
    <t>Number of servings of the product</t>
  </si>
  <si>
    <t>Price (Tokens)</t>
  </si>
  <si>
    <t>Number used servings of the product</t>
  </si>
  <si>
    <t>Expected Revenue from position</t>
  </si>
  <si>
    <t>1 Сan</t>
  </si>
  <si>
    <t>400 ml</t>
  </si>
  <si>
    <t>40 ml</t>
  </si>
  <si>
    <t>SUMM</t>
  </si>
  <si>
    <t>Total token collect</t>
  </si>
  <si>
    <t>The Amount of tokens that should be</t>
  </si>
  <si>
    <t>BAR 1</t>
  </si>
  <si>
    <t>BAR 2</t>
  </si>
  <si>
    <t>Summ</t>
  </si>
  <si>
    <t>BAR 3</t>
  </si>
  <si>
    <t>BAR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</si>
</sst>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[$ zł]"/>
    <numFmt numFmtId="165" formatCode="d-m"/>
  </numFmts>
  <fonts count="23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i/>
      <color theme="1"/>
      <name val="Arial"/>
      <scheme val="minor"/>
    </font>
    <font>
      <color rgb="FFFF0000"/>
      <name val="Arial"/>
      <scheme val="minor"/>
    </font>
    <font>
      <sz val="10.0"/>
      <color rgb="FFFF0000"/>
      <name val="System-ui"/>
    </font>
    <font>
      <color theme="1"/>
      <name val="Arial"/>
      <scheme val="minor"/>
    </font>
    <font>
      <b/>
      <sz val="9.0"/>
      <color theme="1"/>
      <name val="Arial"/>
      <scheme val="minor"/>
    </font>
    <font>
      <sz val="9.0"/>
      <color rgb="FFFF0000"/>
      <name val="Arial"/>
      <scheme val="minor"/>
    </font>
    <font>
      <b/>
      <color rgb="FF000000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color rgb="FFFF0000"/>
      <name val="Arial"/>
    </font>
    <font>
      <color theme="1"/>
      <name val="Arial"/>
    </font>
    <font>
      <b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>
      <color rgb="FFCC4125"/>
      <name val="Arial"/>
    </font>
    <font>
      <color rgb="FF93C47D"/>
      <name val="Arial"/>
    </font>
    <font>
      <sz val="11.0"/>
      <color theme="1"/>
      <name val="Arial"/>
    </font>
    <font>
      <b/>
      <sz val="12.0"/>
      <color theme="1"/>
      <name val="Arial"/>
    </font>
    <font>
      <i/>
      <color theme="1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D9D9D9"/>
      </right>
      <top style="medium">
        <color rgb="FF000000"/>
      </top>
      <bottom style="thin">
        <color rgb="FFD9D9D9"/>
      </bottom>
    </border>
    <border>
      <left style="thin">
        <color rgb="FFD9D9D9"/>
      </left>
      <right style="medium">
        <color rgb="FF000000"/>
      </right>
      <top style="medium">
        <color rgb="FF000000"/>
      </top>
      <bottom style="thin">
        <color rgb="FFD9D9D9"/>
      </bottom>
    </border>
    <border>
      <left style="medium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</border>
    <border>
      <bottom style="medium">
        <color rgb="FF000000"/>
      </bottom>
    </border>
    <border>
      <left style="medium">
        <color rgb="FF000000"/>
      </left>
      <right style="thin">
        <color rgb="FFD9D9D9"/>
      </right>
      <top style="thin">
        <color rgb="FFD9D9D9"/>
      </top>
      <bottom style="medium">
        <color rgb="FF000000"/>
      </bottom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5" fillId="2" fontId="1" numFmtId="0" xfId="0" applyAlignment="1" applyBorder="1" applyFill="1" applyFont="1">
      <alignment horizontal="right" readingOrder="0"/>
    </xf>
    <xf borderId="5" fillId="2" fontId="4" numFmtId="0" xfId="0" applyBorder="1" applyFont="1"/>
    <xf borderId="5" fillId="2" fontId="4" numFmtId="164" xfId="0" applyAlignment="1" applyBorder="1" applyFont="1" applyNumberFormat="1">
      <alignment readingOrder="0"/>
    </xf>
    <xf borderId="5" fillId="2" fontId="4" numFmtId="9" xfId="0" applyAlignment="1" applyBorder="1" applyFont="1" applyNumberFormat="1">
      <alignment readingOrder="0"/>
    </xf>
    <xf borderId="4" fillId="2" fontId="5" numFmtId="164" xfId="0" applyAlignment="1" applyBorder="1" applyFont="1" applyNumberFormat="1">
      <alignment readingOrder="0"/>
    </xf>
    <xf borderId="1" fillId="2" fontId="1" numFmtId="0" xfId="0" applyAlignment="1" applyBorder="1" applyFont="1">
      <alignment horizontal="left" readingOrder="0"/>
    </xf>
    <xf borderId="6" fillId="2" fontId="1" numFmtId="0" xfId="0" applyAlignment="1" applyBorder="1" applyFont="1">
      <alignment horizontal="right" readingOrder="0"/>
    </xf>
    <xf borderId="7" fillId="2" fontId="4" numFmtId="0" xfId="0" applyAlignment="1" applyBorder="1" applyFont="1">
      <alignment readingOrder="0"/>
    </xf>
    <xf borderId="8" fillId="2" fontId="4" numFmtId="164" xfId="0" applyAlignment="1" applyBorder="1" applyFont="1" applyNumberFormat="1">
      <alignment readingOrder="0"/>
    </xf>
    <xf borderId="9" fillId="2" fontId="4" numFmtId="164" xfId="0" applyBorder="1" applyFont="1" applyNumberFormat="1"/>
    <xf borderId="10" fillId="2" fontId="1" numFmtId="0" xfId="0" applyAlignment="1" applyBorder="1" applyFont="1">
      <alignment horizontal="right" readingOrder="0"/>
    </xf>
    <xf borderId="11" fillId="2" fontId="4" numFmtId="0" xfId="0" applyAlignment="1" applyBorder="1" applyFont="1">
      <alignment readingOrder="0"/>
    </xf>
    <xf borderId="12" fillId="2" fontId="4" numFmtId="164" xfId="0" applyAlignment="1" applyBorder="1" applyFont="1" applyNumberFormat="1">
      <alignment readingOrder="0"/>
    </xf>
    <xf borderId="13" fillId="2" fontId="4" numFmtId="164" xfId="0" applyBorder="1" applyFont="1" applyNumberFormat="1"/>
    <xf borderId="11" fillId="2" fontId="4" numFmtId="0" xfId="0" applyBorder="1" applyFont="1"/>
    <xf borderId="14" fillId="2" fontId="4" numFmtId="164" xfId="0" applyBorder="1" applyFont="1" applyNumberFormat="1"/>
    <xf borderId="15" fillId="2" fontId="6" numFmtId="0" xfId="0" applyBorder="1" applyFont="1"/>
    <xf borderId="16" fillId="0" fontId="2" numFmtId="0" xfId="0" applyBorder="1" applyFont="1"/>
    <xf borderId="17" fillId="2" fontId="1" numFmtId="0" xfId="0" applyAlignment="1" applyBorder="1" applyFont="1">
      <alignment horizontal="right" readingOrder="0"/>
    </xf>
    <xf borderId="17" fillId="2" fontId="4" numFmtId="10" xfId="0" applyAlignment="1" applyBorder="1" applyFont="1" applyNumberFormat="1">
      <alignment horizontal="center" readingOrder="0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2" fontId="1" numFmtId="0" xfId="0" applyAlignment="1" applyBorder="1" applyFont="1">
      <alignment horizontal="left" readingOrder="0"/>
    </xf>
    <xf borderId="22" fillId="2" fontId="4" numFmtId="0" xfId="0" applyAlignment="1" applyBorder="1" applyFont="1">
      <alignment readingOrder="0"/>
    </xf>
    <xf borderId="23" fillId="2" fontId="4" numFmtId="164" xfId="0" applyAlignment="1" applyBorder="1" applyFont="1" applyNumberFormat="1">
      <alignment readingOrder="0"/>
    </xf>
    <xf borderId="24" fillId="2" fontId="1" numFmtId="0" xfId="0" applyAlignment="1" applyBorder="1" applyFont="1">
      <alignment horizontal="left" readingOrder="0"/>
    </xf>
    <xf borderId="25" fillId="2" fontId="4" numFmtId="0" xfId="0" applyAlignment="1" applyBorder="1" applyFont="1">
      <alignment readingOrder="0"/>
    </xf>
    <xf borderId="13" fillId="2" fontId="4" numFmtId="164" xfId="0" applyAlignment="1" applyBorder="1" applyFont="1" applyNumberFormat="1">
      <alignment readingOrder="0"/>
    </xf>
    <xf borderId="26" fillId="0" fontId="2" numFmtId="0" xfId="0" applyBorder="1" applyFont="1"/>
    <xf borderId="27" fillId="0" fontId="2" numFmtId="0" xfId="0" applyBorder="1" applyFont="1"/>
    <xf borderId="1" fillId="2" fontId="4" numFmtId="0" xfId="0" applyAlignment="1" applyBorder="1" applyFont="1">
      <alignment readingOrder="0"/>
    </xf>
    <xf borderId="3" fillId="2" fontId="4" numFmtId="164" xfId="0" applyAlignment="1" applyBorder="1" applyFont="1" applyNumberFormat="1">
      <alignment readingOrder="0"/>
    </xf>
    <xf borderId="2" fillId="2" fontId="6" numFmtId="0" xfId="0" applyBorder="1" applyFont="1"/>
    <xf borderId="28" fillId="2" fontId="1" numFmtId="0" xfId="0" applyAlignment="1" applyBorder="1" applyFont="1">
      <alignment horizontal="right" readingOrder="0"/>
    </xf>
    <xf borderId="29" fillId="2" fontId="4" numFmtId="0" xfId="0" applyAlignment="1" applyBorder="1" applyFont="1">
      <alignment readingOrder="0"/>
    </xf>
    <xf borderId="9" fillId="2" fontId="4" numFmtId="164" xfId="0" applyAlignment="1" applyBorder="1" applyFont="1" applyNumberFormat="1">
      <alignment readingOrder="0"/>
    </xf>
    <xf borderId="30" fillId="2" fontId="1" numFmtId="0" xfId="0" applyAlignment="1" applyBorder="1" applyFont="1">
      <alignment horizontal="right" readingOrder="0"/>
    </xf>
    <xf borderId="31" fillId="2" fontId="4" numFmtId="0" xfId="0" applyAlignment="1" applyBorder="1" applyFont="1">
      <alignment readingOrder="0"/>
    </xf>
    <xf borderId="14" fillId="2" fontId="4" numFmtId="164" xfId="0" applyAlignment="1" applyBorder="1" applyFont="1" applyNumberFormat="1">
      <alignment readingOrder="0"/>
    </xf>
    <xf borderId="14" fillId="2" fontId="4" numFmtId="0" xfId="0" applyBorder="1" applyFont="1"/>
    <xf borderId="32" fillId="2" fontId="1" numFmtId="0" xfId="0" applyAlignment="1" applyBorder="1" applyFont="1">
      <alignment horizontal="right" readingOrder="0"/>
    </xf>
    <xf borderId="32" fillId="2" fontId="4" numFmtId="10" xfId="0" applyAlignment="1" applyBorder="1" applyFont="1" applyNumberFormat="1">
      <alignment horizontal="center" readingOrder="0"/>
    </xf>
    <xf borderId="33" fillId="0" fontId="2" numFmtId="0" xfId="0" applyBorder="1" applyFont="1"/>
    <xf borderId="6" fillId="2" fontId="1" numFmtId="0" xfId="0" applyAlignment="1" applyBorder="1" applyFont="1">
      <alignment readingOrder="0"/>
    </xf>
    <xf borderId="34" fillId="2" fontId="4" numFmtId="0" xfId="0" applyAlignment="1" applyBorder="1" applyFont="1">
      <alignment readingOrder="0"/>
    </xf>
    <xf borderId="10" fillId="2" fontId="1" numFmtId="0" xfId="0" applyAlignment="1" applyBorder="1" applyFont="1">
      <alignment readingOrder="0"/>
    </xf>
    <xf borderId="11" fillId="2" fontId="4" numFmtId="9" xfId="0" applyAlignment="1" applyBorder="1" applyFont="1" applyNumberFormat="1">
      <alignment readingOrder="0"/>
    </xf>
    <xf borderId="35" fillId="2" fontId="4" numFmtId="0" xfId="0" applyBorder="1" applyFont="1"/>
    <xf borderId="36" fillId="0" fontId="7" numFmtId="0" xfId="0" applyAlignment="1" applyBorder="1" applyFont="1">
      <alignment readingOrder="0"/>
    </xf>
    <xf borderId="37" fillId="0" fontId="4" numFmtId="0" xfId="0" applyAlignment="1" applyBorder="1" applyFont="1">
      <alignment readingOrder="0"/>
    </xf>
    <xf borderId="38" fillId="0" fontId="4" numFmtId="0" xfId="0" applyBorder="1" applyFont="1"/>
    <xf borderId="39" fillId="0" fontId="7" numFmtId="0" xfId="0" applyAlignment="1" applyBorder="1" applyFont="1">
      <alignment readingOrder="0"/>
    </xf>
    <xf borderId="40" fillId="0" fontId="4" numFmtId="0" xfId="0" applyAlignment="1" applyBorder="1" applyFont="1">
      <alignment horizontal="center" readingOrder="0"/>
    </xf>
    <xf borderId="40" fillId="0" fontId="2" numFmtId="0" xfId="0" applyBorder="1" applyFont="1"/>
    <xf borderId="19" fillId="0" fontId="6" numFmtId="0" xfId="0" applyBorder="1" applyFont="1"/>
    <xf borderId="10" fillId="0" fontId="7" numFmtId="0" xfId="0" applyAlignment="1" applyBorder="1" applyFont="1">
      <alignment readingOrder="0"/>
    </xf>
    <xf borderId="41" fillId="0" fontId="4" numFmtId="0" xfId="0" applyAlignment="1" applyBorder="1" applyFont="1">
      <alignment horizontal="center" readingOrder="0"/>
    </xf>
    <xf borderId="41" fillId="0" fontId="2" numFmtId="0" xfId="0" applyBorder="1" applyFont="1"/>
    <xf borderId="42" fillId="0" fontId="7" numFmtId="0" xfId="0" applyAlignment="1" applyBorder="1" applyFont="1">
      <alignment readingOrder="0"/>
    </xf>
    <xf borderId="43" fillId="0" fontId="4" numFmtId="0" xfId="0" applyAlignment="1" applyBorder="1" applyFont="1">
      <alignment horizontal="center" readingOrder="0"/>
    </xf>
    <xf borderId="43" fillId="0" fontId="2" numFmtId="0" xfId="0" applyBorder="1" applyFont="1"/>
    <xf borderId="4" fillId="0" fontId="3" numFmtId="0" xfId="0" applyAlignment="1" applyBorder="1" applyFont="1">
      <alignment horizontal="left" readingOrder="0"/>
    </xf>
    <xf borderId="4" fillId="0" fontId="7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5" fillId="0" fontId="7" numFmtId="0" xfId="0" applyAlignment="1" applyBorder="1" applyFont="1">
      <alignment horizontal="left" readingOrder="0"/>
    </xf>
    <xf borderId="0" fillId="0" fontId="8" numFmtId="0" xfId="0" applyAlignment="1" applyFont="1">
      <alignment horizontal="left" readingOrder="0"/>
    </xf>
    <xf borderId="20" fillId="0" fontId="8" numFmtId="165" xfId="0" applyAlignment="1" applyBorder="1" applyFont="1" applyNumberFormat="1">
      <alignment horizontal="left" readingOrder="0"/>
    </xf>
    <xf borderId="20" fillId="0" fontId="6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0" fillId="0" fontId="6" numFmtId="0" xfId="0" applyAlignment="1" applyFont="1">
      <alignment readingOrder="0"/>
    </xf>
    <xf borderId="30" fillId="0" fontId="4" numFmtId="0" xfId="0" applyAlignment="1" applyBorder="1" applyFont="1">
      <alignment horizontal="left" readingOrder="0"/>
    </xf>
    <xf borderId="11" fillId="0" fontId="2" numFmtId="0" xfId="0" applyBorder="1" applyFont="1"/>
    <xf borderId="44" fillId="0" fontId="4" numFmtId="0" xfId="0" applyAlignment="1" applyBorder="1" applyFont="1">
      <alignment horizontal="left" readingOrder="0"/>
    </xf>
    <xf borderId="39" fillId="0" fontId="7" numFmtId="0" xfId="0" applyAlignment="1" applyBorder="1" applyFont="1">
      <alignment horizontal="left" readingOrder="0"/>
    </xf>
    <xf borderId="29" fillId="0" fontId="4" numFmtId="0" xfId="0" applyAlignment="1" applyBorder="1" applyFont="1">
      <alignment horizontal="left" readingOrder="0"/>
    </xf>
    <xf borderId="34" fillId="0" fontId="4" numFmtId="164" xfId="0" applyAlignment="1" applyBorder="1" applyFont="1" applyNumberFormat="1">
      <alignment horizontal="left" readingOrder="0"/>
    </xf>
    <xf borderId="45" fillId="0" fontId="4" numFmtId="9" xfId="0" applyAlignment="1" applyBorder="1" applyFont="1" applyNumberFormat="1">
      <alignment horizontal="left" readingOrder="0"/>
    </xf>
    <xf borderId="23" fillId="0" fontId="6" numFmtId="0" xfId="0" applyAlignment="1" applyBorder="1" applyFont="1">
      <alignment horizontal="left"/>
    </xf>
    <xf borderId="10" fillId="0" fontId="7" numFmtId="0" xfId="0" applyAlignment="1" applyBorder="1" applyFont="1">
      <alignment horizontal="left" readingOrder="0"/>
    </xf>
    <xf borderId="31" fillId="0" fontId="4" numFmtId="0" xfId="0" applyAlignment="1" applyBorder="1" applyFont="1">
      <alignment horizontal="left" readingOrder="0"/>
    </xf>
    <xf borderId="35" fillId="0" fontId="4" numFmtId="164" xfId="0" applyAlignment="1" applyBorder="1" applyFont="1" applyNumberFormat="1">
      <alignment horizontal="left" readingOrder="0"/>
    </xf>
    <xf borderId="12" fillId="0" fontId="4" numFmtId="9" xfId="0" applyAlignment="1" applyBorder="1" applyFont="1" applyNumberFormat="1">
      <alignment horizontal="left" readingOrder="0"/>
    </xf>
    <xf borderId="14" fillId="0" fontId="6" numFmtId="0" xfId="0" applyAlignment="1" applyBorder="1" applyFont="1">
      <alignment horizontal="left"/>
    </xf>
    <xf borderId="36" fillId="0" fontId="7" numFmtId="0" xfId="0" applyAlignment="1" applyBorder="1" applyFont="1">
      <alignment horizontal="left" readingOrder="0"/>
    </xf>
    <xf borderId="46" fillId="0" fontId="4" numFmtId="0" xfId="0" applyAlignment="1" applyBorder="1" applyFont="1">
      <alignment horizontal="left" readingOrder="0"/>
    </xf>
    <xf borderId="38" fillId="0" fontId="4" numFmtId="164" xfId="0" applyAlignment="1" applyBorder="1" applyFont="1" applyNumberFormat="1">
      <alignment horizontal="left"/>
    </xf>
    <xf borderId="47" fillId="0" fontId="4" numFmtId="9" xfId="0" applyAlignment="1" applyBorder="1" applyFont="1" applyNumberFormat="1">
      <alignment horizontal="left" readingOrder="0"/>
    </xf>
    <xf borderId="48" fillId="0" fontId="6" numFmtId="0" xfId="0" applyAlignment="1" applyBorder="1" applyFont="1">
      <alignment horizontal="left"/>
    </xf>
    <xf borderId="6" fillId="0" fontId="7" numFmtId="0" xfId="0" applyAlignment="1" applyBorder="1" applyFont="1">
      <alignment readingOrder="0"/>
    </xf>
    <xf borderId="9" fillId="0" fontId="6" numFmtId="0" xfId="0" applyAlignment="1" applyBorder="1" applyFont="1">
      <alignment horizontal="left"/>
    </xf>
    <xf borderId="49" fillId="0" fontId="4" numFmtId="0" xfId="0" applyAlignment="1" applyBorder="1" applyFont="1">
      <alignment horizontal="left" readingOrder="0"/>
    </xf>
    <xf borderId="50" fillId="0" fontId="4" numFmtId="164" xfId="0" applyAlignment="1" applyBorder="1" applyFont="1" applyNumberFormat="1">
      <alignment horizontal="left" readingOrder="0"/>
    </xf>
    <xf borderId="51" fillId="0" fontId="4" numFmtId="9" xfId="0" applyAlignment="1" applyBorder="1" applyFont="1" applyNumberFormat="1">
      <alignment horizontal="left" readingOrder="0"/>
    </xf>
    <xf borderId="13" fillId="0" fontId="6" numFmtId="0" xfId="0" applyAlignment="1" applyBorder="1" applyFont="1">
      <alignment horizontal="left"/>
    </xf>
    <xf borderId="52" fillId="0" fontId="4" numFmtId="0" xfId="0" applyAlignment="1" applyBorder="1" applyFont="1">
      <alignment horizontal="left" readingOrder="0"/>
    </xf>
    <xf borderId="53" fillId="0" fontId="4" numFmtId="164" xfId="0" applyAlignment="1" applyBorder="1" applyFont="1" applyNumberFormat="1">
      <alignment horizontal="left" readingOrder="0"/>
    </xf>
    <xf borderId="12" fillId="0" fontId="4" numFmtId="164" xfId="0" applyAlignment="1" applyBorder="1" applyFont="1" applyNumberFormat="1">
      <alignment horizontal="left" readingOrder="0"/>
    </xf>
    <xf borderId="12" fillId="0" fontId="6" numFmtId="9" xfId="0" applyAlignment="1" applyBorder="1" applyFont="1" applyNumberFormat="1">
      <alignment horizontal="left" readingOrder="0"/>
    </xf>
    <xf borderId="47" fillId="0" fontId="4" numFmtId="0" xfId="0" applyAlignment="1" applyBorder="1" applyFont="1">
      <alignment horizontal="left" readingOrder="0"/>
    </xf>
    <xf borderId="47" fillId="0" fontId="6" numFmtId="9" xfId="0" applyAlignment="1" applyBorder="1" applyFont="1" applyNumberFormat="1">
      <alignment horizontal="left" readingOrder="0"/>
    </xf>
    <xf borderId="4" fillId="0" fontId="9" numFmtId="0" xfId="0" applyAlignment="1" applyBorder="1" applyFont="1">
      <alignment horizontal="left" readingOrder="0"/>
    </xf>
    <xf borderId="4" fillId="0" fontId="9" numFmtId="164" xfId="0" applyAlignment="1" applyBorder="1" applyFont="1" applyNumberFormat="1">
      <alignment horizontal="left" readingOrder="0"/>
    </xf>
    <xf borderId="15" fillId="0" fontId="4" numFmtId="16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readingOrder="0"/>
    </xf>
    <xf borderId="1" fillId="0" fontId="6" numFmtId="0" xfId="0" applyAlignment="1" applyBorder="1" applyFont="1">
      <alignment horizontal="left"/>
    </xf>
    <xf borderId="15" fillId="0" fontId="6" numFmtId="0" xfId="0" applyAlignment="1" applyBorder="1" applyFont="1">
      <alignment horizontal="left"/>
    </xf>
    <xf borderId="29" fillId="0" fontId="6" numFmtId="0" xfId="0" applyAlignment="1" applyBorder="1" applyFont="1">
      <alignment horizontal="left" readingOrder="0"/>
    </xf>
    <xf borderId="8" fillId="0" fontId="6" numFmtId="0" xfId="0" applyAlignment="1" applyBorder="1" applyFont="1">
      <alignment horizontal="left" readingOrder="0"/>
    </xf>
    <xf borderId="8" fillId="0" fontId="4" numFmtId="0" xfId="0" applyAlignment="1" applyBorder="1" applyFont="1">
      <alignment horizontal="left" readingOrder="0"/>
    </xf>
    <xf borderId="9" fillId="0" fontId="4" numFmtId="0" xfId="0" applyAlignment="1" applyBorder="1" applyFont="1">
      <alignment horizontal="left" readingOrder="0"/>
    </xf>
    <xf borderId="31" fillId="0" fontId="6" numFmtId="0" xfId="0" applyAlignment="1" applyBorder="1" applyFont="1">
      <alignment horizontal="left" readingOrder="0"/>
    </xf>
    <xf borderId="12" fillId="0" fontId="6" numFmtId="0" xfId="0" applyAlignment="1" applyBorder="1" applyFont="1">
      <alignment horizontal="left" readingOrder="0"/>
    </xf>
    <xf borderId="12" fillId="0" fontId="4" numFmtId="0" xfId="0" applyAlignment="1" applyBorder="1" applyFont="1">
      <alignment horizontal="left" readingOrder="0"/>
    </xf>
    <xf borderId="14" fillId="0" fontId="4" numFmtId="0" xfId="0" applyAlignment="1" applyBorder="1" applyFont="1">
      <alignment horizontal="left" readingOrder="0"/>
    </xf>
    <xf borderId="49" fillId="0" fontId="6" numFmtId="0" xfId="0" applyAlignment="1" applyBorder="1" applyFont="1">
      <alignment horizontal="left" readingOrder="0"/>
    </xf>
    <xf borderId="51" fillId="0" fontId="6" numFmtId="0" xfId="0" applyAlignment="1" applyBorder="1" applyFont="1">
      <alignment horizontal="left" readingOrder="0"/>
    </xf>
    <xf borderId="51" fillId="0" fontId="4" numFmtId="0" xfId="0" applyAlignment="1" applyBorder="1" applyFont="1">
      <alignment horizontal="left" readingOrder="0"/>
    </xf>
    <xf borderId="13" fillId="0" fontId="4" numFmtId="0" xfId="0" applyAlignment="1" applyBorder="1" applyFont="1">
      <alignment horizontal="left" readingOrder="0"/>
    </xf>
    <xf borderId="5" fillId="0" fontId="7" numFmtId="0" xfId="0" applyAlignment="1" applyBorder="1" applyFont="1">
      <alignment readingOrder="0"/>
    </xf>
    <xf borderId="19" fillId="0" fontId="7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left" readingOrder="0"/>
    </xf>
    <xf borderId="7" fillId="0" fontId="4" numFmtId="0" xfId="0" applyAlignment="1" applyBorder="1" applyFont="1">
      <alignment horizontal="left" readingOrder="0"/>
    </xf>
    <xf borderId="34" fillId="0" fontId="4" numFmtId="0" xfId="0" applyAlignment="1" applyBorder="1" applyFont="1">
      <alignment horizontal="left" readingOrder="0"/>
    </xf>
    <xf borderId="8" fillId="0" fontId="4" numFmtId="0" xfId="0" applyAlignment="1" applyBorder="1" applyFont="1">
      <alignment horizontal="left"/>
    </xf>
    <xf borderId="10" fillId="0" fontId="6" numFmtId="0" xfId="0" applyAlignment="1" applyBorder="1" applyFont="1">
      <alignment horizontal="left" readingOrder="0"/>
    </xf>
    <xf borderId="11" fillId="0" fontId="4" numFmtId="0" xfId="0" applyAlignment="1" applyBorder="1" applyFont="1">
      <alignment horizontal="left" readingOrder="0"/>
    </xf>
    <xf borderId="35" fillId="0" fontId="4" numFmtId="0" xfId="0" applyAlignment="1" applyBorder="1" applyFont="1">
      <alignment horizontal="left" readingOrder="0"/>
    </xf>
    <xf borderId="12" fillId="0" fontId="4" numFmtId="0" xfId="0" applyAlignment="1" applyBorder="1" applyFont="1">
      <alignment horizontal="left"/>
    </xf>
    <xf borderId="42" fillId="0" fontId="6" numFmtId="0" xfId="0" applyAlignment="1" applyBorder="1" applyFont="1">
      <alignment horizontal="left" readingOrder="0"/>
    </xf>
    <xf borderId="25" fillId="0" fontId="4" numFmtId="0" xfId="0" applyAlignment="1" applyBorder="1" applyFont="1">
      <alignment horizontal="left" readingOrder="0"/>
    </xf>
    <xf borderId="50" fillId="0" fontId="4" numFmtId="0" xfId="0" applyAlignment="1" applyBorder="1" applyFont="1">
      <alignment horizontal="left" readingOrder="0"/>
    </xf>
    <xf borderId="51" fillId="0" fontId="4" numFmtId="0" xfId="0" applyAlignment="1" applyBorder="1" applyFont="1">
      <alignment horizontal="left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21" fillId="0" fontId="11" numFmtId="0" xfId="0" applyAlignment="1" applyBorder="1" applyFont="1">
      <alignment readingOrder="0"/>
    </xf>
    <xf borderId="29" fillId="0" fontId="7" numFmtId="0" xfId="0" applyAlignment="1" applyBorder="1" applyFont="1">
      <alignment readingOrder="0"/>
    </xf>
    <xf borderId="34" fillId="0" fontId="6" numFmtId="20" xfId="0" applyAlignment="1" applyBorder="1" applyFont="1" applyNumberFormat="1">
      <alignment horizontal="left" readingOrder="0"/>
    </xf>
    <xf borderId="54" fillId="0" fontId="7" numFmtId="0" xfId="0" applyAlignment="1" applyBorder="1" applyFont="1">
      <alignment readingOrder="0"/>
    </xf>
    <xf borderId="22" fillId="0" fontId="2" numFmtId="0" xfId="0" applyBorder="1" applyFont="1"/>
    <xf borderId="53" fillId="0" fontId="4" numFmtId="164" xfId="0" applyAlignment="1" applyBorder="1" applyFont="1" applyNumberFormat="1">
      <alignment horizontal="center" readingOrder="0"/>
    </xf>
    <xf borderId="55" fillId="0" fontId="2" numFmtId="0" xfId="0" applyBorder="1" applyFont="1"/>
    <xf borderId="40" fillId="0" fontId="4" numFmtId="9" xfId="0" applyAlignment="1" applyBorder="1" applyFont="1" applyNumberFormat="1">
      <alignment readingOrder="0"/>
    </xf>
    <xf borderId="6" fillId="0" fontId="4" numFmtId="0" xfId="0" applyAlignment="1" applyBorder="1" applyFont="1">
      <alignment readingOrder="0"/>
    </xf>
    <xf borderId="31" fillId="0" fontId="7" numFmtId="0" xfId="0" applyAlignment="1" applyBorder="1" applyFont="1">
      <alignment readingOrder="0"/>
    </xf>
    <xf borderId="35" fillId="0" fontId="6" numFmtId="20" xfId="0" applyAlignment="1" applyBorder="1" applyFont="1" applyNumberFormat="1">
      <alignment horizontal="left" readingOrder="0"/>
    </xf>
    <xf borderId="30" fillId="0" fontId="7" numFmtId="0" xfId="0" applyAlignment="1" applyBorder="1" applyFont="1">
      <alignment readingOrder="0"/>
    </xf>
    <xf borderId="35" fillId="0" fontId="4" numFmtId="0" xfId="0" applyAlignment="1" applyBorder="1" applyFont="1">
      <alignment horizontal="center" readingOrder="0"/>
    </xf>
    <xf borderId="56" fillId="0" fontId="2" numFmtId="0" xfId="0" applyBorder="1" applyFont="1"/>
    <xf borderId="41" fillId="0" fontId="4" numFmtId="0" xfId="0" applyBorder="1" applyFont="1"/>
    <xf borderId="10" fillId="0" fontId="4" numFmtId="0" xfId="0" applyBorder="1" applyFont="1"/>
    <xf borderId="35" fillId="0" fontId="6" numFmtId="0" xfId="0" applyAlignment="1" applyBorder="1" applyFont="1">
      <alignment horizontal="left" readingOrder="0"/>
    </xf>
    <xf borderId="0" fillId="0" fontId="7" numFmtId="0" xfId="0" applyFont="1"/>
    <xf borderId="35" fillId="0" fontId="6" numFmtId="0" xfId="0" applyBorder="1" applyFont="1"/>
    <xf borderId="49" fillId="0" fontId="7" numFmtId="0" xfId="0" applyAlignment="1" applyBorder="1" applyFont="1">
      <alignment readingOrder="0"/>
    </xf>
    <xf borderId="50" fillId="0" fontId="6" numFmtId="0" xfId="0" applyAlignment="1" applyBorder="1" applyFont="1">
      <alignment readingOrder="0"/>
    </xf>
    <xf borderId="17" fillId="0" fontId="7" numFmtId="0" xfId="0" applyAlignment="1" applyBorder="1" applyFont="1">
      <alignment readingOrder="0"/>
    </xf>
    <xf borderId="25" fillId="0" fontId="2" numFmtId="0" xfId="0" applyBorder="1" applyFont="1"/>
    <xf borderId="50" fillId="0" fontId="4" numFmtId="0" xfId="0" applyAlignment="1" applyBorder="1" applyFont="1">
      <alignment horizontal="center" readingOrder="0"/>
    </xf>
    <xf borderId="57" fillId="0" fontId="4" numFmtId="0" xfId="0" applyBorder="1" applyFont="1"/>
    <xf borderId="42" fillId="0" fontId="4" numFmtId="0" xfId="0" applyBorder="1" applyFont="1"/>
    <xf borderId="19" fillId="0" fontId="7" numFmtId="0" xfId="0" applyAlignment="1" applyBorder="1" applyFont="1">
      <alignment readingOrder="0"/>
    </xf>
    <xf borderId="28" fillId="0" fontId="7" numFmtId="0" xfId="0" applyAlignment="1" applyBorder="1" applyFont="1">
      <alignment readingOrder="0"/>
    </xf>
    <xf borderId="7" fillId="0" fontId="2" numFmtId="0" xfId="0" applyBorder="1" applyFont="1"/>
    <xf borderId="28" fillId="0" fontId="4" numFmtId="20" xfId="0" applyAlignment="1" applyBorder="1" applyFont="1" applyNumberFormat="1">
      <alignment horizontal="center" readingOrder="0"/>
    </xf>
    <xf borderId="58" fillId="0" fontId="2" numFmtId="0" xfId="0" applyBorder="1" applyFont="1"/>
    <xf borderId="30" fillId="0" fontId="4" numFmtId="4" xfId="0" applyAlignment="1" applyBorder="1" applyFont="1" applyNumberFormat="1">
      <alignment horizontal="center" readingOrder="0"/>
    </xf>
    <xf borderId="30" fillId="0" fontId="6" numFmtId="0" xfId="0" applyAlignment="1" applyBorder="1" applyFont="1">
      <alignment horizontal="center" readingOrder="0"/>
    </xf>
    <xf borderId="32" fillId="0" fontId="7" numFmtId="0" xfId="0" applyAlignment="1" applyBorder="1" applyFont="1">
      <alignment readingOrder="0"/>
    </xf>
    <xf borderId="37" fillId="0" fontId="2" numFmtId="0" xfId="0" applyBorder="1" applyFont="1"/>
    <xf borderId="32" fillId="0" fontId="6" numFmtId="0" xfId="0" applyAlignment="1" applyBorder="1" applyFont="1">
      <alignment horizontal="center" readingOrder="0"/>
    </xf>
    <xf borderId="4" fillId="0" fontId="7" numFmtId="0" xfId="0" applyAlignment="1" applyBorder="1" applyFont="1">
      <alignment readingOrder="0"/>
    </xf>
    <xf borderId="15" fillId="0" fontId="6" numFmtId="0" xfId="0" applyAlignment="1" applyBorder="1" applyFont="1">
      <alignment horizontal="left" readingOrder="0"/>
    </xf>
    <xf borderId="59" fillId="0" fontId="6" numFmtId="0" xfId="0" applyAlignment="1" applyBorder="1" applyFont="1">
      <alignment readingOrder="0"/>
    </xf>
    <xf borderId="60" fillId="0" fontId="4" numFmtId="164" xfId="0" applyAlignment="1" applyBorder="1" applyFont="1" applyNumberFormat="1">
      <alignment horizontal="center" readingOrder="0"/>
    </xf>
    <xf borderId="61" fillId="0" fontId="4" numFmtId="0" xfId="0" applyAlignment="1" applyBorder="1" applyFont="1">
      <alignment horizontal="center" readingOrder="0"/>
    </xf>
    <xf borderId="59" fillId="0" fontId="4" numFmtId="164" xfId="0" applyAlignment="1" applyBorder="1" applyFont="1" applyNumberFormat="1">
      <alignment horizontal="center" readingOrder="0"/>
    </xf>
    <xf borderId="16" fillId="0" fontId="4" numFmtId="0" xfId="0" applyAlignment="1" applyBorder="1" applyFont="1">
      <alignment horizontal="center" readingOrder="0"/>
    </xf>
    <xf borderId="19" fillId="0" fontId="6" numFmtId="0" xfId="0" applyAlignment="1" applyBorder="1" applyFont="1">
      <alignment horizontal="left" readingOrder="0"/>
    </xf>
    <xf borderId="62" fillId="0" fontId="4" numFmtId="164" xfId="0" applyAlignment="1" applyBorder="1" applyFont="1" applyNumberFormat="1">
      <alignment horizontal="center" readingOrder="0"/>
    </xf>
    <xf borderId="63" fillId="0" fontId="4" numFmtId="0" xfId="0" applyAlignment="1" applyBorder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20" fillId="0" fontId="4" numFmtId="0" xfId="0" applyAlignment="1" applyBorder="1" applyFont="1">
      <alignment horizontal="center" readingOrder="0"/>
    </xf>
    <xf borderId="26" fillId="0" fontId="6" numFmtId="0" xfId="0" applyAlignment="1" applyBorder="1" applyFont="1">
      <alignment horizontal="left" readingOrder="0"/>
    </xf>
    <xf borderId="64" fillId="0" fontId="6" numFmtId="0" xfId="0" applyAlignment="1" applyBorder="1" applyFont="1">
      <alignment readingOrder="0"/>
    </xf>
    <xf borderId="65" fillId="0" fontId="4" numFmtId="164" xfId="0" applyAlignment="1" applyBorder="1" applyFont="1" applyNumberFormat="1">
      <alignment horizontal="center" readingOrder="0"/>
    </xf>
    <xf borderId="66" fillId="0" fontId="4" numFmtId="0" xfId="0" applyAlignment="1" applyBorder="1" applyFont="1">
      <alignment horizontal="center" readingOrder="0"/>
    </xf>
    <xf borderId="64" fillId="0" fontId="4" numFmtId="164" xfId="0" applyAlignment="1" applyBorder="1" applyFont="1" applyNumberFormat="1">
      <alignment horizontal="center" readingOrder="0"/>
    </xf>
    <xf borderId="27" fillId="0" fontId="4" numFmtId="0" xfId="0" applyAlignment="1" applyBorder="1" applyFont="1">
      <alignment horizontal="center" readingOrder="0"/>
    </xf>
    <xf borderId="29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31" fillId="0" fontId="6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4" fillId="0" fontId="4" numFmtId="0" xfId="0" applyAlignment="1" applyBorder="1" applyFont="1">
      <alignment readingOrder="0"/>
    </xf>
    <xf borderId="12" fillId="0" fontId="6" numFmtId="0" xfId="0" applyBorder="1" applyFont="1"/>
    <xf borderId="14" fillId="0" fontId="6" numFmtId="0" xfId="0" applyBorder="1" applyFont="1"/>
    <xf borderId="49" fillId="0" fontId="6" numFmtId="0" xfId="0" applyAlignment="1" applyBorder="1" applyFont="1">
      <alignment readingOrder="0"/>
    </xf>
    <xf borderId="51" fillId="0" fontId="6" numFmtId="0" xfId="0" applyBorder="1" applyFont="1"/>
    <xf borderId="13" fillId="0" fontId="6" numFmtId="0" xfId="0" applyBorder="1" applyFont="1"/>
    <xf borderId="4" fillId="0" fontId="1" numFmtId="0" xfId="0" applyAlignment="1" applyBorder="1" applyFont="1">
      <alignment readingOrder="0"/>
    </xf>
    <xf borderId="52" fillId="0" fontId="6" numFmtId="0" xfId="0" applyAlignment="1" applyBorder="1" applyFont="1">
      <alignment readingOrder="0"/>
    </xf>
    <xf borderId="45" fillId="0" fontId="6" numFmtId="0" xfId="0" applyBorder="1" applyFont="1"/>
    <xf borderId="23" fillId="0" fontId="6" numFmtId="0" xfId="0" applyBorder="1" applyFont="1"/>
    <xf borderId="0" fillId="0" fontId="1" numFmtId="0" xfId="0" applyAlignment="1" applyFont="1">
      <alignment horizontal="center" readingOrder="0"/>
    </xf>
    <xf borderId="15" fillId="0" fontId="6" numFmtId="0" xfId="0" applyBorder="1" applyFont="1"/>
    <xf borderId="59" fillId="0" fontId="6" numFmtId="0" xfId="0" applyBorder="1" applyFont="1"/>
    <xf borderId="59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59" fillId="0" fontId="4" numFmtId="0" xfId="0" applyAlignment="1" applyBorder="1" applyFont="1">
      <alignment readingOrder="0"/>
    </xf>
    <xf borderId="59" fillId="0" fontId="4" numFmtId="9" xfId="0" applyAlignment="1" applyBorder="1" applyFont="1" applyNumberFormat="1">
      <alignment readingOrder="0"/>
    </xf>
    <xf borderId="16" fillId="0" fontId="4" numFmtId="0" xfId="0" applyAlignment="1" applyBorder="1" applyFont="1">
      <alignment readingOrder="0"/>
    </xf>
    <xf borderId="19" fillId="0" fontId="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20" fillId="0" fontId="4" numFmtId="0" xfId="0" applyAlignment="1" applyBorder="1" applyFont="1">
      <alignment readingOrder="0"/>
    </xf>
    <xf borderId="26" fillId="0" fontId="6" numFmtId="0" xfId="0" applyAlignment="1" applyBorder="1" applyFont="1">
      <alignment readingOrder="0"/>
    </xf>
    <xf borderId="64" fillId="0" fontId="4" numFmtId="0" xfId="0" applyAlignment="1" applyBorder="1" applyFont="1">
      <alignment readingOrder="0"/>
    </xf>
    <xf borderId="64" fillId="0" fontId="4" numFmtId="9" xfId="0" applyAlignment="1" applyBorder="1" applyFont="1" applyNumberFormat="1">
      <alignment readingOrder="0"/>
    </xf>
    <xf borderId="27" fillId="0" fontId="4" numFmtId="0" xfId="0" applyAlignment="1" applyBorder="1" applyFont="1">
      <alignment readingOrder="0"/>
    </xf>
    <xf borderId="0" fillId="0" fontId="4" numFmtId="0" xfId="0" applyFont="1"/>
    <xf borderId="20" fillId="0" fontId="4" numFmtId="0" xfId="0" applyBorder="1" applyFont="1"/>
    <xf borderId="64" fillId="0" fontId="4" numFmtId="0" xfId="0" applyBorder="1" applyFont="1"/>
    <xf borderId="27" fillId="0" fontId="4" numFmtId="0" xfId="0" applyBorder="1" applyFont="1"/>
    <xf borderId="21" fillId="0" fontId="6" numFmtId="0" xfId="0" applyBorder="1" applyFont="1"/>
    <xf borderId="59" fillId="0" fontId="12" numFmtId="164" xfId="0" applyAlignment="1" applyBorder="1" applyFont="1" applyNumberFormat="1">
      <alignment horizontal="center" vertical="bottom"/>
    </xf>
    <xf borderId="16" fillId="0" fontId="12" numFmtId="0" xfId="0" applyAlignment="1" applyBorder="1" applyFont="1">
      <alignment horizontal="center" vertical="bottom"/>
    </xf>
    <xf borderId="5" fillId="0" fontId="2" numFmtId="0" xfId="0" applyBorder="1" applyFont="1"/>
    <xf borderId="0" fillId="0" fontId="12" numFmtId="164" xfId="0" applyAlignment="1" applyFont="1" applyNumberFormat="1">
      <alignment horizontal="center" vertical="bottom"/>
    </xf>
    <xf borderId="20" fillId="0" fontId="12" numFmtId="0" xfId="0" applyAlignment="1" applyBorder="1" applyFont="1">
      <alignment horizontal="center" vertical="bottom"/>
    </xf>
    <xf borderId="24" fillId="0" fontId="2" numFmtId="0" xfId="0" applyBorder="1" applyFont="1"/>
    <xf borderId="64" fillId="0" fontId="12" numFmtId="164" xfId="0" applyAlignment="1" applyBorder="1" applyFont="1" applyNumberFormat="1">
      <alignment horizontal="center" vertical="bottom"/>
    </xf>
    <xf borderId="27" fillId="0" fontId="12" numFmtId="0" xfId="0" applyAlignment="1" applyBorder="1" applyFont="1">
      <alignment horizontal="center" vertical="bottom"/>
    </xf>
    <xf borderId="59" fillId="0" fontId="6" numFmtId="20" xfId="0" applyAlignment="1" applyBorder="1" applyFont="1" applyNumberFormat="1">
      <alignment readingOrder="0"/>
    </xf>
    <xf borderId="0" fillId="0" fontId="6" numFmtId="20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26" fillId="0" fontId="7" numFmtId="0" xfId="0" applyAlignment="1" applyBorder="1" applyFont="1">
      <alignment readingOrder="0"/>
    </xf>
    <xf borderId="64" fillId="0" fontId="2" numFmtId="0" xfId="0" applyBorder="1" applyFont="1"/>
    <xf borderId="64" fillId="0" fontId="4" numFmtId="0" xfId="0" applyAlignment="1" applyBorder="1" applyFont="1">
      <alignment horizontal="center" readingOrder="0"/>
    </xf>
    <xf borderId="29" fillId="0" fontId="4" numFmtId="0" xfId="0" applyAlignment="1" applyBorder="1" applyFont="1">
      <alignment readingOrder="0"/>
    </xf>
    <xf borderId="34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30" fillId="0" fontId="4" numFmtId="164" xfId="0" applyAlignment="1" applyBorder="1" applyFont="1" applyNumberFormat="1">
      <alignment horizontal="center" readingOrder="0"/>
    </xf>
    <xf borderId="30" fillId="0" fontId="4" numFmtId="0" xfId="0" applyAlignment="1" applyBorder="1" applyFont="1">
      <alignment horizontal="center" readingOrder="0"/>
    </xf>
    <xf borderId="32" fillId="0" fontId="4" numFmtId="0" xfId="0" applyAlignment="1" applyBorder="1" applyFont="1">
      <alignment horizontal="center" readingOrder="0"/>
    </xf>
    <xf borderId="15" fillId="0" fontId="4" numFmtId="164" xfId="0" applyAlignment="1" applyBorder="1" applyFont="1" applyNumberFormat="1">
      <alignment horizontal="center" readingOrder="0"/>
    </xf>
    <xf borderId="19" fillId="0" fontId="4" numFmtId="164" xfId="0" applyAlignment="1" applyBorder="1" applyFont="1" applyNumberFormat="1">
      <alignment horizontal="center" readingOrder="0"/>
    </xf>
    <xf borderId="26" fillId="0" fontId="4" numFmtId="164" xfId="0" applyAlignment="1" applyBorder="1" applyFont="1" applyNumberFormat="1">
      <alignment horizontal="center" readingOrder="0"/>
    </xf>
    <xf borderId="15" fillId="0" fontId="13" numFmtId="0" xfId="0" applyAlignment="1" applyBorder="1" applyFont="1">
      <alignment vertical="bottom"/>
    </xf>
    <xf borderId="59" fillId="0" fontId="13" numFmtId="20" xfId="0" applyAlignment="1" applyBorder="1" applyFont="1" applyNumberFormat="1">
      <alignment vertical="bottom"/>
    </xf>
    <xf borderId="1" fillId="0" fontId="14" numFmtId="0" xfId="0" applyAlignment="1" applyBorder="1" applyFont="1">
      <alignment horizontal="center" readingOrder="0" vertical="bottom"/>
    </xf>
    <xf borderId="19" fillId="0" fontId="13" numFmtId="0" xfId="0" applyAlignment="1" applyBorder="1" applyFont="1">
      <alignment vertical="bottom"/>
    </xf>
    <xf borderId="0" fillId="0" fontId="13" numFmtId="20" xfId="0" applyAlignment="1" applyFont="1" applyNumberFormat="1">
      <alignment vertical="bottom"/>
    </xf>
    <xf borderId="19" fillId="0" fontId="15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26" fillId="0" fontId="13" numFmtId="0" xfId="0" applyAlignment="1" applyBorder="1" applyFont="1">
      <alignment vertical="bottom"/>
    </xf>
    <xf borderId="64" fillId="0" fontId="13" numFmtId="0" xfId="0" applyAlignment="1" applyBorder="1" applyFont="1">
      <alignment vertical="bottom"/>
    </xf>
    <xf borderId="26" fillId="0" fontId="15" numFmtId="0" xfId="0" applyAlignment="1" applyBorder="1" applyFont="1">
      <alignment vertical="bottom"/>
    </xf>
    <xf borderId="64" fillId="0" fontId="12" numFmtId="0" xfId="0" applyAlignment="1" applyBorder="1" applyFont="1">
      <alignment horizontal="center" vertical="bottom"/>
    </xf>
    <xf borderId="1" fillId="0" fontId="14" numFmtId="0" xfId="0" applyAlignment="1" applyBorder="1" applyFont="1">
      <alignment horizontal="center" vertical="bottom"/>
    </xf>
    <xf borderId="28" fillId="0" fontId="15" numFmtId="0" xfId="0" applyAlignment="1" applyBorder="1" applyFont="1">
      <alignment vertical="bottom"/>
    </xf>
    <xf borderId="29" fillId="0" fontId="12" numFmtId="0" xfId="0" applyAlignment="1" applyBorder="1" applyFont="1">
      <alignment vertical="bottom"/>
    </xf>
    <xf borderId="34" fillId="0" fontId="12" numFmtId="0" xfId="0" applyAlignment="1" applyBorder="1" applyFont="1">
      <alignment vertical="bottom"/>
    </xf>
    <xf borderId="9" fillId="0" fontId="12" numFmtId="0" xfId="0" applyAlignment="1" applyBorder="1" applyFont="1">
      <alignment vertical="bottom"/>
    </xf>
    <xf borderId="30" fillId="0" fontId="15" numFmtId="0" xfId="0" applyAlignment="1" applyBorder="1" applyFont="1">
      <alignment vertical="bottom"/>
    </xf>
    <xf borderId="30" fillId="0" fontId="12" numFmtId="164" xfId="0" applyAlignment="1" applyBorder="1" applyFont="1" applyNumberFormat="1">
      <alignment horizontal="center" vertical="bottom"/>
    </xf>
    <xf borderId="30" fillId="0" fontId="12" numFmtId="0" xfId="0" applyAlignment="1" applyBorder="1" applyFont="1">
      <alignment horizontal="center" vertical="bottom"/>
    </xf>
    <xf borderId="32" fillId="0" fontId="15" numFmtId="0" xfId="0" applyAlignment="1" applyBorder="1" applyFont="1">
      <alignment vertical="bottom"/>
    </xf>
    <xf borderId="32" fillId="0" fontId="12" numFmtId="0" xfId="0" applyAlignment="1" applyBorder="1" applyFont="1">
      <alignment horizontal="center" vertical="bottom"/>
    </xf>
    <xf borderId="4" fillId="0" fontId="15" numFmtId="0" xfId="0" applyAlignment="1" applyBorder="1" applyFont="1">
      <alignment vertical="bottom"/>
    </xf>
    <xf borderId="59" fillId="0" fontId="13" numFmtId="0" xfId="0" applyAlignment="1" applyBorder="1" applyFont="1">
      <alignment vertical="bottom"/>
    </xf>
    <xf borderId="15" fillId="0" fontId="12" numFmtId="164" xfId="0" applyAlignment="1" applyBorder="1" applyFont="1" applyNumberFormat="1">
      <alignment horizontal="center" vertical="bottom"/>
    </xf>
    <xf borderId="19" fillId="0" fontId="12" numFmtId="164" xfId="0" applyAlignment="1" applyBorder="1" applyFont="1" applyNumberFormat="1">
      <alignment horizontal="center" vertical="bottom"/>
    </xf>
    <xf borderId="26" fillId="0" fontId="12" numFmtId="164" xfId="0" applyAlignment="1" applyBorder="1" applyFont="1" applyNumberFormat="1">
      <alignment horizontal="center" vertical="bottom"/>
    </xf>
    <xf borderId="15" fillId="0" fontId="1" numFmtId="0" xfId="0" applyAlignment="1" applyBorder="1" applyFont="1">
      <alignment horizontal="center" readingOrder="0"/>
    </xf>
    <xf borderId="59" fillId="0" fontId="2" numFmtId="0" xfId="0" applyBorder="1" applyFont="1"/>
    <xf borderId="1" fillId="0" fontId="6" numFmtId="0" xfId="0" applyAlignment="1" applyBorder="1" applyFont="1">
      <alignment readingOrder="0"/>
    </xf>
    <xf borderId="24" fillId="3" fontId="11" numFmtId="0" xfId="0" applyAlignment="1" applyBorder="1" applyFill="1" applyFont="1">
      <alignment readingOrder="0"/>
    </xf>
    <xf borderId="6" fillId="0" fontId="6" numFmtId="0" xfId="0" applyAlignment="1" applyBorder="1" applyFont="1">
      <alignment readingOrder="0"/>
    </xf>
    <xf borderId="22" fillId="0" fontId="4" numFmtId="0" xfId="0" applyAlignment="1" applyBorder="1" applyFont="1">
      <alignment readingOrder="0"/>
    </xf>
    <xf borderId="45" fillId="0" fontId="4" numFmtId="0" xfId="0" applyAlignment="1" applyBorder="1" applyFont="1">
      <alignment readingOrder="0"/>
    </xf>
    <xf borderId="23" fillId="0" fontId="4" numFmtId="0" xfId="0" applyAlignment="1" applyBorder="1" applyFont="1">
      <alignment readingOrder="0"/>
    </xf>
    <xf borderId="10" fillId="0" fontId="6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  <xf borderId="11" fillId="0" fontId="6" numFmtId="0" xfId="0" applyBorder="1" applyFont="1"/>
    <xf borderId="42" fillId="0" fontId="6" numFmtId="0" xfId="0" applyAlignment="1" applyBorder="1" applyFont="1">
      <alignment readingOrder="0"/>
    </xf>
    <xf borderId="25" fillId="0" fontId="6" numFmtId="0" xfId="0" applyBorder="1" applyFont="1"/>
    <xf borderId="4" fillId="3" fontId="11" numFmtId="0" xfId="0" applyAlignment="1" applyBorder="1" applyFont="1">
      <alignment readingOrder="0"/>
    </xf>
    <xf borderId="16" fillId="0" fontId="6" numFmtId="0" xfId="0" applyBorder="1" applyFont="1"/>
    <xf borderId="28" fillId="0" fontId="1" numFmtId="0" xfId="0" applyAlignment="1" applyBorder="1" applyFont="1">
      <alignment readingOrder="0"/>
    </xf>
    <xf borderId="20" fillId="0" fontId="6" numFmtId="0" xfId="0" applyBorder="1" applyFont="1"/>
    <xf borderId="1" fillId="0" fontId="1" numFmtId="0" xfId="0" applyAlignment="1" applyBorder="1" applyFont="1">
      <alignment readingOrder="0"/>
    </xf>
    <xf borderId="14" fillId="0" fontId="4" numFmtId="9" xfId="0" applyAlignment="1" applyBorder="1" applyFont="1" applyNumberFormat="1">
      <alignment readingOrder="0"/>
    </xf>
    <xf borderId="24" fillId="0" fontId="15" numFmtId="0" xfId="0" applyAlignment="1" applyBorder="1" applyFont="1">
      <alignment vertical="bottom"/>
    </xf>
    <xf borderId="24" fillId="0" fontId="16" numFmtId="0" xfId="0" applyAlignment="1" applyBorder="1" applyFont="1">
      <alignment vertical="bottom"/>
    </xf>
    <xf borderId="4" fillId="0" fontId="1" numFmtId="0" xfId="0" applyAlignment="1" applyBorder="1" applyFont="1">
      <alignment horizontal="center" readingOrder="0"/>
    </xf>
    <xf borderId="29" fillId="0" fontId="13" numFmtId="0" xfId="0" applyAlignment="1" applyBorder="1" applyFont="1">
      <alignment vertical="bottom"/>
    </xf>
    <xf borderId="8" fillId="0" fontId="13" numFmtId="0" xfId="0" applyAlignment="1" applyBorder="1" applyFont="1">
      <alignment vertical="bottom"/>
    </xf>
    <xf borderId="31" fillId="0" fontId="13" numFmtId="0" xfId="0" applyAlignment="1" applyBorder="1" applyFont="1">
      <alignment vertical="bottom"/>
    </xf>
    <xf borderId="12" fillId="0" fontId="13" numFmtId="0" xfId="0" applyAlignment="1" applyBorder="1" applyFont="1">
      <alignment vertical="bottom"/>
    </xf>
    <xf borderId="49" fillId="0" fontId="13" numFmtId="0" xfId="0" applyAlignment="1" applyBorder="1" applyFont="1">
      <alignment vertical="bottom"/>
    </xf>
    <xf borderId="51" fillId="0" fontId="13" numFmtId="0" xfId="0" applyAlignment="1" applyBorder="1" applyFont="1">
      <alignment vertical="bottom"/>
    </xf>
    <xf borderId="13" fillId="0" fontId="4" numFmtId="0" xfId="0" applyAlignment="1" applyBorder="1" applyFont="1">
      <alignment readingOrder="0"/>
    </xf>
    <xf borderId="26" fillId="0" fontId="6" numFmtId="0" xfId="0" applyBorder="1" applyFont="1"/>
    <xf borderId="64" fillId="0" fontId="6" numFmtId="0" xfId="0" applyBorder="1" applyFont="1"/>
    <xf borderId="27" fillId="0" fontId="6" numFmtId="0" xfId="0" applyBorder="1" applyFont="1"/>
    <xf borderId="53" fillId="0" fontId="6" numFmtId="0" xfId="0" applyBorder="1" applyFont="1"/>
    <xf borderId="50" fillId="0" fontId="6" numFmtId="0" xfId="0" applyBorder="1" applyFont="1"/>
    <xf borderId="1" fillId="0" fontId="4" numFmtId="0" xfId="0" applyAlignment="1" applyBorder="1" applyFont="1">
      <alignment readingOrder="0"/>
    </xf>
    <xf borderId="24" fillId="0" fontId="6" numFmtId="0" xfId="0" applyBorder="1" applyFont="1"/>
    <xf borderId="19" fillId="0" fontId="1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26" fillId="0" fontId="1" numFmtId="0" xfId="0" applyAlignment="1" applyBorder="1" applyFont="1">
      <alignment readingOrder="0"/>
    </xf>
    <xf borderId="49" fillId="0" fontId="4" numFmtId="0" xfId="0" applyAlignment="1" applyBorder="1" applyFont="1">
      <alignment readingOrder="0"/>
    </xf>
    <xf borderId="51" fillId="0" fontId="4" numFmtId="0" xfId="0" applyAlignment="1" applyBorder="1" applyFont="1">
      <alignment readingOrder="0"/>
    </xf>
    <xf borderId="24" fillId="2" fontId="17" numFmtId="20" xfId="0" applyAlignment="1" applyBorder="1" applyFont="1" applyNumberFormat="1">
      <alignment horizontal="center" vertical="bottom"/>
    </xf>
    <xf borderId="24" fillId="2" fontId="17" numFmtId="0" xfId="0" applyAlignment="1" applyBorder="1" applyFont="1">
      <alignment horizontal="center" vertical="bottom"/>
    </xf>
    <xf borderId="24" fillId="0" fontId="17" numFmtId="0" xfId="0" applyAlignment="1" applyBorder="1" applyFont="1">
      <alignment horizontal="center" vertical="bottom"/>
    </xf>
    <xf borderId="52" fillId="0" fontId="13" numFmtId="0" xfId="0" applyAlignment="1" applyBorder="1" applyFont="1">
      <alignment horizontal="right" vertical="bottom"/>
    </xf>
    <xf borderId="45" fillId="0" fontId="13" numFmtId="0" xfId="0" applyAlignment="1" applyBorder="1" applyFont="1">
      <alignment vertical="bottom"/>
    </xf>
    <xf borderId="12" fillId="0" fontId="18" numFmtId="0" xfId="0" applyAlignment="1" applyBorder="1" applyFont="1">
      <alignment horizontal="center"/>
    </xf>
    <xf borderId="12" fillId="0" fontId="19" numFmtId="0" xfId="0" applyAlignment="1" applyBorder="1" applyFont="1">
      <alignment horizontal="center"/>
    </xf>
    <xf borderId="23" fillId="0" fontId="13" numFmtId="0" xfId="0" applyAlignment="1" applyBorder="1" applyFont="1">
      <alignment vertical="bottom"/>
    </xf>
    <xf borderId="31" fillId="0" fontId="13" numFmtId="0" xfId="0" applyAlignment="1" applyBorder="1" applyFont="1">
      <alignment horizontal="right" vertical="bottom"/>
    </xf>
    <xf borderId="12" fillId="0" fontId="20" numFmtId="0" xfId="0" applyAlignment="1" applyBorder="1" applyFont="1">
      <alignment vertical="bottom"/>
    </xf>
    <xf borderId="12" fillId="2" fontId="20" numFmtId="0" xfId="0" applyAlignment="1" applyBorder="1" applyFont="1">
      <alignment vertical="bottom"/>
    </xf>
    <xf borderId="14" fillId="0" fontId="13" numFmtId="0" xfId="0" applyAlignment="1" applyBorder="1" applyFont="1">
      <alignment vertical="bottom"/>
    </xf>
    <xf borderId="49" fillId="0" fontId="13" numFmtId="0" xfId="0" applyAlignment="1" applyBorder="1" applyFont="1">
      <alignment horizontal="right" vertical="bottom"/>
    </xf>
    <xf borderId="51" fillId="0" fontId="18" numFmtId="0" xfId="0" applyAlignment="1" applyBorder="1" applyFont="1">
      <alignment horizontal="center"/>
    </xf>
    <xf borderId="51" fillId="0" fontId="19" numFmtId="0" xfId="0" applyAlignment="1" applyBorder="1" applyFont="1">
      <alignment horizontal="center"/>
    </xf>
    <xf borderId="13" fillId="0" fontId="13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21" fillId="0" fontId="14" numFmtId="0" xfId="0" applyAlignment="1" applyBorder="1" applyFont="1">
      <alignment horizontal="center" readingOrder="0" vertical="bottom"/>
    </xf>
    <xf borderId="15" fillId="0" fontId="13" numFmtId="49" xfId="0" applyAlignment="1" applyBorder="1" applyFont="1" applyNumberFormat="1">
      <alignment horizontal="center" readingOrder="0" vertical="bottom"/>
    </xf>
    <xf borderId="21" fillId="0" fontId="13" numFmtId="49" xfId="0" applyAlignment="1" applyBorder="1" applyFont="1" applyNumberFormat="1">
      <alignment horizontal="center" readingOrder="0" vertical="bottom"/>
    </xf>
    <xf borderId="7" fillId="0" fontId="13" numFmtId="0" xfId="0" applyAlignment="1" applyBorder="1" applyFont="1">
      <alignment vertical="bottom"/>
    </xf>
    <xf borderId="34" fillId="0" fontId="6" numFmtId="0" xfId="0" applyBorder="1" applyFont="1"/>
    <xf borderId="67" fillId="0" fontId="6" numFmtId="0" xfId="0" applyAlignment="1" applyBorder="1" applyFont="1">
      <alignment readingOrder="0"/>
    </xf>
    <xf borderId="68" fillId="0" fontId="6" numFmtId="0" xfId="0" applyAlignment="1" applyBorder="1" applyFont="1">
      <alignment readingOrder="0"/>
    </xf>
    <xf borderId="69" fillId="0" fontId="6" numFmtId="0" xfId="0" applyAlignment="1" applyBorder="1" applyFont="1">
      <alignment readingOrder="0"/>
    </xf>
    <xf borderId="21" fillId="3" fontId="6" numFmtId="49" xfId="0" applyBorder="1" applyFont="1" applyNumberFormat="1"/>
    <xf borderId="54" fillId="0" fontId="2" numFmtId="0" xfId="0" applyBorder="1" applyFont="1"/>
    <xf borderId="39" fillId="0" fontId="2" numFmtId="0" xfId="0" applyBorder="1" applyFont="1"/>
    <xf borderId="11" fillId="0" fontId="13" numFmtId="0" xfId="0" applyAlignment="1" applyBorder="1" applyFont="1">
      <alignment vertical="bottom"/>
    </xf>
    <xf borderId="52" fillId="0" fontId="2" numFmtId="0" xfId="0" applyBorder="1" applyFont="1"/>
    <xf borderId="45" fillId="0" fontId="2" numFmtId="0" xfId="0" applyBorder="1" applyFont="1"/>
    <xf borderId="53" fillId="0" fontId="2" numFmtId="0" xfId="0" applyBorder="1" applyFont="1"/>
    <xf borderId="32" fillId="0" fontId="13" numFmtId="49" xfId="0" applyAlignment="1" applyBorder="1" applyFont="1" applyNumberFormat="1">
      <alignment horizontal="center" readingOrder="0" vertical="bottom"/>
    </xf>
    <xf borderId="36" fillId="0" fontId="13" numFmtId="49" xfId="0" applyAlignment="1" applyBorder="1" applyFont="1" applyNumberFormat="1">
      <alignment horizontal="center" readingOrder="0" vertical="bottom"/>
    </xf>
    <xf borderId="21" fillId="0" fontId="1" numFmtId="0" xfId="0" applyAlignment="1" applyBorder="1" applyFont="1">
      <alignment horizontal="center" readingOrder="0"/>
    </xf>
    <xf borderId="32" fillId="0" fontId="6" numFmtId="49" xfId="0" applyAlignment="1" applyBorder="1" applyFont="1" applyNumberFormat="1">
      <alignment horizontal="center" readingOrder="0"/>
    </xf>
    <xf borderId="36" fillId="0" fontId="6" numFmtId="49" xfId="0" applyAlignment="1" applyBorder="1" applyFont="1" applyNumberFormat="1">
      <alignment horizontal="center" readingOrder="0"/>
    </xf>
    <xf borderId="37" fillId="0" fontId="6" numFmtId="0" xfId="0" applyBorder="1" applyFont="1"/>
    <xf borderId="38" fillId="0" fontId="6" numFmtId="0" xfId="0" applyBorder="1" applyFont="1"/>
    <xf borderId="21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59" fillId="0" fontId="1" numFmtId="0" xfId="0" applyAlignment="1" applyBorder="1" applyFont="1">
      <alignment horizontal="left" readingOrder="0"/>
    </xf>
    <xf borderId="20" fillId="4" fontId="6" numFmtId="0" xfId="0" applyBorder="1" applyFill="1" applyFont="1"/>
    <xf borderId="70" fillId="4" fontId="6" numFmtId="0" xfId="0" applyBorder="1" applyFont="1"/>
    <xf borderId="71" fillId="5" fontId="6" numFmtId="49" xfId="0" applyBorder="1" applyFill="1" applyFont="1" applyNumberFormat="1"/>
    <xf borderId="72" fillId="0" fontId="2" numFmtId="0" xfId="0" applyBorder="1" applyFont="1"/>
    <xf borderId="4" fillId="6" fontId="6" numFmtId="0" xfId="0" applyAlignment="1" applyBorder="1" applyFill="1" applyFont="1">
      <alignment readingOrder="0"/>
    </xf>
    <xf borderId="4" fillId="6" fontId="1" numFmtId="0" xfId="0" applyAlignment="1" applyBorder="1" applyFont="1">
      <alignment readingOrder="0"/>
    </xf>
    <xf borderId="21" fillId="7" fontId="6" numFmtId="0" xfId="0" applyAlignment="1" applyBorder="1" applyFill="1" applyFont="1">
      <alignment readingOrder="0"/>
    </xf>
    <xf borderId="15" fillId="7" fontId="6" numFmtId="0" xfId="0" applyAlignment="1" applyBorder="1" applyFont="1">
      <alignment readingOrder="0"/>
    </xf>
    <xf borderId="59" fillId="7" fontId="6" numFmtId="0" xfId="0" applyAlignment="1" applyBorder="1" applyFont="1">
      <alignment readingOrder="0"/>
    </xf>
    <xf borderId="59" fillId="7" fontId="6" numFmtId="0" xfId="0" applyBorder="1" applyFont="1"/>
    <xf borderId="16" fillId="7" fontId="6" numFmtId="0" xfId="0" applyAlignment="1" applyBorder="1" applyFont="1">
      <alignment readingOrder="0"/>
    </xf>
    <xf borderId="5" fillId="7" fontId="6" numFmtId="0" xfId="0" applyAlignment="1" applyBorder="1" applyFont="1">
      <alignment readingOrder="0"/>
    </xf>
    <xf borderId="19" fillId="7" fontId="6" numFmtId="0" xfId="0" applyAlignment="1" applyBorder="1" applyFont="1">
      <alignment readingOrder="0"/>
    </xf>
    <xf borderId="0" fillId="7" fontId="6" numFmtId="0" xfId="0" applyAlignment="1" applyFont="1">
      <alignment readingOrder="0"/>
    </xf>
    <xf borderId="0" fillId="7" fontId="6" numFmtId="0" xfId="0" applyFont="1"/>
    <xf borderId="20" fillId="7" fontId="6" numFmtId="0" xfId="0" applyAlignment="1" applyBorder="1" applyFont="1">
      <alignment readingOrder="0"/>
    </xf>
    <xf borderId="20" fillId="7" fontId="6" numFmtId="0" xfId="0" applyBorder="1" applyFont="1"/>
    <xf borderId="24" fillId="7" fontId="6" numFmtId="0" xfId="0" applyAlignment="1" applyBorder="1" applyFont="1">
      <alignment readingOrder="0"/>
    </xf>
    <xf borderId="26" fillId="7" fontId="6" numFmtId="0" xfId="0" applyAlignment="1" applyBorder="1" applyFont="1">
      <alignment readingOrder="0"/>
    </xf>
    <xf borderId="64" fillId="7" fontId="6" numFmtId="0" xfId="0" applyAlignment="1" applyBorder="1" applyFont="1">
      <alignment readingOrder="0"/>
    </xf>
    <xf borderId="64" fillId="7" fontId="6" numFmtId="0" xfId="0" applyBorder="1" applyFont="1"/>
    <xf borderId="27" fillId="7" fontId="6" numFmtId="0" xfId="0" applyBorder="1" applyFont="1"/>
    <xf borderId="4" fillId="8" fontId="6" numFmtId="0" xfId="0" applyAlignment="1" applyBorder="1" applyFill="1" applyFont="1">
      <alignment readingOrder="0"/>
    </xf>
    <xf borderId="4" fillId="8" fontId="1" numFmtId="0" xfId="0" applyAlignment="1" applyBorder="1" applyFont="1">
      <alignment readingOrder="0"/>
    </xf>
    <xf borderId="5" fillId="9" fontId="6" numFmtId="0" xfId="0" applyAlignment="1" applyBorder="1" applyFill="1" applyFont="1">
      <alignment readingOrder="0"/>
    </xf>
    <xf borderId="19" fillId="9" fontId="6" numFmtId="0" xfId="0" applyAlignment="1" applyBorder="1" applyFont="1">
      <alignment readingOrder="0"/>
    </xf>
    <xf borderId="0" fillId="9" fontId="6" numFmtId="0" xfId="0" applyAlignment="1" applyFont="1">
      <alignment readingOrder="0"/>
    </xf>
    <xf borderId="0" fillId="9" fontId="6" numFmtId="0" xfId="0" applyFont="1"/>
    <xf borderId="20" fillId="9" fontId="6" numFmtId="0" xfId="0" applyAlignment="1" applyBorder="1" applyFont="1">
      <alignment readingOrder="0"/>
    </xf>
    <xf borderId="20" fillId="9" fontId="6" numFmtId="0" xfId="0" applyBorder="1" applyFont="1"/>
    <xf borderId="24" fillId="9" fontId="6" numFmtId="0" xfId="0" applyAlignment="1" applyBorder="1" applyFont="1">
      <alignment readingOrder="0"/>
    </xf>
    <xf borderId="26" fillId="9" fontId="6" numFmtId="0" xfId="0" applyAlignment="1" applyBorder="1" applyFont="1">
      <alignment readingOrder="0"/>
    </xf>
    <xf borderId="64" fillId="9" fontId="6" numFmtId="0" xfId="0" applyAlignment="1" applyBorder="1" applyFont="1">
      <alignment readingOrder="0"/>
    </xf>
    <xf borderId="64" fillId="9" fontId="6" numFmtId="0" xfId="0" applyBorder="1" applyFont="1"/>
    <xf borderId="27" fillId="9" fontId="6" numFmtId="0" xfId="0" applyBorder="1" applyFont="1"/>
    <xf borderId="4" fillId="10" fontId="6" numFmtId="0" xfId="0" applyBorder="1" applyFill="1" applyFont="1"/>
    <xf borderId="4" fillId="10" fontId="1" numFmtId="0" xfId="0" applyAlignment="1" applyBorder="1" applyFont="1">
      <alignment readingOrder="0"/>
    </xf>
    <xf borderId="21" fillId="3" fontId="6" numFmtId="0" xfId="0" applyAlignment="1" applyBorder="1" applyFont="1">
      <alignment readingOrder="0"/>
    </xf>
    <xf borderId="15" fillId="3" fontId="6" numFmtId="0" xfId="0" applyAlignment="1" applyBorder="1" applyFont="1">
      <alignment readingOrder="0"/>
    </xf>
    <xf borderId="59" fillId="3" fontId="6" numFmtId="0" xfId="0" applyAlignment="1" applyBorder="1" applyFont="1">
      <alignment readingOrder="0"/>
    </xf>
    <xf borderId="59" fillId="3" fontId="6" numFmtId="0" xfId="0" applyBorder="1" applyFont="1"/>
    <xf borderId="16" fillId="3" fontId="6" numFmtId="0" xfId="0" applyAlignment="1" applyBorder="1" applyFont="1">
      <alignment readingOrder="0"/>
    </xf>
    <xf borderId="5" fillId="3" fontId="6" numFmtId="0" xfId="0" applyAlignment="1" applyBorder="1" applyFont="1">
      <alignment readingOrder="0"/>
    </xf>
    <xf borderId="19" fillId="3" fontId="6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0" fillId="3" fontId="6" numFmtId="0" xfId="0" applyFont="1"/>
    <xf borderId="20" fillId="3" fontId="6" numFmtId="0" xfId="0" applyAlignment="1" applyBorder="1" applyFont="1">
      <alignment readingOrder="0"/>
    </xf>
    <xf borderId="20" fillId="3" fontId="6" numFmtId="0" xfId="0" applyBorder="1" applyFont="1"/>
    <xf borderId="24" fillId="3" fontId="6" numFmtId="0" xfId="0" applyAlignment="1" applyBorder="1" applyFont="1">
      <alignment readingOrder="0"/>
    </xf>
    <xf borderId="26" fillId="3" fontId="6" numFmtId="0" xfId="0" applyAlignment="1" applyBorder="1" applyFont="1">
      <alignment readingOrder="0"/>
    </xf>
    <xf borderId="64" fillId="3" fontId="6" numFmtId="0" xfId="0" applyAlignment="1" applyBorder="1" applyFont="1">
      <alignment readingOrder="0"/>
    </xf>
    <xf borderId="64" fillId="3" fontId="6" numFmtId="0" xfId="0" applyBorder="1" applyFont="1"/>
    <xf borderId="27" fillId="3" fontId="6" numFmtId="0" xfId="0" applyBorder="1" applyFont="1"/>
    <xf borderId="21" fillId="10" fontId="6" numFmtId="0" xfId="0" applyAlignment="1" applyBorder="1" applyFont="1">
      <alignment readingOrder="0"/>
    </xf>
    <xf borderId="15" fillId="3" fontId="4" numFmtId="0" xfId="0" applyAlignment="1" applyBorder="1" applyFont="1">
      <alignment readingOrder="0"/>
    </xf>
    <xf borderId="59" fillId="3" fontId="4" numFmtId="0" xfId="0" applyAlignment="1" applyBorder="1" applyFont="1">
      <alignment readingOrder="0"/>
    </xf>
    <xf borderId="19" fillId="3" fontId="4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26" fillId="3" fontId="4" numFmtId="0" xfId="0" applyAlignment="1" applyBorder="1" applyFont="1">
      <alignment readingOrder="0"/>
    </xf>
    <xf borderId="64" fillId="3" fontId="4" numFmtId="0" xfId="0" applyAlignment="1" applyBorder="1" applyFont="1">
      <alignment readingOrder="0"/>
    </xf>
    <xf borderId="1" fillId="10" fontId="1" numFmtId="0" xfId="0" applyAlignment="1" applyBorder="1" applyFont="1">
      <alignment readingOrder="0"/>
    </xf>
    <xf borderId="0" fillId="3" fontId="4" numFmtId="0" xfId="0" applyFont="1"/>
    <xf borderId="21" fillId="8" fontId="14" numFmtId="0" xfId="0" applyAlignment="1" applyBorder="1" applyFont="1">
      <alignment readingOrder="0" vertical="center"/>
    </xf>
    <xf borderId="21" fillId="8" fontId="14" numFmtId="0" xfId="0" applyAlignment="1" applyBorder="1" applyFont="1">
      <alignment vertical="center"/>
    </xf>
    <xf borderId="21" fillId="8" fontId="14" numFmtId="0" xfId="0" applyAlignment="1" applyBorder="1" applyFont="1">
      <alignment horizontal="center" readingOrder="0" vertical="center"/>
    </xf>
    <xf borderId="21" fillId="11" fontId="1" numFmtId="0" xfId="0" applyAlignment="1" applyBorder="1" applyFill="1" applyFont="1">
      <alignment horizontal="center" readingOrder="0" vertical="center"/>
    </xf>
    <xf borderId="21" fillId="12" fontId="1" numFmtId="0" xfId="0" applyAlignment="1" applyBorder="1" applyFill="1" applyFont="1">
      <alignment horizontal="center" readingOrder="0" vertical="center"/>
    </xf>
    <xf borderId="21" fillId="6" fontId="1" numFmtId="0" xfId="0" applyAlignment="1" applyBorder="1" applyFont="1">
      <alignment horizontal="center" readingOrder="0" vertical="center"/>
    </xf>
    <xf borderId="15" fillId="6" fontId="1" numFmtId="0" xfId="0" applyAlignment="1" applyBorder="1" applyFont="1">
      <alignment horizontal="center" readingOrder="0" vertical="center"/>
    </xf>
    <xf borderId="21" fillId="13" fontId="1" numFmtId="0" xfId="0" applyAlignment="1" applyBorder="1" applyFill="1" applyFont="1">
      <alignment horizontal="center" readingOrder="0" vertical="center"/>
    </xf>
    <xf borderId="21" fillId="8" fontId="13" numFmtId="0" xfId="0" applyAlignment="1" applyBorder="1" applyFont="1">
      <alignment horizontal="right" vertical="bottom"/>
    </xf>
    <xf borderId="29" fillId="9" fontId="13" numFmtId="0" xfId="0" applyAlignment="1" applyBorder="1" applyFont="1">
      <alignment vertical="bottom"/>
    </xf>
    <xf borderId="8" fillId="9" fontId="13" numFmtId="0" xfId="0" applyAlignment="1" applyBorder="1" applyFont="1">
      <alignment vertical="bottom"/>
    </xf>
    <xf borderId="8" fillId="9" fontId="13" numFmtId="0" xfId="0" applyAlignment="1" applyBorder="1" applyFont="1">
      <alignment horizontal="right" vertical="bottom"/>
    </xf>
    <xf borderId="8" fillId="9" fontId="13" numFmtId="0" xfId="0" applyAlignment="1" applyBorder="1" applyFont="1">
      <alignment horizontal="right" readingOrder="0" vertical="bottom"/>
    </xf>
    <xf borderId="8" fillId="9" fontId="6" numFmtId="0" xfId="0" applyAlignment="1" applyBorder="1" applyFont="1">
      <alignment readingOrder="0"/>
    </xf>
    <xf borderId="8" fillId="14" fontId="6" numFmtId="0" xfId="0" applyAlignment="1" applyBorder="1" applyFill="1" applyFont="1">
      <alignment readingOrder="0"/>
    </xf>
    <xf borderId="8" fillId="14" fontId="6" numFmtId="0" xfId="0" applyBorder="1" applyFont="1"/>
    <xf borderId="8" fillId="15" fontId="6" numFmtId="0" xfId="0" applyAlignment="1" applyBorder="1" applyFill="1" applyFont="1">
      <alignment readingOrder="0"/>
    </xf>
    <xf borderId="8" fillId="15" fontId="6" numFmtId="0" xfId="0" applyBorder="1" applyFont="1"/>
    <xf borderId="8" fillId="7" fontId="6" numFmtId="0" xfId="0" applyAlignment="1" applyBorder="1" applyFont="1">
      <alignment readingOrder="0"/>
    </xf>
    <xf borderId="45" fillId="7" fontId="6" numFmtId="0" xfId="0" applyAlignment="1" applyBorder="1" applyFont="1">
      <alignment readingOrder="0"/>
    </xf>
    <xf borderId="45" fillId="7" fontId="6" numFmtId="0" xfId="0" applyBorder="1" applyFont="1"/>
    <xf borderId="45" fillId="16" fontId="6" numFmtId="0" xfId="0" applyAlignment="1" applyBorder="1" applyFill="1" applyFont="1">
      <alignment readingOrder="0"/>
    </xf>
    <xf borderId="45" fillId="16" fontId="6" numFmtId="0" xfId="0" applyBorder="1" applyFont="1"/>
    <xf borderId="23" fillId="16" fontId="6" numFmtId="0" xfId="0" applyBorder="1" applyFont="1"/>
    <xf borderId="5" fillId="8" fontId="13" numFmtId="0" xfId="0" applyAlignment="1" applyBorder="1" applyFont="1">
      <alignment horizontal="right" vertical="bottom"/>
    </xf>
    <xf borderId="31" fillId="9" fontId="13" numFmtId="0" xfId="0" applyAlignment="1" applyBorder="1" applyFont="1">
      <alignment vertical="bottom"/>
    </xf>
    <xf borderId="12" fillId="9" fontId="13" numFmtId="0" xfId="0" applyAlignment="1" applyBorder="1" applyFont="1">
      <alignment vertical="bottom"/>
    </xf>
    <xf borderId="12" fillId="9" fontId="13" numFmtId="0" xfId="0" applyAlignment="1" applyBorder="1" applyFont="1">
      <alignment horizontal="right" vertical="bottom"/>
    </xf>
    <xf borderId="12" fillId="9" fontId="13" numFmtId="0" xfId="0" applyAlignment="1" applyBorder="1" applyFont="1">
      <alignment horizontal="right" readingOrder="0" vertical="bottom"/>
    </xf>
    <xf borderId="12" fillId="9" fontId="6" numFmtId="0" xfId="0" applyAlignment="1" applyBorder="1" applyFont="1">
      <alignment readingOrder="0"/>
    </xf>
    <xf borderId="12" fillId="14" fontId="6" numFmtId="0" xfId="0" applyAlignment="1" applyBorder="1" applyFont="1">
      <alignment readingOrder="0"/>
    </xf>
    <xf borderId="12" fillId="14" fontId="6" numFmtId="0" xfId="0" applyBorder="1" applyFont="1"/>
    <xf borderId="12" fillId="15" fontId="6" numFmtId="0" xfId="0" applyAlignment="1" applyBorder="1" applyFont="1">
      <alignment readingOrder="0"/>
    </xf>
    <xf borderId="12" fillId="15" fontId="6" numFmtId="0" xfId="0" applyBorder="1" applyFont="1"/>
    <xf borderId="12" fillId="7" fontId="6" numFmtId="0" xfId="0" applyAlignment="1" applyBorder="1" applyFont="1">
      <alignment readingOrder="0"/>
    </xf>
    <xf borderId="12" fillId="7" fontId="6" numFmtId="0" xfId="0" applyBorder="1" applyFont="1"/>
    <xf borderId="12" fillId="16" fontId="6" numFmtId="0" xfId="0" applyAlignment="1" applyBorder="1" applyFont="1">
      <alignment readingOrder="0"/>
    </xf>
    <xf borderId="12" fillId="16" fontId="6" numFmtId="0" xfId="0" applyBorder="1" applyFont="1"/>
    <xf borderId="14" fillId="16" fontId="6" numFmtId="0" xfId="0" applyBorder="1" applyFont="1"/>
    <xf borderId="12" fillId="16" fontId="13" numFmtId="0" xfId="0" applyAlignment="1" applyBorder="1" applyFont="1">
      <alignment horizontal="right" readingOrder="0" vertical="bottom"/>
    </xf>
    <xf borderId="24" fillId="8" fontId="13" numFmtId="0" xfId="0" applyAlignment="1" applyBorder="1" applyFont="1">
      <alignment horizontal="right" vertical="bottom"/>
    </xf>
    <xf borderId="49" fillId="9" fontId="13" numFmtId="0" xfId="0" applyAlignment="1" applyBorder="1" applyFont="1">
      <alignment vertical="bottom"/>
    </xf>
    <xf borderId="51" fillId="9" fontId="13" numFmtId="0" xfId="0" applyAlignment="1" applyBorder="1" applyFont="1">
      <alignment vertical="bottom"/>
    </xf>
    <xf borderId="51" fillId="9" fontId="13" numFmtId="0" xfId="0" applyAlignment="1" applyBorder="1" applyFont="1">
      <alignment horizontal="right" vertical="bottom"/>
    </xf>
    <xf borderId="51" fillId="9" fontId="13" numFmtId="0" xfId="0" applyAlignment="1" applyBorder="1" applyFont="1">
      <alignment horizontal="right" readingOrder="0" vertical="bottom"/>
    </xf>
    <xf borderId="51" fillId="9" fontId="6" numFmtId="0" xfId="0" applyAlignment="1" applyBorder="1" applyFont="1">
      <alignment readingOrder="0"/>
    </xf>
    <xf borderId="51" fillId="14" fontId="6" numFmtId="0" xfId="0" applyAlignment="1" applyBorder="1" applyFont="1">
      <alignment readingOrder="0"/>
    </xf>
    <xf borderId="51" fillId="14" fontId="6" numFmtId="0" xfId="0" applyBorder="1" applyFont="1"/>
    <xf borderId="51" fillId="15" fontId="6" numFmtId="0" xfId="0" applyAlignment="1" applyBorder="1" applyFont="1">
      <alignment readingOrder="0"/>
    </xf>
    <xf borderId="51" fillId="15" fontId="6" numFmtId="0" xfId="0" applyBorder="1" applyFont="1"/>
    <xf borderId="51" fillId="7" fontId="6" numFmtId="0" xfId="0" applyAlignment="1" applyBorder="1" applyFont="1">
      <alignment readingOrder="0"/>
    </xf>
    <xf borderId="51" fillId="7" fontId="6" numFmtId="0" xfId="0" applyBorder="1" applyFont="1"/>
    <xf borderId="51" fillId="16" fontId="13" numFmtId="0" xfId="0" applyAlignment="1" applyBorder="1" applyFont="1">
      <alignment horizontal="right" readingOrder="0" vertical="bottom"/>
    </xf>
    <xf borderId="51" fillId="16" fontId="6" numFmtId="0" xfId="0" applyAlignment="1" applyBorder="1" applyFont="1">
      <alignment readingOrder="0"/>
    </xf>
    <xf borderId="51" fillId="16" fontId="6" numFmtId="0" xfId="0" applyBorder="1" applyFont="1"/>
    <xf borderId="13" fillId="16" fontId="6" numFmtId="0" xfId="0" applyBorder="1" applyFont="1"/>
    <xf borderId="21" fillId="17" fontId="1" numFmtId="0" xfId="0" applyAlignment="1" applyBorder="1" applyFill="1" applyFont="1">
      <alignment horizontal="center" readingOrder="0" vertical="center"/>
    </xf>
    <xf borderId="21" fillId="18" fontId="1" numFmtId="0" xfId="0" applyAlignment="1" applyBorder="1" applyFill="1" applyFont="1">
      <alignment horizontal="center" readingOrder="0" vertical="center"/>
    </xf>
    <xf borderId="21" fillId="19" fontId="1" numFmtId="0" xfId="0" applyAlignment="1" applyBorder="1" applyFill="1" applyFont="1">
      <alignment horizontal="center" readingOrder="0" vertical="center"/>
    </xf>
    <xf borderId="15" fillId="19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8" fillId="20" fontId="6" numFmtId="0" xfId="0" applyAlignment="1" applyBorder="1" applyFill="1" applyFont="1">
      <alignment readingOrder="0"/>
    </xf>
    <xf borderId="8" fillId="20" fontId="6" numFmtId="0" xfId="0" applyBorder="1" applyFont="1"/>
    <xf borderId="8" fillId="21" fontId="6" numFmtId="0" xfId="0" applyAlignment="1" applyBorder="1" applyFill="1" applyFont="1">
      <alignment readingOrder="0"/>
    </xf>
    <xf borderId="8" fillId="21" fontId="6" numFmtId="0" xfId="0" applyBorder="1" applyFont="1"/>
    <xf borderId="8" fillId="22" fontId="6" numFmtId="0" xfId="0" applyAlignment="1" applyBorder="1" applyFill="1" applyFont="1">
      <alignment readingOrder="0"/>
    </xf>
    <xf borderId="45" fillId="22" fontId="6" numFmtId="0" xfId="0" applyAlignment="1" applyBorder="1" applyFont="1">
      <alignment readingOrder="0"/>
    </xf>
    <xf borderId="45" fillId="22" fontId="6" numFmtId="0" xfId="0" applyBorder="1" applyFont="1"/>
    <xf borderId="45" fillId="14" fontId="6" numFmtId="0" xfId="0" applyAlignment="1" applyBorder="1" applyFont="1">
      <alignment readingOrder="0"/>
    </xf>
    <xf borderId="23" fillId="14" fontId="6" numFmtId="0" xfId="0" applyBorder="1" applyFont="1"/>
    <xf borderId="0" fillId="2" fontId="6" numFmtId="0" xfId="0" applyFont="1"/>
    <xf borderId="12" fillId="20" fontId="6" numFmtId="0" xfId="0" applyAlignment="1" applyBorder="1" applyFont="1">
      <alignment readingOrder="0"/>
    </xf>
    <xf borderId="12" fillId="20" fontId="6" numFmtId="0" xfId="0" applyBorder="1" applyFont="1"/>
    <xf borderId="12" fillId="21" fontId="6" numFmtId="0" xfId="0" applyAlignment="1" applyBorder="1" applyFont="1">
      <alignment readingOrder="0"/>
    </xf>
    <xf borderId="12" fillId="21" fontId="6" numFmtId="0" xfId="0" applyBorder="1" applyFont="1"/>
    <xf borderId="12" fillId="22" fontId="6" numFmtId="0" xfId="0" applyAlignment="1" applyBorder="1" applyFont="1">
      <alignment readingOrder="0"/>
    </xf>
    <xf borderId="12" fillId="22" fontId="6" numFmtId="0" xfId="0" applyBorder="1" applyFont="1"/>
    <xf borderId="14" fillId="14" fontId="6" numFmtId="0" xfId="0" applyBorder="1" applyFont="1"/>
    <xf borderId="51" fillId="20" fontId="6" numFmtId="0" xfId="0" applyAlignment="1" applyBorder="1" applyFont="1">
      <alignment readingOrder="0"/>
    </xf>
    <xf borderId="51" fillId="20" fontId="6" numFmtId="0" xfId="0" applyBorder="1" applyFont="1"/>
    <xf borderId="51" fillId="21" fontId="6" numFmtId="0" xfId="0" applyAlignment="1" applyBorder="1" applyFont="1">
      <alignment readingOrder="0"/>
    </xf>
    <xf borderId="51" fillId="21" fontId="6" numFmtId="0" xfId="0" applyBorder="1" applyFont="1"/>
    <xf borderId="51" fillId="22" fontId="6" numFmtId="0" xfId="0" applyAlignment="1" applyBorder="1" applyFont="1">
      <alignment readingOrder="0"/>
    </xf>
    <xf borderId="51" fillId="22" fontId="6" numFmtId="0" xfId="0" applyBorder="1" applyFont="1"/>
    <xf borderId="13" fillId="14" fontId="6" numFmtId="0" xfId="0" applyBorder="1" applyFont="1"/>
    <xf borderId="1" fillId="18" fontId="1" numFmtId="0" xfId="0" applyAlignment="1" applyBorder="1" applyFont="1">
      <alignment horizontal="center" readingOrder="0"/>
    </xf>
    <xf borderId="4" fillId="18" fontId="1" numFmtId="0" xfId="0" applyAlignment="1" applyBorder="1" applyFont="1">
      <alignment readingOrder="0"/>
    </xf>
    <xf borderId="19" fillId="21" fontId="6" numFmtId="0" xfId="0" applyAlignment="1" applyBorder="1" applyFont="1">
      <alignment readingOrder="0"/>
    </xf>
    <xf borderId="0" fillId="21" fontId="6" numFmtId="0" xfId="0" applyAlignment="1" applyFont="1">
      <alignment readingOrder="0"/>
    </xf>
    <xf borderId="0" fillId="21" fontId="6" numFmtId="0" xfId="0" applyFont="1"/>
    <xf borderId="20" fillId="21" fontId="6" numFmtId="0" xfId="0" applyBorder="1" applyFont="1"/>
    <xf borderId="26" fillId="21" fontId="6" numFmtId="0" xfId="0" applyAlignment="1" applyBorder="1" applyFont="1">
      <alignment readingOrder="0"/>
    </xf>
    <xf borderId="64" fillId="21" fontId="6" numFmtId="0" xfId="0" applyAlignment="1" applyBorder="1" applyFont="1">
      <alignment readingOrder="0"/>
    </xf>
    <xf borderId="64" fillId="21" fontId="6" numFmtId="0" xfId="0" applyBorder="1" applyFont="1"/>
    <xf borderId="0" fillId="23" fontId="6" numFmtId="0" xfId="0" applyFill="1" applyFont="1"/>
    <xf borderId="2" fillId="0" fontId="1" numFmtId="0" xfId="0" applyBorder="1" applyFont="1"/>
    <xf borderId="3" fillId="0" fontId="1" numFmtId="0" xfId="0" applyBorder="1" applyFont="1"/>
    <xf borderId="16" fillId="0" fontId="6" numFmtId="0" xfId="0" applyAlignment="1" applyBorder="1" applyFont="1">
      <alignment readingOrder="0"/>
    </xf>
    <xf borderId="27" fillId="0" fontId="1" numFmtId="0" xfId="0" applyBorder="1" applyFont="1"/>
    <xf borderId="1" fillId="18" fontId="1" numFmtId="0" xfId="0" applyAlignment="1" applyBorder="1" applyFont="1">
      <alignment readingOrder="0"/>
    </xf>
    <xf borderId="4" fillId="18" fontId="6" numFmtId="0" xfId="0" applyBorder="1" applyFont="1"/>
    <xf borderId="27" fillId="21" fontId="6" numFmtId="0" xfId="0" applyBorder="1" applyFont="1"/>
    <xf borderId="0" fillId="24" fontId="6" numFmtId="0" xfId="0" applyFill="1" applyFont="1"/>
    <xf borderId="4" fillId="0" fontId="1" numFmtId="0" xfId="0" applyBorder="1" applyFont="1"/>
    <xf borderId="0" fillId="18" fontId="1" numFmtId="0" xfId="0" applyAlignment="1" applyFont="1">
      <alignment readingOrder="0"/>
    </xf>
    <xf borderId="0" fillId="18" fontId="6" numFmtId="0" xfId="0" applyFont="1"/>
    <xf borderId="0" fillId="25" fontId="6" numFmtId="0" xfId="0" applyFill="1" applyFont="1"/>
    <xf borderId="15" fillId="26" fontId="6" numFmtId="0" xfId="0" applyBorder="1" applyFill="1" applyFont="1"/>
    <xf borderId="73" fillId="0" fontId="2" numFmtId="0" xfId="0" applyBorder="1" applyFont="1"/>
    <xf borderId="9" fillId="0" fontId="6" numFmtId="0" xfId="0" applyAlignment="1" applyBorder="1" applyFont="1">
      <alignment readingOrder="0"/>
    </xf>
    <xf borderId="0" fillId="26" fontId="6" numFmtId="0" xfId="0" applyFont="1"/>
    <xf borderId="30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3" fillId="0" fontId="1" numFmtId="0" xfId="0" applyBorder="1" applyFont="1"/>
    <xf borderId="15" fillId="27" fontId="6" numFmtId="0" xfId="0" applyBorder="1" applyFill="1" applyFont="1"/>
    <xf borderId="0" fillId="27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per hour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'Tokens stat'!$D$19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'Tokens stat'!$C$20:$C$30</c:f>
            </c:strRef>
          </c:cat>
          <c:val>
            <c:numRef>
              <c:f>'Tokens stat'!$D$20:$D$30</c:f>
              <c:numCache/>
            </c:numRef>
          </c:val>
        </c:ser>
        <c:axId val="1915628392"/>
        <c:axId val="2025170889"/>
      </c:barChart>
      <c:catAx>
        <c:axId val="191562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170889"/>
      </c:catAx>
      <c:valAx>
        <c:axId val="2025170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628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'Cloakroom closing stat'!$B$16:$B$26</c:f>
            </c:strRef>
          </c:cat>
          <c:val>
            <c:numRef>
              <c:f>'Cloakroom closing stat'!$E$16:$E$26</c:f>
              <c:numCache/>
            </c:numRef>
          </c:val>
        </c:ser>
        <c:axId val="1536492411"/>
        <c:axId val="1715243815"/>
      </c:barChart>
      <c:catAx>
        <c:axId val="1536492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243815"/>
      </c:catAx>
      <c:valAx>
        <c:axId val="1715243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492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'Entrence stat'!$B$8:$B$18</c:f>
            </c:strRef>
          </c:cat>
          <c:val>
            <c:numRef>
              <c:f>'Entrence stat'!$C$8:$C$18</c:f>
              <c:numCache/>
            </c:numRef>
          </c:val>
        </c:ser>
        <c:axId val="1035422013"/>
        <c:axId val="1670397967"/>
      </c:barChart>
      <c:catAx>
        <c:axId val="1035422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397967"/>
      </c:catAx>
      <c:valAx>
        <c:axId val="1670397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422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'Cloakroom main stat'!$C$10:$C$20</c:f>
            </c:strRef>
          </c:cat>
          <c:val>
            <c:numRef>
              <c:f>'Cloakroom main stat'!$D$10:$D$20</c:f>
              <c:numCache/>
            </c:numRef>
          </c:val>
        </c:ser>
        <c:axId val="1969587895"/>
        <c:axId val="326381771"/>
      </c:barChart>
      <c:catAx>
        <c:axId val="1969587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381771"/>
      </c:catAx>
      <c:valAx>
        <c:axId val="326381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587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'Cloakroom closing stat'!$B$16:$B$26</c:f>
            </c:strRef>
          </c:cat>
          <c:val>
            <c:numRef>
              <c:f>'Cloakroom closing stat'!$C$16:$C$26</c:f>
              <c:numCache/>
            </c:numRef>
          </c:val>
        </c:ser>
        <c:axId val="742140145"/>
        <c:axId val="1148653235"/>
      </c:barChart>
      <c:catAx>
        <c:axId val="742140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653235"/>
      </c:catAx>
      <c:valAx>
        <c:axId val="1148653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140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'Cloakroom closing stat'!$B$16:$B$26</c:f>
            </c:strRef>
          </c:cat>
          <c:val>
            <c:numRef>
              <c:f>'Cloakroom closing stat'!$E$16:$E$26</c:f>
              <c:numCache/>
            </c:numRef>
          </c:val>
        </c:ser>
        <c:axId val="1048839387"/>
        <c:axId val="344382475"/>
      </c:barChart>
      <c:catAx>
        <c:axId val="1048839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382475"/>
      </c:catAx>
      <c:valAx>
        <c:axId val="344382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839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'Cloakroom closing stat'!$B$16:$B$26</c:f>
            </c:strRef>
          </c:cat>
          <c:val>
            <c:numRef>
              <c:f>'Cloakroom closing stat'!$C$16:$C$26</c:f>
              <c:numCache/>
            </c:numRef>
          </c:val>
        </c:ser>
        <c:axId val="1290709590"/>
        <c:axId val="1831217891"/>
      </c:barChart>
      <c:catAx>
        <c:axId val="1290709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217891"/>
      </c:catAx>
      <c:valAx>
        <c:axId val="1831217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709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'Cloakroom closing stat'!$B$16:$B$26</c:f>
            </c:strRef>
          </c:cat>
          <c:val>
            <c:numRef>
              <c:f>'Cloakroom closing stat'!$E$16:$E$26</c:f>
              <c:numCache/>
            </c:numRef>
          </c:val>
        </c:ser>
        <c:axId val="2138188525"/>
        <c:axId val="1339230691"/>
      </c:barChart>
      <c:catAx>
        <c:axId val="2138188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230691"/>
      </c:catAx>
      <c:valAx>
        <c:axId val="1339230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188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'Cloakroom closing stat'!$B$16:$B$26</c:f>
            </c:strRef>
          </c:cat>
          <c:val>
            <c:numRef>
              <c:f>'Cloakroom closing stat'!$C$16:$C$26</c:f>
              <c:numCache/>
            </c:numRef>
          </c:val>
        </c:ser>
        <c:axId val="1523354486"/>
        <c:axId val="1235039241"/>
      </c:barChart>
      <c:catAx>
        <c:axId val="1523354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039241"/>
      </c:catAx>
      <c:valAx>
        <c:axId val="1235039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354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'Cloakroom closing stat'!$B$16:$B$26</c:f>
            </c:strRef>
          </c:cat>
          <c:val>
            <c:numRef>
              <c:f>'Cloakroom closing stat'!$E$16:$E$26</c:f>
              <c:numCache/>
            </c:numRef>
          </c:val>
        </c:ser>
        <c:axId val="2039535443"/>
        <c:axId val="1212261952"/>
      </c:barChart>
      <c:catAx>
        <c:axId val="2039535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261952"/>
      </c:catAx>
      <c:valAx>
        <c:axId val="121226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535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'Cloakroom closing stat'!$B$16:$B$26</c:f>
            </c:strRef>
          </c:cat>
          <c:val>
            <c:numRef>
              <c:f>'Cloakroom closing stat'!$C$16:$C$26</c:f>
              <c:numCache/>
            </c:numRef>
          </c:val>
        </c:ser>
        <c:axId val="1381839019"/>
        <c:axId val="827776506"/>
      </c:barChart>
      <c:catAx>
        <c:axId val="1381839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776506"/>
      </c:catAx>
      <c:valAx>
        <c:axId val="827776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839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0</xdr:rowOff>
    </xdr:from>
    <xdr:ext cx="6438900" cy="36861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-28575</xdr:colOff>
      <xdr:row>30</xdr:row>
      <xdr:rowOff>76200</xdr:rowOff>
    </xdr:from>
    <xdr:ext cx="80391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0</xdr:row>
      <xdr:rowOff>180975</xdr:rowOff>
    </xdr:from>
    <xdr:ext cx="5829300" cy="38862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9525</xdr:rowOff>
    </xdr:from>
    <xdr:ext cx="2847975" cy="1743075"/>
    <xdr:graphicFrame>
      <xdr:nvGraphicFramePr>
        <xdr:cNvPr id="3" name="Chart 3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26</xdr:row>
      <xdr:rowOff>9525</xdr:rowOff>
    </xdr:from>
    <xdr:ext cx="2847975" cy="1743075"/>
    <xdr:graphicFrame>
      <xdr:nvGraphicFramePr>
        <xdr:cNvPr id="4" name="Chart 4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26</xdr:row>
      <xdr:rowOff>9525</xdr:rowOff>
    </xdr:from>
    <xdr:ext cx="2847975" cy="17430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28575</xdr:colOff>
      <xdr:row>26</xdr:row>
      <xdr:rowOff>9525</xdr:rowOff>
    </xdr:from>
    <xdr:ext cx="2847975" cy="17430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9525</xdr:colOff>
      <xdr:row>62</xdr:row>
      <xdr:rowOff>9525</xdr:rowOff>
    </xdr:from>
    <xdr:ext cx="2847975" cy="17430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28575</xdr:colOff>
      <xdr:row>62</xdr:row>
      <xdr:rowOff>9525</xdr:rowOff>
    </xdr:from>
    <xdr:ext cx="2847975" cy="17430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9525</xdr:colOff>
      <xdr:row>62</xdr:row>
      <xdr:rowOff>9525</xdr:rowOff>
    </xdr:from>
    <xdr:ext cx="2847975" cy="17430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28575</xdr:colOff>
      <xdr:row>62</xdr:row>
      <xdr:rowOff>9525</xdr:rowOff>
    </xdr:from>
    <xdr:ext cx="2847975" cy="17430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5" t="s">
        <v>6</v>
      </c>
      <c r="B3" s="6"/>
      <c r="C3" s="7">
        <v>570000.0</v>
      </c>
      <c r="D3" s="8">
        <v>0.23</v>
      </c>
      <c r="E3" s="9">
        <v>438900.0</v>
      </c>
    </row>
    <row r="4">
      <c r="A4" s="10" t="s">
        <v>2</v>
      </c>
      <c r="B4" s="2"/>
      <c r="C4" s="2"/>
      <c r="D4" s="2"/>
      <c r="E4" s="3"/>
    </row>
    <row r="5">
      <c r="A5" s="11" t="s">
        <v>7</v>
      </c>
      <c r="B5" s="12">
        <v>15000.0</v>
      </c>
      <c r="C5" s="13">
        <v>150000.0</v>
      </c>
      <c r="D5" s="8">
        <v>0.23</v>
      </c>
      <c r="E5" s="14">
        <f t="shared" ref="E5:E6" si="1">C5-D5</f>
        <v>149999.77</v>
      </c>
    </row>
    <row r="6">
      <c r="A6" s="15" t="s">
        <v>8</v>
      </c>
      <c r="B6" s="16">
        <v>14000.0</v>
      </c>
      <c r="C6" s="17">
        <v>140000.0</v>
      </c>
      <c r="D6" s="8">
        <v>0.23</v>
      </c>
      <c r="E6" s="18">
        <f t="shared" si="1"/>
        <v>139999.77</v>
      </c>
    </row>
    <row r="7">
      <c r="A7" s="15" t="s">
        <v>9</v>
      </c>
      <c r="B7" s="19">
        <f t="shared" ref="B7:C7" si="2">B5-B6</f>
        <v>1000</v>
      </c>
      <c r="C7" s="20">
        <f t="shared" si="2"/>
        <v>10000</v>
      </c>
      <c r="D7" s="21"/>
      <c r="E7" s="22"/>
    </row>
    <row r="8">
      <c r="A8" s="23" t="s">
        <v>10</v>
      </c>
      <c r="B8" s="24">
        <v>0.0667</v>
      </c>
      <c r="C8" s="25"/>
      <c r="D8" s="26"/>
      <c r="E8" s="27"/>
    </row>
    <row r="9">
      <c r="A9" s="28" t="s">
        <v>11</v>
      </c>
      <c r="B9" s="29">
        <v>1000.0</v>
      </c>
      <c r="C9" s="30">
        <v>10000.0</v>
      </c>
      <c r="D9" s="21"/>
      <c r="E9" s="22"/>
    </row>
    <row r="10">
      <c r="A10" s="31" t="s">
        <v>12</v>
      </c>
      <c r="B10" s="32">
        <v>13000.0</v>
      </c>
      <c r="C10" s="33">
        <v>130000.0</v>
      </c>
      <c r="D10" s="34"/>
      <c r="E10" s="35"/>
    </row>
    <row r="11">
      <c r="A11" s="10" t="s">
        <v>13</v>
      </c>
      <c r="B11" s="36">
        <v>2000.0</v>
      </c>
      <c r="C11" s="37">
        <v>20000.0</v>
      </c>
      <c r="D11" s="38"/>
      <c r="E11" s="3"/>
    </row>
    <row r="12">
      <c r="A12" s="10" t="s">
        <v>14</v>
      </c>
      <c r="B12" s="2"/>
      <c r="C12" s="2"/>
      <c r="D12" s="2"/>
      <c r="E12" s="3"/>
    </row>
    <row r="13">
      <c r="A13" s="39" t="s">
        <v>15</v>
      </c>
      <c r="B13" s="40">
        <v>2000.0</v>
      </c>
      <c r="C13" s="41">
        <v>400000.0</v>
      </c>
      <c r="D13" s="21"/>
      <c r="E13" s="22"/>
    </row>
    <row r="14">
      <c r="A14" s="42" t="s">
        <v>16</v>
      </c>
      <c r="B14" s="43">
        <v>1750.0</v>
      </c>
      <c r="C14" s="44"/>
      <c r="D14" s="26"/>
      <c r="E14" s="27"/>
    </row>
    <row r="15">
      <c r="A15" s="42" t="s">
        <v>9</v>
      </c>
      <c r="B15" s="43">
        <v>250.0</v>
      </c>
      <c r="C15" s="45"/>
      <c r="D15" s="26"/>
      <c r="E15" s="27"/>
    </row>
    <row r="16">
      <c r="A16" s="46" t="s">
        <v>10</v>
      </c>
      <c r="B16" s="47">
        <v>0.125</v>
      </c>
      <c r="C16" s="48"/>
      <c r="D16" s="34"/>
      <c r="E16" s="35"/>
    </row>
    <row r="17">
      <c r="A17" s="49" t="s">
        <v>17</v>
      </c>
      <c r="B17" s="12">
        <v>10.0</v>
      </c>
      <c r="C17" s="50">
        <v>100.0</v>
      </c>
      <c r="D17" s="21"/>
      <c r="E17" s="22"/>
    </row>
    <row r="18">
      <c r="A18" s="51" t="s">
        <v>18</v>
      </c>
      <c r="B18" s="52">
        <v>0.051442</v>
      </c>
      <c r="C18" s="53"/>
      <c r="D18" s="26"/>
      <c r="E18" s="27"/>
    </row>
    <row r="19">
      <c r="A19" s="54" t="s">
        <v>19</v>
      </c>
      <c r="B19" s="55">
        <v>6.0</v>
      </c>
      <c r="C19" s="56"/>
      <c r="D19" s="26"/>
      <c r="E19" s="27"/>
    </row>
    <row r="20">
      <c r="A20" s="1" t="s">
        <v>20</v>
      </c>
      <c r="B20" s="2"/>
      <c r="C20" s="2"/>
      <c r="D20" s="2"/>
      <c r="E20" s="3"/>
    </row>
    <row r="21">
      <c r="A21" s="57" t="s">
        <v>14</v>
      </c>
      <c r="B21" s="58" t="s">
        <v>21</v>
      </c>
      <c r="C21" s="59"/>
      <c r="D21" s="60"/>
      <c r="E21" s="27"/>
    </row>
    <row r="22">
      <c r="A22" s="61" t="s">
        <v>2</v>
      </c>
      <c r="B22" s="62" t="s">
        <v>22</v>
      </c>
      <c r="C22" s="63"/>
      <c r="D22" s="26"/>
      <c r="E22" s="27"/>
    </row>
    <row r="23">
      <c r="A23" s="61" t="s">
        <v>12</v>
      </c>
      <c r="B23" s="62" t="s">
        <v>23</v>
      </c>
      <c r="C23" s="63"/>
      <c r="D23" s="26"/>
      <c r="E23" s="27"/>
    </row>
    <row r="24">
      <c r="A24" s="64" t="s">
        <v>13</v>
      </c>
      <c r="B24" s="65" t="s">
        <v>24</v>
      </c>
      <c r="C24" s="66"/>
      <c r="D24" s="34"/>
      <c r="E24" s="35"/>
    </row>
  </sheetData>
  <mergeCells count="16">
    <mergeCell ref="A1:E1"/>
    <mergeCell ref="A4:E4"/>
    <mergeCell ref="D7:E8"/>
    <mergeCell ref="B8:C8"/>
    <mergeCell ref="D9:E10"/>
    <mergeCell ref="D11:E11"/>
    <mergeCell ref="A12:E12"/>
    <mergeCell ref="B23:C23"/>
    <mergeCell ref="B24:C24"/>
    <mergeCell ref="D13:E16"/>
    <mergeCell ref="B16:C16"/>
    <mergeCell ref="D17:E19"/>
    <mergeCell ref="A20:E20"/>
    <mergeCell ref="B21:C21"/>
    <mergeCell ref="D21:E24"/>
    <mergeCell ref="B22:C2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3" max="3" width="14.5"/>
    <col customWidth="1" min="7" max="7" width="19.38"/>
    <col customWidth="1" min="8" max="8" width="50.38"/>
    <col customWidth="1" min="9" max="9" width="3.5"/>
  </cols>
  <sheetData>
    <row r="1">
      <c r="A1" s="282" t="s">
        <v>133</v>
      </c>
      <c r="B1" s="283"/>
      <c r="C1" s="283"/>
      <c r="D1" s="283"/>
      <c r="E1" s="283"/>
      <c r="F1" s="283"/>
      <c r="G1" s="283"/>
      <c r="H1" s="22"/>
    </row>
    <row r="2">
      <c r="A2" s="284" t="s">
        <v>134</v>
      </c>
      <c r="B2" s="2"/>
      <c r="C2" s="3"/>
      <c r="D2" s="284">
        <v>2.0</v>
      </c>
      <c r="E2" s="3"/>
      <c r="F2" s="179" t="s">
        <v>135</v>
      </c>
      <c r="G2" s="283"/>
      <c r="H2" s="22"/>
    </row>
    <row r="3">
      <c r="A3" s="284" t="s">
        <v>136</v>
      </c>
      <c r="B3" s="2"/>
      <c r="C3" s="3"/>
      <c r="D3" s="284">
        <v>88.0</v>
      </c>
      <c r="E3" s="3"/>
      <c r="H3" s="27"/>
    </row>
    <row r="4">
      <c r="A4" s="284" t="s">
        <v>137</v>
      </c>
      <c r="B4" s="2"/>
      <c r="C4" s="3"/>
      <c r="D4" s="284">
        <v>87.0</v>
      </c>
      <c r="E4" s="3"/>
      <c r="F4" s="244"/>
      <c r="G4" s="244"/>
      <c r="H4" s="35"/>
    </row>
    <row r="5">
      <c r="A5" s="285" t="s">
        <v>51</v>
      </c>
      <c r="B5" s="285" t="s">
        <v>138</v>
      </c>
      <c r="C5" s="285" t="s">
        <v>139</v>
      </c>
      <c r="D5" s="285" t="s">
        <v>140</v>
      </c>
      <c r="E5" s="285" t="s">
        <v>141</v>
      </c>
      <c r="F5" s="285" t="s">
        <v>142</v>
      </c>
      <c r="G5" s="285" t="s">
        <v>143</v>
      </c>
      <c r="H5" s="285" t="s">
        <v>144</v>
      </c>
    </row>
    <row r="6">
      <c r="A6" s="286" t="s">
        <v>145</v>
      </c>
      <c r="B6" s="287" t="s">
        <v>146</v>
      </c>
      <c r="C6" s="288">
        <v>667.0</v>
      </c>
      <c r="D6" s="288" t="s">
        <v>147</v>
      </c>
      <c r="E6" s="288" t="s">
        <v>148</v>
      </c>
      <c r="F6" s="288" t="s">
        <v>149</v>
      </c>
      <c r="G6" s="288" t="s">
        <v>150</v>
      </c>
      <c r="H6" s="289" t="s">
        <v>151</v>
      </c>
    </row>
    <row r="7">
      <c r="A7" s="290" t="s">
        <v>152</v>
      </c>
      <c r="B7" s="291" t="s">
        <v>153</v>
      </c>
      <c r="C7" s="199">
        <v>533.0</v>
      </c>
      <c r="D7" s="288" t="s">
        <v>147</v>
      </c>
      <c r="E7" s="199" t="s">
        <v>154</v>
      </c>
      <c r="F7" s="118">
        <v>700.0</v>
      </c>
      <c r="G7" s="199" t="s">
        <v>155</v>
      </c>
      <c r="H7" s="200" t="s">
        <v>156</v>
      </c>
    </row>
    <row r="8">
      <c r="A8" s="290" t="s">
        <v>157</v>
      </c>
      <c r="B8" s="292"/>
      <c r="C8" s="201"/>
      <c r="D8" s="201"/>
      <c r="E8" s="201"/>
      <c r="F8" s="201"/>
      <c r="G8" s="201"/>
      <c r="H8" s="202"/>
    </row>
    <row r="9">
      <c r="A9" s="290" t="s">
        <v>158</v>
      </c>
      <c r="B9" s="292"/>
      <c r="C9" s="201"/>
      <c r="D9" s="201"/>
      <c r="E9" s="201"/>
      <c r="F9" s="201"/>
      <c r="G9" s="201"/>
      <c r="H9" s="202"/>
    </row>
    <row r="10">
      <c r="A10" s="290" t="s">
        <v>159</v>
      </c>
      <c r="B10" s="292"/>
      <c r="C10" s="201"/>
      <c r="D10" s="201"/>
      <c r="E10" s="201"/>
      <c r="F10" s="201"/>
      <c r="G10" s="201"/>
      <c r="H10" s="202"/>
    </row>
    <row r="11">
      <c r="A11" s="290" t="s">
        <v>160</v>
      </c>
      <c r="B11" s="292"/>
      <c r="C11" s="201"/>
      <c r="D11" s="201"/>
      <c r="E11" s="201"/>
      <c r="F11" s="201"/>
      <c r="G11" s="201"/>
      <c r="H11" s="202"/>
    </row>
    <row r="12">
      <c r="A12" s="290" t="s">
        <v>161</v>
      </c>
      <c r="B12" s="292"/>
      <c r="C12" s="201"/>
      <c r="D12" s="201"/>
      <c r="E12" s="201"/>
      <c r="F12" s="201"/>
      <c r="G12" s="201"/>
      <c r="H12" s="202"/>
    </row>
    <row r="13">
      <c r="A13" s="290" t="s">
        <v>162</v>
      </c>
      <c r="B13" s="292"/>
      <c r="C13" s="201"/>
      <c r="D13" s="201"/>
      <c r="E13" s="201"/>
      <c r="F13" s="201"/>
      <c r="G13" s="201"/>
      <c r="H13" s="202"/>
    </row>
    <row r="14">
      <c r="A14" s="290" t="s">
        <v>163</v>
      </c>
      <c r="B14" s="292"/>
      <c r="C14" s="201"/>
      <c r="D14" s="201"/>
      <c r="E14" s="201"/>
      <c r="F14" s="201"/>
      <c r="G14" s="201"/>
      <c r="H14" s="202"/>
    </row>
    <row r="15">
      <c r="A15" s="293" t="s">
        <v>164</v>
      </c>
      <c r="B15" s="294"/>
      <c r="C15" s="204"/>
      <c r="D15" s="204"/>
      <c r="E15" s="204"/>
      <c r="F15" s="204"/>
      <c r="G15" s="204"/>
      <c r="H15" s="205"/>
    </row>
    <row r="17">
      <c r="A17" s="282" t="s">
        <v>165</v>
      </c>
      <c r="B17" s="283"/>
      <c r="C17" s="283"/>
      <c r="D17" s="283"/>
      <c r="E17" s="283"/>
      <c r="F17" s="283"/>
      <c r="G17" s="283"/>
      <c r="H17" s="22"/>
    </row>
    <row r="18">
      <c r="A18" s="295" t="s">
        <v>51</v>
      </c>
      <c r="B18" s="295" t="s">
        <v>166</v>
      </c>
      <c r="C18" s="295" t="s">
        <v>167</v>
      </c>
      <c r="D18" s="295" t="s">
        <v>141</v>
      </c>
      <c r="E18" s="295" t="s">
        <v>142</v>
      </c>
      <c r="F18" s="295" t="s">
        <v>143</v>
      </c>
      <c r="G18" s="295" t="s">
        <v>78</v>
      </c>
      <c r="H18" s="295" t="s">
        <v>144</v>
      </c>
    </row>
    <row r="19">
      <c r="A19" s="286" t="s">
        <v>145</v>
      </c>
      <c r="B19" s="287" t="s">
        <v>168</v>
      </c>
      <c r="C19" s="288" t="s">
        <v>169</v>
      </c>
      <c r="D19" s="288" t="s">
        <v>170</v>
      </c>
      <c r="E19" s="288">
        <v>13.0</v>
      </c>
      <c r="F19" s="288" t="s">
        <v>171</v>
      </c>
      <c r="G19" s="288" t="s">
        <v>172</v>
      </c>
      <c r="H19" s="289"/>
    </row>
    <row r="20">
      <c r="A20" s="290" t="s">
        <v>152</v>
      </c>
      <c r="B20" s="287" t="s">
        <v>168</v>
      </c>
      <c r="C20" s="199" t="s">
        <v>173</v>
      </c>
      <c r="D20" s="288" t="s">
        <v>172</v>
      </c>
      <c r="E20" s="199" t="s">
        <v>172</v>
      </c>
      <c r="F20" s="118" t="s">
        <v>172</v>
      </c>
      <c r="G20" s="199" t="s">
        <v>174</v>
      </c>
      <c r="H20" s="200" t="s">
        <v>175</v>
      </c>
    </row>
    <row r="21">
      <c r="A21" s="290" t="s">
        <v>157</v>
      </c>
      <c r="B21" s="292"/>
      <c r="C21" s="201"/>
      <c r="D21" s="201"/>
      <c r="E21" s="201"/>
      <c r="F21" s="201"/>
      <c r="G21" s="201"/>
      <c r="H21" s="202"/>
    </row>
    <row r="22">
      <c r="A22" s="290" t="s">
        <v>158</v>
      </c>
      <c r="B22" s="292"/>
      <c r="C22" s="201"/>
      <c r="D22" s="201"/>
      <c r="E22" s="201"/>
      <c r="F22" s="201"/>
      <c r="G22" s="201"/>
      <c r="H22" s="202"/>
    </row>
    <row r="23">
      <c r="A23" s="290" t="s">
        <v>159</v>
      </c>
      <c r="B23" s="292"/>
      <c r="C23" s="201"/>
      <c r="D23" s="201"/>
      <c r="E23" s="201"/>
      <c r="F23" s="201"/>
      <c r="G23" s="201"/>
      <c r="H23" s="202"/>
    </row>
    <row r="24">
      <c r="A24" s="290" t="s">
        <v>160</v>
      </c>
      <c r="B24" s="292"/>
      <c r="C24" s="201"/>
      <c r="D24" s="201"/>
      <c r="E24" s="201"/>
      <c r="F24" s="201"/>
      <c r="G24" s="201"/>
      <c r="H24" s="202"/>
    </row>
    <row r="25">
      <c r="A25" s="290" t="s">
        <v>161</v>
      </c>
      <c r="B25" s="292"/>
      <c r="C25" s="201"/>
      <c r="D25" s="201"/>
      <c r="E25" s="201"/>
      <c r="F25" s="201"/>
      <c r="G25" s="201"/>
      <c r="H25" s="202"/>
    </row>
    <row r="26">
      <c r="A26" s="290" t="s">
        <v>162</v>
      </c>
      <c r="B26" s="292"/>
      <c r="C26" s="201"/>
      <c r="D26" s="201"/>
      <c r="E26" s="201"/>
      <c r="F26" s="201"/>
      <c r="G26" s="201"/>
      <c r="H26" s="202"/>
    </row>
    <row r="27">
      <c r="A27" s="290" t="s">
        <v>163</v>
      </c>
      <c r="B27" s="292"/>
      <c r="C27" s="201"/>
      <c r="D27" s="201"/>
      <c r="E27" s="201"/>
      <c r="F27" s="201"/>
      <c r="G27" s="201"/>
      <c r="H27" s="202"/>
    </row>
    <row r="28">
      <c r="A28" s="293" t="s">
        <v>164</v>
      </c>
      <c r="B28" s="294"/>
      <c r="C28" s="204"/>
      <c r="D28" s="204"/>
      <c r="E28" s="204"/>
      <c r="F28" s="204"/>
      <c r="G28" s="204"/>
      <c r="H28" s="205"/>
    </row>
  </sheetData>
  <mergeCells count="9">
    <mergeCell ref="A4:C4"/>
    <mergeCell ref="A17:H17"/>
    <mergeCell ref="A1:H1"/>
    <mergeCell ref="A2:C2"/>
    <mergeCell ref="D2:E2"/>
    <mergeCell ref="F2:H4"/>
    <mergeCell ref="A3:C3"/>
    <mergeCell ref="D3:E3"/>
    <mergeCell ref="D4:E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9.13"/>
    <col customWidth="1" min="3" max="3" width="15.38"/>
    <col customWidth="1" min="5" max="5" width="17.88"/>
    <col customWidth="1" min="7" max="7" width="16.13"/>
  </cols>
  <sheetData>
    <row r="1">
      <c r="A1" s="1" t="s">
        <v>176</v>
      </c>
      <c r="B1" s="2"/>
      <c r="C1" s="3"/>
      <c r="D1" s="211"/>
      <c r="E1" s="212"/>
      <c r="F1" s="212"/>
      <c r="G1" s="212"/>
      <c r="H1" s="212"/>
      <c r="I1" s="296"/>
    </row>
    <row r="2">
      <c r="A2" s="297" t="s">
        <v>15</v>
      </c>
      <c r="B2" s="171"/>
      <c r="C2" s="200">
        <v>2000.0</v>
      </c>
      <c r="D2" s="60"/>
      <c r="I2" s="298"/>
    </row>
    <row r="3">
      <c r="A3" s="297" t="s">
        <v>177</v>
      </c>
      <c r="B3" s="171"/>
      <c r="C3" s="200">
        <v>1700.0</v>
      </c>
      <c r="D3" s="60"/>
      <c r="I3" s="298"/>
    </row>
    <row r="4">
      <c r="A4" s="297" t="s">
        <v>9</v>
      </c>
      <c r="B4" s="171"/>
      <c r="C4" s="200">
        <v>300.0</v>
      </c>
      <c r="D4" s="60"/>
      <c r="I4" s="298"/>
    </row>
    <row r="5">
      <c r="A5" s="299" t="s">
        <v>178</v>
      </c>
      <c r="B5" s="3"/>
      <c r="C5" s="300">
        <v>0.15</v>
      </c>
      <c r="D5" s="60"/>
      <c r="I5" s="298"/>
    </row>
    <row r="6">
      <c r="A6" s="1" t="s">
        <v>179</v>
      </c>
      <c r="B6" s="2"/>
      <c r="C6" s="3"/>
      <c r="D6" s="60"/>
      <c r="I6" s="298"/>
    </row>
    <row r="7">
      <c r="A7" s="301" t="s">
        <v>51</v>
      </c>
      <c r="B7" s="302" t="s">
        <v>52</v>
      </c>
      <c r="C7" s="303" t="s">
        <v>180</v>
      </c>
      <c r="D7" s="60"/>
      <c r="I7" s="298"/>
    </row>
    <row r="8">
      <c r="A8" s="304">
        <v>1.0</v>
      </c>
      <c r="B8" s="305" t="s">
        <v>54</v>
      </c>
      <c r="C8" s="248">
        <v>400.0</v>
      </c>
      <c r="D8" s="60"/>
      <c r="I8" s="298"/>
    </row>
    <row r="9">
      <c r="A9" s="306">
        <v>2.0</v>
      </c>
      <c r="B9" s="307" t="s">
        <v>55</v>
      </c>
      <c r="C9" s="200">
        <v>400.0</v>
      </c>
      <c r="D9" s="60"/>
      <c r="I9" s="298"/>
    </row>
    <row r="10">
      <c r="A10" s="306">
        <v>3.0</v>
      </c>
      <c r="B10" s="307" t="s">
        <v>56</v>
      </c>
      <c r="C10" s="200">
        <v>500.0</v>
      </c>
      <c r="D10" s="60"/>
      <c r="I10" s="298"/>
    </row>
    <row r="11">
      <c r="A11" s="306">
        <v>4.0</v>
      </c>
      <c r="B11" s="307" t="s">
        <v>57</v>
      </c>
      <c r="C11" s="200">
        <v>200.0</v>
      </c>
      <c r="D11" s="60"/>
      <c r="I11" s="298"/>
    </row>
    <row r="12">
      <c r="A12" s="306">
        <v>5.0</v>
      </c>
      <c r="B12" s="307" t="s">
        <v>58</v>
      </c>
      <c r="C12" s="200">
        <v>100.0</v>
      </c>
      <c r="D12" s="60"/>
      <c r="I12" s="298"/>
    </row>
    <row r="13">
      <c r="A13" s="306">
        <v>6.0</v>
      </c>
      <c r="B13" s="307" t="s">
        <v>59</v>
      </c>
      <c r="C13" s="200">
        <v>20.0</v>
      </c>
      <c r="D13" s="60"/>
      <c r="I13" s="298"/>
    </row>
    <row r="14">
      <c r="A14" s="306">
        <v>7.0</v>
      </c>
      <c r="B14" s="307" t="s">
        <v>23</v>
      </c>
      <c r="C14" s="200">
        <v>20.0</v>
      </c>
      <c r="D14" s="60"/>
      <c r="I14" s="298"/>
    </row>
    <row r="15">
      <c r="A15" s="306">
        <v>8.0</v>
      </c>
      <c r="B15" s="307" t="s">
        <v>60</v>
      </c>
      <c r="C15" s="200">
        <v>20.0</v>
      </c>
      <c r="D15" s="60"/>
      <c r="I15" s="298"/>
    </row>
    <row r="16">
      <c r="A16" s="306">
        <v>9.0</v>
      </c>
      <c r="B16" s="307" t="s">
        <v>61</v>
      </c>
      <c r="C16" s="200">
        <v>20.0</v>
      </c>
      <c r="D16" s="60"/>
      <c r="I16" s="298"/>
    </row>
    <row r="17">
      <c r="A17" s="306">
        <v>10.0</v>
      </c>
      <c r="B17" s="307" t="s">
        <v>62</v>
      </c>
      <c r="C17" s="200">
        <v>20.0</v>
      </c>
      <c r="D17" s="60"/>
      <c r="I17" s="298"/>
    </row>
    <row r="18">
      <c r="A18" s="308">
        <v>11.0</v>
      </c>
      <c r="B18" s="309" t="s">
        <v>63</v>
      </c>
      <c r="C18" s="310">
        <v>0.0</v>
      </c>
      <c r="D18" s="311"/>
      <c r="E18" s="312"/>
      <c r="F18" s="312"/>
      <c r="G18" s="312"/>
      <c r="H18" s="312"/>
      <c r="I18" s="313"/>
    </row>
  </sheetData>
  <mergeCells count="6">
    <mergeCell ref="A1:C1"/>
    <mergeCell ref="A2:B2"/>
    <mergeCell ref="A3:B3"/>
    <mergeCell ref="A4:B4"/>
    <mergeCell ref="A5:B5"/>
    <mergeCell ref="A6:C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.25"/>
    <col customWidth="1" min="3" max="3" width="14.5"/>
    <col customWidth="1" min="4" max="4" width="21.88"/>
    <col customWidth="1" min="5" max="5" width="66.63"/>
  </cols>
  <sheetData>
    <row r="1">
      <c r="A1" s="1" t="s">
        <v>132</v>
      </c>
      <c r="B1" s="2"/>
      <c r="C1" s="2"/>
      <c r="D1" s="2"/>
      <c r="E1" s="3"/>
    </row>
    <row r="2">
      <c r="A2" s="206" t="s">
        <v>51</v>
      </c>
      <c r="B2" s="206" t="s">
        <v>106</v>
      </c>
      <c r="C2" s="206" t="s">
        <v>107</v>
      </c>
      <c r="D2" s="206" t="s">
        <v>78</v>
      </c>
      <c r="E2" s="206" t="s">
        <v>30</v>
      </c>
    </row>
    <row r="3">
      <c r="A3" s="207">
        <v>1.0</v>
      </c>
      <c r="B3" s="208"/>
      <c r="C3" s="208"/>
      <c r="D3" s="314"/>
      <c r="E3" s="209"/>
    </row>
    <row r="4">
      <c r="A4" s="198">
        <v>2.0</v>
      </c>
      <c r="B4" s="201"/>
      <c r="C4" s="201"/>
      <c r="D4" s="159"/>
      <c r="E4" s="202"/>
    </row>
    <row r="5">
      <c r="A5" s="198">
        <v>3.0</v>
      </c>
      <c r="B5" s="201"/>
      <c r="C5" s="201"/>
      <c r="D5" s="159"/>
      <c r="E5" s="202"/>
    </row>
    <row r="6">
      <c r="A6" s="198">
        <v>4.0</v>
      </c>
      <c r="B6" s="201"/>
      <c r="C6" s="201"/>
      <c r="D6" s="159"/>
      <c r="E6" s="202"/>
    </row>
    <row r="7">
      <c r="A7" s="198">
        <v>5.0</v>
      </c>
      <c r="B7" s="201"/>
      <c r="C7" s="201"/>
      <c r="D7" s="159"/>
      <c r="E7" s="202"/>
    </row>
    <row r="8">
      <c r="A8" s="198">
        <v>6.0</v>
      </c>
      <c r="B8" s="201"/>
      <c r="C8" s="201"/>
      <c r="D8" s="159"/>
      <c r="E8" s="202"/>
    </row>
    <row r="9">
      <c r="A9" s="198">
        <v>7.0</v>
      </c>
      <c r="B9" s="201"/>
      <c r="C9" s="201"/>
      <c r="D9" s="159"/>
      <c r="E9" s="202"/>
    </row>
    <row r="10">
      <c r="A10" s="198">
        <v>8.0</v>
      </c>
      <c r="B10" s="201"/>
      <c r="C10" s="201"/>
      <c r="D10" s="159"/>
      <c r="E10" s="202"/>
    </row>
    <row r="11">
      <c r="A11" s="198">
        <v>9.0</v>
      </c>
      <c r="B11" s="201"/>
      <c r="C11" s="201"/>
      <c r="D11" s="159"/>
      <c r="E11" s="202"/>
    </row>
    <row r="12">
      <c r="A12" s="198">
        <v>10.0</v>
      </c>
      <c r="B12" s="201"/>
      <c r="C12" s="201"/>
      <c r="D12" s="159"/>
      <c r="E12" s="202"/>
    </row>
    <row r="13">
      <c r="A13" s="198">
        <v>11.0</v>
      </c>
      <c r="B13" s="201"/>
      <c r="C13" s="201"/>
      <c r="D13" s="159"/>
      <c r="E13" s="202"/>
    </row>
    <row r="14">
      <c r="A14" s="198">
        <v>12.0</v>
      </c>
      <c r="B14" s="201"/>
      <c r="C14" s="201"/>
      <c r="D14" s="159"/>
      <c r="E14" s="202"/>
    </row>
    <row r="15">
      <c r="A15" s="198">
        <v>13.0</v>
      </c>
      <c r="B15" s="201"/>
      <c r="C15" s="201"/>
      <c r="D15" s="159"/>
      <c r="E15" s="202"/>
    </row>
    <row r="16">
      <c r="A16" s="198">
        <v>14.0</v>
      </c>
      <c r="B16" s="201"/>
      <c r="C16" s="201"/>
      <c r="D16" s="159"/>
      <c r="E16" s="202"/>
    </row>
    <row r="17">
      <c r="A17" s="198">
        <v>15.0</v>
      </c>
      <c r="B17" s="201"/>
      <c r="C17" s="201"/>
      <c r="D17" s="159"/>
      <c r="E17" s="202"/>
    </row>
    <row r="18">
      <c r="A18" s="198">
        <v>16.0</v>
      </c>
      <c r="B18" s="201"/>
      <c r="C18" s="201"/>
      <c r="D18" s="159"/>
      <c r="E18" s="202"/>
    </row>
    <row r="19">
      <c r="A19" s="198">
        <v>17.0</v>
      </c>
      <c r="B19" s="201"/>
      <c r="C19" s="201"/>
      <c r="D19" s="159"/>
      <c r="E19" s="202"/>
    </row>
    <row r="20">
      <c r="A20" s="198">
        <v>18.0</v>
      </c>
      <c r="B20" s="201"/>
      <c r="C20" s="201"/>
      <c r="D20" s="159"/>
      <c r="E20" s="202"/>
    </row>
    <row r="21">
      <c r="A21" s="198">
        <v>19.0</v>
      </c>
      <c r="B21" s="201"/>
      <c r="C21" s="201"/>
      <c r="D21" s="159"/>
      <c r="E21" s="202"/>
    </row>
    <row r="22">
      <c r="A22" s="203">
        <v>20.0</v>
      </c>
      <c r="B22" s="204"/>
      <c r="C22" s="204"/>
      <c r="D22" s="315"/>
      <c r="E22" s="205"/>
    </row>
  </sheetData>
  <mergeCells count="1">
    <mergeCell ref="A1:E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.25"/>
    <col customWidth="1" min="3" max="3" width="14.5"/>
    <col customWidth="1" min="4" max="4" width="66.63"/>
  </cols>
  <sheetData>
    <row r="1">
      <c r="A1" s="1" t="s">
        <v>132</v>
      </c>
      <c r="B1" s="2"/>
      <c r="C1" s="2"/>
      <c r="D1" s="3"/>
    </row>
    <row r="2">
      <c r="A2" s="206" t="s">
        <v>51</v>
      </c>
      <c r="B2" s="206" t="s">
        <v>106</v>
      </c>
      <c r="C2" s="206" t="s">
        <v>107</v>
      </c>
      <c r="D2" s="206" t="s">
        <v>30</v>
      </c>
    </row>
    <row r="3">
      <c r="A3" s="207">
        <v>1.0</v>
      </c>
      <c r="B3" s="208"/>
      <c r="C3" s="208"/>
      <c r="D3" s="209"/>
    </row>
    <row r="4">
      <c r="A4" s="198">
        <v>2.0</v>
      </c>
      <c r="B4" s="201"/>
      <c r="C4" s="201"/>
      <c r="D4" s="202"/>
    </row>
    <row r="5">
      <c r="A5" s="198">
        <v>3.0</v>
      </c>
      <c r="B5" s="201"/>
      <c r="C5" s="201"/>
      <c r="D5" s="202"/>
    </row>
    <row r="6">
      <c r="A6" s="198">
        <v>4.0</v>
      </c>
      <c r="B6" s="201"/>
      <c r="C6" s="201"/>
      <c r="D6" s="202"/>
    </row>
    <row r="7">
      <c r="A7" s="198">
        <v>5.0</v>
      </c>
      <c r="B7" s="201"/>
      <c r="C7" s="201"/>
      <c r="D7" s="202"/>
    </row>
    <row r="8">
      <c r="A8" s="198">
        <v>6.0</v>
      </c>
      <c r="B8" s="201"/>
      <c r="C8" s="201"/>
      <c r="D8" s="202"/>
    </row>
    <row r="9">
      <c r="A9" s="198">
        <v>7.0</v>
      </c>
      <c r="B9" s="201"/>
      <c r="C9" s="201"/>
      <c r="D9" s="202"/>
    </row>
    <row r="10">
      <c r="A10" s="198">
        <v>8.0</v>
      </c>
      <c r="B10" s="201"/>
      <c r="C10" s="201"/>
      <c r="D10" s="202"/>
    </row>
    <row r="11">
      <c r="A11" s="198">
        <v>9.0</v>
      </c>
      <c r="B11" s="201"/>
      <c r="C11" s="201"/>
      <c r="D11" s="202"/>
    </row>
    <row r="12">
      <c r="A12" s="198">
        <v>10.0</v>
      </c>
      <c r="B12" s="201"/>
      <c r="C12" s="201"/>
      <c r="D12" s="202"/>
    </row>
    <row r="13">
      <c r="A13" s="198">
        <v>11.0</v>
      </c>
      <c r="B13" s="201"/>
      <c r="C13" s="201"/>
      <c r="D13" s="202"/>
    </row>
    <row r="14">
      <c r="A14" s="198">
        <v>12.0</v>
      </c>
      <c r="B14" s="201"/>
      <c r="C14" s="201"/>
      <c r="D14" s="202"/>
    </row>
    <row r="15">
      <c r="A15" s="198">
        <v>13.0</v>
      </c>
      <c r="B15" s="201"/>
      <c r="C15" s="201"/>
      <c r="D15" s="202"/>
    </row>
    <row r="16">
      <c r="A16" s="198">
        <v>14.0</v>
      </c>
      <c r="B16" s="201"/>
      <c r="C16" s="201"/>
      <c r="D16" s="202"/>
    </row>
    <row r="17">
      <c r="A17" s="198">
        <v>15.0</v>
      </c>
      <c r="B17" s="201"/>
      <c r="C17" s="201"/>
      <c r="D17" s="202"/>
    </row>
    <row r="18">
      <c r="A18" s="198">
        <v>16.0</v>
      </c>
      <c r="B18" s="201"/>
      <c r="C18" s="201"/>
      <c r="D18" s="202"/>
    </row>
    <row r="19">
      <c r="A19" s="198">
        <v>17.0</v>
      </c>
      <c r="B19" s="201"/>
      <c r="C19" s="201"/>
      <c r="D19" s="202"/>
    </row>
    <row r="20">
      <c r="A20" s="198">
        <v>18.0</v>
      </c>
      <c r="B20" s="201"/>
      <c r="C20" s="201"/>
      <c r="D20" s="202"/>
    </row>
    <row r="21">
      <c r="A21" s="198">
        <v>19.0</v>
      </c>
      <c r="B21" s="201"/>
      <c r="C21" s="201"/>
      <c r="D21" s="202"/>
    </row>
    <row r="22">
      <c r="A22" s="203">
        <v>20.0</v>
      </c>
      <c r="B22" s="204"/>
      <c r="C22" s="204"/>
      <c r="D22" s="205"/>
    </row>
  </sheetData>
  <mergeCells count="1">
    <mergeCell ref="A1:D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3.0"/>
  </cols>
  <sheetData>
    <row r="1">
      <c r="A1" s="1" t="s">
        <v>181</v>
      </c>
      <c r="B1" s="2"/>
      <c r="C1" s="2"/>
      <c r="D1" s="3"/>
    </row>
    <row r="2">
      <c r="A2" s="206" t="s">
        <v>182</v>
      </c>
      <c r="B2" s="316">
        <v>370.0</v>
      </c>
      <c r="C2" s="2"/>
      <c r="D2" s="3"/>
    </row>
    <row r="3">
      <c r="A3" s="317"/>
      <c r="B3" s="206" t="s">
        <v>183</v>
      </c>
      <c r="C3" s="206" t="s">
        <v>49</v>
      </c>
      <c r="D3" s="206" t="s">
        <v>28</v>
      </c>
    </row>
    <row r="4">
      <c r="A4" s="318" t="s">
        <v>184</v>
      </c>
      <c r="B4" s="246">
        <v>100.0</v>
      </c>
      <c r="C4" s="319">
        <v>20.0</v>
      </c>
      <c r="D4" s="248">
        <v>120.0</v>
      </c>
    </row>
    <row r="5">
      <c r="A5" s="320" t="s">
        <v>185</v>
      </c>
      <c r="B5" s="321">
        <v>200.0</v>
      </c>
      <c r="C5" s="322">
        <v>50.0</v>
      </c>
      <c r="D5" s="310">
        <v>250.0</v>
      </c>
    </row>
  </sheetData>
  <mergeCells count="2">
    <mergeCell ref="A1:D1"/>
    <mergeCell ref="B2:D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5" max="5" width="19.88"/>
    <col customWidth="1" min="7" max="7" width="51.88"/>
  </cols>
  <sheetData>
    <row r="1">
      <c r="A1" s="257" t="s">
        <v>186</v>
      </c>
      <c r="B1" s="2"/>
      <c r="C1" s="2"/>
      <c r="D1" s="2"/>
      <c r="E1" s="2"/>
      <c r="F1" s="2"/>
      <c r="G1" s="3"/>
    </row>
    <row r="2">
      <c r="A2" s="323" t="s">
        <v>51</v>
      </c>
      <c r="B2" s="324" t="s">
        <v>78</v>
      </c>
      <c r="C2" s="324" t="s">
        <v>81</v>
      </c>
      <c r="D2" s="325" t="s">
        <v>187</v>
      </c>
      <c r="E2" s="325" t="s">
        <v>188</v>
      </c>
      <c r="F2" s="325" t="s">
        <v>189</v>
      </c>
      <c r="G2" s="325" t="s">
        <v>190</v>
      </c>
    </row>
    <row r="3">
      <c r="A3" s="326">
        <v>1.0</v>
      </c>
      <c r="B3" s="327" t="s">
        <v>191</v>
      </c>
      <c r="C3" s="327" t="s">
        <v>192</v>
      </c>
      <c r="D3" s="328" t="b">
        <v>0</v>
      </c>
      <c r="E3" s="327"/>
      <c r="F3" s="329" t="b">
        <v>0</v>
      </c>
      <c r="G3" s="330"/>
    </row>
    <row r="4">
      <c r="A4" s="331">
        <v>2.0</v>
      </c>
      <c r="B4" s="332" t="s">
        <v>193</v>
      </c>
      <c r="C4" s="333" t="s">
        <v>194</v>
      </c>
      <c r="D4" s="328" t="b">
        <v>0</v>
      </c>
      <c r="E4" s="307"/>
      <c r="F4" s="329" t="b">
        <v>0</v>
      </c>
      <c r="G4" s="334"/>
    </row>
    <row r="5">
      <c r="A5" s="331">
        <v>3.0</v>
      </c>
      <c r="B5" s="332" t="s">
        <v>195</v>
      </c>
      <c r="C5" s="307" t="s">
        <v>192</v>
      </c>
      <c r="D5" s="328" t="b">
        <v>0</v>
      </c>
      <c r="E5" s="307"/>
      <c r="F5" s="329" t="b">
        <v>0</v>
      </c>
      <c r="G5" s="334"/>
    </row>
    <row r="6">
      <c r="A6" s="331">
        <v>4.0</v>
      </c>
      <c r="B6" s="332" t="s">
        <v>196</v>
      </c>
      <c r="C6" s="332" t="s">
        <v>197</v>
      </c>
      <c r="D6" s="328" t="b">
        <v>0</v>
      </c>
      <c r="E6" s="307"/>
      <c r="F6" s="329" t="b">
        <v>0</v>
      </c>
      <c r="G6" s="334"/>
    </row>
    <row r="7">
      <c r="A7" s="331">
        <v>5.0</v>
      </c>
      <c r="B7" s="332" t="s">
        <v>198</v>
      </c>
      <c r="C7" s="333" t="s">
        <v>199</v>
      </c>
      <c r="D7" s="328" t="b">
        <v>0</v>
      </c>
      <c r="E7" s="307"/>
      <c r="F7" s="329" t="b">
        <v>0</v>
      </c>
      <c r="G7" s="334"/>
    </row>
    <row r="8">
      <c r="A8" s="331">
        <v>6.0</v>
      </c>
      <c r="B8" s="307" t="s">
        <v>200</v>
      </c>
      <c r="C8" s="332" t="s">
        <v>201</v>
      </c>
      <c r="D8" s="328" t="b">
        <v>0</v>
      </c>
      <c r="E8" s="307"/>
      <c r="F8" s="329" t="b">
        <v>0</v>
      </c>
      <c r="G8" s="334"/>
    </row>
    <row r="9">
      <c r="A9" s="335">
        <v>7.0</v>
      </c>
      <c r="B9" s="309" t="s">
        <v>202</v>
      </c>
      <c r="C9" s="309" t="s">
        <v>203</v>
      </c>
      <c r="D9" s="336" t="b">
        <v>0</v>
      </c>
      <c r="E9" s="309"/>
      <c r="F9" s="337" t="b">
        <v>0</v>
      </c>
      <c r="G9" s="338"/>
    </row>
    <row r="10">
      <c r="A10" s="261"/>
      <c r="B10" s="261"/>
      <c r="C10" s="261"/>
      <c r="D10" s="261"/>
      <c r="E10" s="261"/>
      <c r="F10" s="261"/>
      <c r="G10" s="261"/>
    </row>
    <row r="11">
      <c r="A11" s="261"/>
      <c r="B11" s="339" t="s">
        <v>204</v>
      </c>
    </row>
    <row r="12">
      <c r="A12" s="261"/>
      <c r="B12" s="261" t="s">
        <v>205</v>
      </c>
    </row>
    <row r="13">
      <c r="A13" s="261"/>
      <c r="B13" s="261" t="s">
        <v>206</v>
      </c>
    </row>
    <row r="14">
      <c r="A14" s="261"/>
      <c r="B14" s="261" t="s">
        <v>207</v>
      </c>
    </row>
    <row r="15">
      <c r="A15" s="261"/>
      <c r="B15" s="340" t="s">
        <v>208</v>
      </c>
    </row>
    <row r="16">
      <c r="A16" s="261"/>
      <c r="B16" s="261" t="s">
        <v>209</v>
      </c>
    </row>
    <row r="17">
      <c r="A17" s="261"/>
      <c r="B17" s="261" t="s">
        <v>210</v>
      </c>
    </row>
  </sheetData>
  <mergeCells count="8">
    <mergeCell ref="A1:G1"/>
    <mergeCell ref="B11:G11"/>
    <mergeCell ref="B12:G12"/>
    <mergeCell ref="B13:G13"/>
    <mergeCell ref="B14:G14"/>
    <mergeCell ref="B15:G15"/>
    <mergeCell ref="B16:G16"/>
    <mergeCell ref="B17:G17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5.63"/>
    <col customWidth="1" min="3" max="3" width="25.75"/>
    <col customWidth="1" min="4" max="4" width="51.13"/>
    <col customWidth="1" min="5" max="5" width="13.5"/>
    <col customWidth="1" min="6" max="6" width="63.25"/>
  </cols>
  <sheetData>
    <row r="1">
      <c r="A1" s="1" t="s">
        <v>211</v>
      </c>
      <c r="B1" s="2"/>
      <c r="C1" s="2"/>
      <c r="D1" s="2"/>
      <c r="E1" s="2"/>
      <c r="F1" s="3"/>
    </row>
    <row r="2">
      <c r="A2" s="206" t="s">
        <v>51</v>
      </c>
      <c r="B2" s="206" t="s">
        <v>138</v>
      </c>
      <c r="C2" s="206" t="s">
        <v>107</v>
      </c>
      <c r="D2" s="206" t="s">
        <v>212</v>
      </c>
      <c r="E2" s="206" t="s">
        <v>52</v>
      </c>
      <c r="F2" s="206" t="s">
        <v>30</v>
      </c>
    </row>
    <row r="3">
      <c r="A3" s="207">
        <v>1.0</v>
      </c>
      <c r="B3" s="208"/>
      <c r="C3" s="208"/>
      <c r="D3" s="314"/>
      <c r="E3" s="314"/>
      <c r="F3" s="209"/>
    </row>
    <row r="4">
      <c r="A4" s="198">
        <v>2.0</v>
      </c>
      <c r="B4" s="201"/>
      <c r="C4" s="201"/>
      <c r="D4" s="159"/>
      <c r="E4" s="159"/>
      <c r="F4" s="202"/>
    </row>
    <row r="5">
      <c r="A5" s="198">
        <v>3.0</v>
      </c>
      <c r="B5" s="201"/>
      <c r="C5" s="201"/>
      <c r="D5" s="159"/>
      <c r="E5" s="159"/>
      <c r="F5" s="202"/>
    </row>
    <row r="6">
      <c r="A6" s="198">
        <v>4.0</v>
      </c>
      <c r="B6" s="201"/>
      <c r="C6" s="201"/>
      <c r="D6" s="159"/>
      <c r="E6" s="159"/>
      <c r="F6" s="202"/>
    </row>
    <row r="7">
      <c r="A7" s="198">
        <v>5.0</v>
      </c>
      <c r="B7" s="201"/>
      <c r="C7" s="201"/>
      <c r="D7" s="159"/>
      <c r="E7" s="159"/>
      <c r="F7" s="202"/>
    </row>
    <row r="8">
      <c r="A8" s="198">
        <v>6.0</v>
      </c>
      <c r="B8" s="201"/>
      <c r="C8" s="201"/>
      <c r="D8" s="159"/>
      <c r="E8" s="159"/>
      <c r="F8" s="202"/>
    </row>
    <row r="9">
      <c r="A9" s="198">
        <v>7.0</v>
      </c>
      <c r="B9" s="201"/>
      <c r="C9" s="201"/>
      <c r="D9" s="159"/>
      <c r="E9" s="159"/>
      <c r="F9" s="202"/>
    </row>
    <row r="10">
      <c r="A10" s="198">
        <v>8.0</v>
      </c>
      <c r="B10" s="201"/>
      <c r="C10" s="201"/>
      <c r="D10" s="159"/>
      <c r="E10" s="159"/>
      <c r="F10" s="202"/>
    </row>
    <row r="11">
      <c r="A11" s="198">
        <v>9.0</v>
      </c>
      <c r="B11" s="201"/>
      <c r="C11" s="201"/>
      <c r="D11" s="159"/>
      <c r="E11" s="159"/>
      <c r="F11" s="202"/>
    </row>
    <row r="12">
      <c r="A12" s="198">
        <v>10.0</v>
      </c>
      <c r="B12" s="201"/>
      <c r="C12" s="201"/>
      <c r="D12" s="159"/>
      <c r="E12" s="159"/>
      <c r="F12" s="202"/>
    </row>
    <row r="13">
      <c r="A13" s="198">
        <v>11.0</v>
      </c>
      <c r="B13" s="201"/>
      <c r="C13" s="201"/>
      <c r="D13" s="159"/>
      <c r="E13" s="159"/>
      <c r="F13" s="202"/>
    </row>
    <row r="14">
      <c r="A14" s="198">
        <v>12.0</v>
      </c>
      <c r="B14" s="201"/>
      <c r="C14" s="201"/>
      <c r="D14" s="159"/>
      <c r="E14" s="159"/>
      <c r="F14" s="202"/>
    </row>
    <row r="15">
      <c r="A15" s="198">
        <v>13.0</v>
      </c>
      <c r="B15" s="201"/>
      <c r="C15" s="201"/>
      <c r="D15" s="159"/>
      <c r="E15" s="159"/>
      <c r="F15" s="202"/>
    </row>
    <row r="16">
      <c r="A16" s="198">
        <v>14.0</v>
      </c>
      <c r="B16" s="201"/>
      <c r="C16" s="201"/>
      <c r="D16" s="159"/>
      <c r="E16" s="159"/>
      <c r="F16" s="202"/>
    </row>
    <row r="17">
      <c r="A17" s="198">
        <v>15.0</v>
      </c>
      <c r="B17" s="201"/>
      <c r="C17" s="201"/>
      <c r="D17" s="159"/>
      <c r="E17" s="159"/>
      <c r="F17" s="202"/>
    </row>
    <row r="18">
      <c r="A18" s="198">
        <v>16.0</v>
      </c>
      <c r="B18" s="201"/>
      <c r="C18" s="201"/>
      <c r="D18" s="159"/>
      <c r="E18" s="159"/>
      <c r="F18" s="202"/>
    </row>
    <row r="19">
      <c r="A19" s="198">
        <v>17.0</v>
      </c>
      <c r="B19" s="201"/>
      <c r="C19" s="201"/>
      <c r="D19" s="159"/>
      <c r="E19" s="159"/>
      <c r="F19" s="202"/>
    </row>
    <row r="20">
      <c r="A20" s="198">
        <v>18.0</v>
      </c>
      <c r="B20" s="201"/>
      <c r="C20" s="201"/>
      <c r="D20" s="159"/>
      <c r="E20" s="159"/>
      <c r="F20" s="202"/>
    </row>
    <row r="21">
      <c r="A21" s="198">
        <v>19.0</v>
      </c>
      <c r="B21" s="201"/>
      <c r="C21" s="201"/>
      <c r="D21" s="159"/>
      <c r="E21" s="159"/>
      <c r="F21" s="202"/>
    </row>
    <row r="22">
      <c r="A22" s="203">
        <v>20.0</v>
      </c>
      <c r="B22" s="204"/>
      <c r="C22" s="204"/>
      <c r="D22" s="315"/>
      <c r="E22" s="315"/>
      <c r="F22" s="205"/>
    </row>
  </sheetData>
  <mergeCells count="1">
    <mergeCell ref="A1:F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5" max="5" width="18.75"/>
    <col customWidth="1" min="7" max="7" width="50.75"/>
    <col customWidth="1" min="8" max="8" width="9.75"/>
  </cols>
  <sheetData>
    <row r="1">
      <c r="A1" s="257" t="s">
        <v>213</v>
      </c>
      <c r="B1" s="2"/>
      <c r="C1" s="2"/>
      <c r="D1" s="2"/>
      <c r="E1" s="2"/>
      <c r="F1" s="2"/>
      <c r="G1" s="3"/>
    </row>
    <row r="2">
      <c r="A2" s="323" t="s">
        <v>51</v>
      </c>
      <c r="B2" s="324" t="s">
        <v>78</v>
      </c>
      <c r="C2" s="324" t="s">
        <v>81</v>
      </c>
      <c r="D2" s="325" t="s">
        <v>187</v>
      </c>
      <c r="E2" s="325" t="s">
        <v>188</v>
      </c>
      <c r="F2" s="325" t="s">
        <v>189</v>
      </c>
      <c r="G2" s="325" t="s">
        <v>190</v>
      </c>
      <c r="I2" s="341" t="s">
        <v>214</v>
      </c>
    </row>
    <row r="3">
      <c r="A3" s="326">
        <v>1.0</v>
      </c>
      <c r="B3" s="327" t="s">
        <v>191</v>
      </c>
      <c r="C3" s="327" t="s">
        <v>192</v>
      </c>
      <c r="D3" s="328" t="b">
        <v>0</v>
      </c>
      <c r="E3" s="327"/>
      <c r="F3" s="329" t="b">
        <v>0</v>
      </c>
      <c r="G3" s="330"/>
      <c r="I3" s="261" t="s">
        <v>215</v>
      </c>
    </row>
    <row r="4">
      <c r="A4" s="331">
        <v>2.0</v>
      </c>
      <c r="B4" s="332" t="s">
        <v>193</v>
      </c>
      <c r="C4" s="333" t="s">
        <v>194</v>
      </c>
      <c r="D4" s="328" t="b">
        <v>0</v>
      </c>
      <c r="E4" s="307"/>
      <c r="F4" s="329" t="b">
        <v>0</v>
      </c>
      <c r="G4" s="334"/>
      <c r="I4" s="261" t="s">
        <v>216</v>
      </c>
    </row>
    <row r="5">
      <c r="A5" s="331">
        <v>3.0</v>
      </c>
      <c r="B5" s="332" t="s">
        <v>195</v>
      </c>
      <c r="C5" s="307" t="s">
        <v>192</v>
      </c>
      <c r="D5" s="328" t="b">
        <v>0</v>
      </c>
      <c r="E5" s="307"/>
      <c r="F5" s="329" t="b">
        <v>0</v>
      </c>
      <c r="G5" s="334"/>
      <c r="I5" s="261" t="s">
        <v>217</v>
      </c>
    </row>
    <row r="6">
      <c r="A6" s="331">
        <v>4.0</v>
      </c>
      <c r="B6" s="332" t="s">
        <v>196</v>
      </c>
      <c r="C6" s="332" t="s">
        <v>197</v>
      </c>
      <c r="D6" s="328" t="b">
        <v>0</v>
      </c>
      <c r="E6" s="307"/>
      <c r="F6" s="329" t="b">
        <v>0</v>
      </c>
      <c r="G6" s="334"/>
      <c r="I6" s="340" t="s">
        <v>208</v>
      </c>
    </row>
    <row r="7">
      <c r="A7" s="331">
        <v>5.0</v>
      </c>
      <c r="B7" s="332" t="s">
        <v>198</v>
      </c>
      <c r="C7" s="333" t="s">
        <v>199</v>
      </c>
      <c r="D7" s="328" t="b">
        <v>0</v>
      </c>
      <c r="E7" s="307"/>
      <c r="F7" s="329" t="b">
        <v>0</v>
      </c>
      <c r="G7" s="334"/>
      <c r="I7" s="261" t="s">
        <v>218</v>
      </c>
    </row>
    <row r="8">
      <c r="A8" s="331">
        <v>6.0</v>
      </c>
      <c r="B8" s="307" t="s">
        <v>200</v>
      </c>
      <c r="C8" s="332" t="s">
        <v>201</v>
      </c>
      <c r="D8" s="328" t="b">
        <v>0</v>
      </c>
      <c r="E8" s="307"/>
      <c r="F8" s="329" t="b">
        <v>0</v>
      </c>
      <c r="G8" s="334"/>
      <c r="I8" s="261" t="s">
        <v>219</v>
      </c>
    </row>
    <row r="9">
      <c r="A9" s="335">
        <v>7.0</v>
      </c>
      <c r="B9" s="309" t="s">
        <v>202</v>
      </c>
      <c r="C9" s="309" t="s">
        <v>203</v>
      </c>
      <c r="D9" s="336" t="b">
        <v>0</v>
      </c>
      <c r="E9" s="309"/>
      <c r="F9" s="337" t="b">
        <v>0</v>
      </c>
      <c r="G9" s="338"/>
    </row>
    <row r="10">
      <c r="A10" s="261"/>
      <c r="B10" s="261"/>
      <c r="C10" s="261"/>
      <c r="D10" s="261"/>
      <c r="E10" s="261"/>
      <c r="F10" s="261"/>
      <c r="G10" s="261"/>
    </row>
    <row r="11">
      <c r="A11" s="261"/>
    </row>
    <row r="12">
      <c r="A12" s="257" t="s">
        <v>220</v>
      </c>
      <c r="B12" s="2"/>
      <c r="C12" s="2"/>
      <c r="D12" s="2"/>
      <c r="E12" s="2"/>
      <c r="F12" s="2"/>
      <c r="G12" s="3"/>
    </row>
    <row r="13">
      <c r="A13" s="323" t="s">
        <v>51</v>
      </c>
      <c r="B13" s="324" t="s">
        <v>78</v>
      </c>
      <c r="C13" s="324" t="s">
        <v>81</v>
      </c>
      <c r="D13" s="325" t="s">
        <v>187</v>
      </c>
      <c r="E13" s="325" t="s">
        <v>188</v>
      </c>
      <c r="F13" s="325" t="s">
        <v>189</v>
      </c>
      <c r="G13" s="325" t="s">
        <v>190</v>
      </c>
    </row>
    <row r="14">
      <c r="A14" s="326">
        <v>1.0</v>
      </c>
      <c r="B14" s="327" t="s">
        <v>191</v>
      </c>
      <c r="C14" s="327" t="s">
        <v>192</v>
      </c>
      <c r="D14" s="328" t="b">
        <v>0</v>
      </c>
      <c r="E14" s="327"/>
      <c r="F14" s="329" t="b">
        <v>0</v>
      </c>
      <c r="G14" s="330"/>
    </row>
    <row r="15">
      <c r="A15" s="331">
        <v>2.0</v>
      </c>
      <c r="B15" s="332" t="s">
        <v>193</v>
      </c>
      <c r="C15" s="333" t="s">
        <v>194</v>
      </c>
      <c r="D15" s="328" t="b">
        <v>0</v>
      </c>
      <c r="E15" s="307"/>
      <c r="F15" s="329" t="b">
        <v>0</v>
      </c>
      <c r="G15" s="334"/>
    </row>
    <row r="16">
      <c r="A16" s="331">
        <v>3.0</v>
      </c>
      <c r="B16" s="332" t="s">
        <v>195</v>
      </c>
      <c r="C16" s="307" t="s">
        <v>192</v>
      </c>
      <c r="D16" s="328" t="b">
        <v>0</v>
      </c>
      <c r="E16" s="307"/>
      <c r="F16" s="329" t="b">
        <v>0</v>
      </c>
      <c r="G16" s="334"/>
    </row>
    <row r="17">
      <c r="A17" s="331">
        <v>4.0</v>
      </c>
      <c r="B17" s="332" t="s">
        <v>196</v>
      </c>
      <c r="C17" s="332" t="s">
        <v>197</v>
      </c>
      <c r="D17" s="328" t="b">
        <v>0</v>
      </c>
      <c r="E17" s="307"/>
      <c r="F17" s="329" t="b">
        <v>0</v>
      </c>
      <c r="G17" s="334"/>
    </row>
    <row r="18">
      <c r="A18" s="331">
        <v>5.0</v>
      </c>
      <c r="B18" s="332" t="s">
        <v>198</v>
      </c>
      <c r="C18" s="333" t="s">
        <v>199</v>
      </c>
      <c r="D18" s="328" t="b">
        <v>0</v>
      </c>
      <c r="E18" s="307"/>
      <c r="F18" s="329" t="b">
        <v>0</v>
      </c>
      <c r="G18" s="334"/>
    </row>
    <row r="19">
      <c r="A19" s="331">
        <v>6.0</v>
      </c>
      <c r="B19" s="307" t="s">
        <v>200</v>
      </c>
      <c r="C19" s="332" t="s">
        <v>201</v>
      </c>
      <c r="D19" s="328" t="b">
        <v>0</v>
      </c>
      <c r="E19" s="307"/>
      <c r="F19" s="329" t="b">
        <v>0</v>
      </c>
      <c r="G19" s="334"/>
    </row>
    <row r="20">
      <c r="A20" s="335">
        <v>7.0</v>
      </c>
      <c r="B20" s="309" t="s">
        <v>202</v>
      </c>
      <c r="C20" s="309" t="s">
        <v>203</v>
      </c>
      <c r="D20" s="336" t="b">
        <v>0</v>
      </c>
      <c r="E20" s="309"/>
      <c r="F20" s="337" t="b">
        <v>0</v>
      </c>
      <c r="G20" s="338"/>
    </row>
    <row r="23">
      <c r="A23" s="257" t="s">
        <v>221</v>
      </c>
      <c r="B23" s="2"/>
      <c r="C23" s="2"/>
      <c r="D23" s="2"/>
      <c r="E23" s="2"/>
      <c r="F23" s="2"/>
      <c r="G23" s="3"/>
    </row>
    <row r="24">
      <c r="A24" s="323" t="s">
        <v>51</v>
      </c>
      <c r="B24" s="324" t="s">
        <v>78</v>
      </c>
      <c r="C24" s="324" t="s">
        <v>81</v>
      </c>
      <c r="D24" s="325" t="s">
        <v>187</v>
      </c>
      <c r="E24" s="325" t="s">
        <v>188</v>
      </c>
      <c r="F24" s="325" t="s">
        <v>189</v>
      </c>
      <c r="G24" s="325" t="s">
        <v>190</v>
      </c>
    </row>
    <row r="25">
      <c r="A25" s="326">
        <v>1.0</v>
      </c>
      <c r="B25" s="327" t="s">
        <v>191</v>
      </c>
      <c r="C25" s="327" t="s">
        <v>192</v>
      </c>
      <c r="D25" s="328" t="b">
        <v>0</v>
      </c>
      <c r="E25" s="327"/>
      <c r="F25" s="329" t="b">
        <v>0</v>
      </c>
      <c r="G25" s="330"/>
    </row>
    <row r="26">
      <c r="A26" s="331">
        <v>2.0</v>
      </c>
      <c r="B26" s="332" t="s">
        <v>193</v>
      </c>
      <c r="C26" s="333" t="s">
        <v>194</v>
      </c>
      <c r="D26" s="328" t="b">
        <v>0</v>
      </c>
      <c r="E26" s="307"/>
      <c r="F26" s="329" t="b">
        <v>0</v>
      </c>
      <c r="G26" s="334"/>
    </row>
    <row r="27">
      <c r="A27" s="331">
        <v>3.0</v>
      </c>
      <c r="B27" s="332" t="s">
        <v>195</v>
      </c>
      <c r="C27" s="307" t="s">
        <v>192</v>
      </c>
      <c r="D27" s="328" t="b">
        <v>0</v>
      </c>
      <c r="E27" s="307"/>
      <c r="F27" s="329" t="b">
        <v>0</v>
      </c>
      <c r="G27" s="334"/>
    </row>
    <row r="28">
      <c r="A28" s="331">
        <v>4.0</v>
      </c>
      <c r="B28" s="332" t="s">
        <v>196</v>
      </c>
      <c r="C28" s="332" t="s">
        <v>197</v>
      </c>
      <c r="D28" s="328" t="b">
        <v>0</v>
      </c>
      <c r="E28" s="307"/>
      <c r="F28" s="329" t="b">
        <v>0</v>
      </c>
      <c r="G28" s="334"/>
    </row>
    <row r="29">
      <c r="A29" s="331">
        <v>5.0</v>
      </c>
      <c r="B29" s="332" t="s">
        <v>198</v>
      </c>
      <c r="C29" s="333" t="s">
        <v>199</v>
      </c>
      <c r="D29" s="328" t="b">
        <v>0</v>
      </c>
      <c r="E29" s="307"/>
      <c r="F29" s="329" t="b">
        <v>0</v>
      </c>
      <c r="G29" s="334"/>
    </row>
    <row r="30">
      <c r="A30" s="331">
        <v>6.0</v>
      </c>
      <c r="B30" s="307" t="s">
        <v>200</v>
      </c>
      <c r="C30" s="332" t="s">
        <v>201</v>
      </c>
      <c r="D30" s="328" t="b">
        <v>0</v>
      </c>
      <c r="E30" s="307"/>
      <c r="F30" s="329" t="b">
        <v>0</v>
      </c>
      <c r="G30" s="334"/>
    </row>
    <row r="31">
      <c r="A31" s="335">
        <v>7.0</v>
      </c>
      <c r="B31" s="309" t="s">
        <v>202</v>
      </c>
      <c r="C31" s="309" t="s">
        <v>203</v>
      </c>
      <c r="D31" s="336" t="b">
        <v>0</v>
      </c>
      <c r="E31" s="309"/>
      <c r="F31" s="337" t="b">
        <v>0</v>
      </c>
      <c r="G31" s="338"/>
    </row>
    <row r="32">
      <c r="A32" s="261"/>
      <c r="B32" s="261"/>
      <c r="C32" s="261"/>
      <c r="D32" s="261"/>
      <c r="E32" s="261"/>
      <c r="F32" s="261"/>
      <c r="G32" s="261"/>
    </row>
    <row r="33">
      <c r="A33" s="261"/>
      <c r="B33" s="340"/>
      <c r="C33" s="340"/>
      <c r="D33" s="340"/>
      <c r="E33" s="340"/>
      <c r="F33" s="340"/>
      <c r="G33" s="340"/>
    </row>
    <row r="34">
      <c r="A34" s="257" t="s">
        <v>222</v>
      </c>
      <c r="B34" s="2"/>
      <c r="C34" s="2"/>
      <c r="D34" s="2"/>
      <c r="E34" s="2"/>
      <c r="F34" s="2"/>
      <c r="G34" s="3"/>
    </row>
    <row r="35">
      <c r="A35" s="323" t="s">
        <v>51</v>
      </c>
      <c r="B35" s="324" t="s">
        <v>78</v>
      </c>
      <c r="C35" s="324" t="s">
        <v>81</v>
      </c>
      <c r="D35" s="325" t="s">
        <v>187</v>
      </c>
      <c r="E35" s="325" t="s">
        <v>188</v>
      </c>
      <c r="F35" s="325" t="s">
        <v>189</v>
      </c>
      <c r="G35" s="325" t="s">
        <v>190</v>
      </c>
    </row>
    <row r="36">
      <c r="A36" s="326">
        <v>1.0</v>
      </c>
      <c r="B36" s="327" t="s">
        <v>191</v>
      </c>
      <c r="C36" s="327" t="s">
        <v>192</v>
      </c>
      <c r="D36" s="328" t="b">
        <v>0</v>
      </c>
      <c r="E36" s="327"/>
      <c r="F36" s="329" t="b">
        <v>0</v>
      </c>
      <c r="G36" s="330"/>
    </row>
    <row r="37">
      <c r="A37" s="331">
        <v>2.0</v>
      </c>
      <c r="B37" s="332" t="s">
        <v>193</v>
      </c>
      <c r="C37" s="333" t="s">
        <v>194</v>
      </c>
      <c r="D37" s="328" t="b">
        <v>0</v>
      </c>
      <c r="E37" s="307"/>
      <c r="F37" s="329" t="b">
        <v>0</v>
      </c>
      <c r="G37" s="334"/>
    </row>
    <row r="38">
      <c r="A38" s="331">
        <v>3.0</v>
      </c>
      <c r="B38" s="332" t="s">
        <v>195</v>
      </c>
      <c r="C38" s="307" t="s">
        <v>192</v>
      </c>
      <c r="D38" s="328" t="b">
        <v>0</v>
      </c>
      <c r="E38" s="307"/>
      <c r="F38" s="329" t="b">
        <v>0</v>
      </c>
      <c r="G38" s="334"/>
    </row>
    <row r="39">
      <c r="A39" s="331">
        <v>4.0</v>
      </c>
      <c r="B39" s="332" t="s">
        <v>196</v>
      </c>
      <c r="C39" s="332" t="s">
        <v>197</v>
      </c>
      <c r="D39" s="328" t="b">
        <v>0</v>
      </c>
      <c r="E39" s="307"/>
      <c r="F39" s="329" t="b">
        <v>0</v>
      </c>
      <c r="G39" s="334"/>
    </row>
    <row r="40">
      <c r="A40" s="331">
        <v>5.0</v>
      </c>
      <c r="B40" s="332" t="s">
        <v>198</v>
      </c>
      <c r="C40" s="333" t="s">
        <v>199</v>
      </c>
      <c r="D40" s="328" t="b">
        <v>0</v>
      </c>
      <c r="E40" s="307"/>
      <c r="F40" s="329" t="b">
        <v>0</v>
      </c>
      <c r="G40" s="334"/>
    </row>
    <row r="41">
      <c r="A41" s="331">
        <v>6.0</v>
      </c>
      <c r="B41" s="307" t="s">
        <v>200</v>
      </c>
      <c r="C41" s="332" t="s">
        <v>201</v>
      </c>
      <c r="D41" s="328" t="b">
        <v>0</v>
      </c>
      <c r="E41" s="307"/>
      <c r="F41" s="329" t="b">
        <v>0</v>
      </c>
      <c r="G41" s="334"/>
    </row>
    <row r="42">
      <c r="A42" s="335">
        <v>7.0</v>
      </c>
      <c r="B42" s="309" t="s">
        <v>202</v>
      </c>
      <c r="C42" s="309" t="s">
        <v>203</v>
      </c>
      <c r="D42" s="336" t="b">
        <v>0</v>
      </c>
      <c r="E42" s="309"/>
      <c r="F42" s="337" t="b">
        <v>0</v>
      </c>
      <c r="G42" s="338"/>
    </row>
  </sheetData>
  <mergeCells count="11">
    <mergeCell ref="I8:N8"/>
    <mergeCell ref="A12:G12"/>
    <mergeCell ref="A23:G23"/>
    <mergeCell ref="A34:G34"/>
    <mergeCell ref="A1:G1"/>
    <mergeCell ref="I2:N2"/>
    <mergeCell ref="I3:N3"/>
    <mergeCell ref="I4:N4"/>
    <mergeCell ref="I5:N5"/>
    <mergeCell ref="I6:N6"/>
    <mergeCell ref="I7:N7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5" max="5" width="17.0"/>
    <col customWidth="1" min="7" max="7" width="50.25"/>
  </cols>
  <sheetData>
    <row r="1">
      <c r="A1" s="257" t="s">
        <v>223</v>
      </c>
      <c r="B1" s="2"/>
      <c r="C1" s="2"/>
      <c r="D1" s="2"/>
      <c r="E1" s="2"/>
      <c r="F1" s="2"/>
      <c r="G1" s="3"/>
    </row>
    <row r="2">
      <c r="A2" s="323" t="s">
        <v>51</v>
      </c>
      <c r="B2" s="324" t="s">
        <v>78</v>
      </c>
      <c r="C2" s="324" t="s">
        <v>81</v>
      </c>
      <c r="D2" s="325" t="s">
        <v>187</v>
      </c>
      <c r="E2" s="325" t="s">
        <v>188</v>
      </c>
      <c r="F2" s="325" t="s">
        <v>189</v>
      </c>
      <c r="G2" s="325" t="s">
        <v>190</v>
      </c>
    </row>
    <row r="3">
      <c r="A3" s="326">
        <v>1.0</v>
      </c>
      <c r="B3" s="327" t="s">
        <v>191</v>
      </c>
      <c r="C3" s="327" t="s">
        <v>192</v>
      </c>
      <c r="D3" s="328" t="b">
        <v>0</v>
      </c>
      <c r="E3" s="327"/>
      <c r="F3" s="329" t="b">
        <v>0</v>
      </c>
      <c r="G3" s="330"/>
    </row>
    <row r="4">
      <c r="A4" s="331">
        <v>2.0</v>
      </c>
      <c r="B4" s="332" t="s">
        <v>193</v>
      </c>
      <c r="C4" s="333" t="s">
        <v>194</v>
      </c>
      <c r="D4" s="328" t="b">
        <v>0</v>
      </c>
      <c r="E4" s="307"/>
      <c r="F4" s="329" t="b">
        <v>0</v>
      </c>
      <c r="G4" s="334"/>
    </row>
    <row r="5">
      <c r="A5" s="331">
        <v>3.0</v>
      </c>
      <c r="B5" s="332" t="s">
        <v>195</v>
      </c>
      <c r="C5" s="307" t="s">
        <v>192</v>
      </c>
      <c r="D5" s="328" t="b">
        <v>0</v>
      </c>
      <c r="E5" s="307"/>
      <c r="F5" s="329" t="b">
        <v>0</v>
      </c>
      <c r="G5" s="334"/>
    </row>
    <row r="6">
      <c r="A6" s="331">
        <v>4.0</v>
      </c>
      <c r="B6" s="332" t="s">
        <v>196</v>
      </c>
      <c r="C6" s="332" t="s">
        <v>197</v>
      </c>
      <c r="D6" s="328" t="b">
        <v>0</v>
      </c>
      <c r="E6" s="307"/>
      <c r="F6" s="329" t="b">
        <v>0</v>
      </c>
      <c r="G6" s="334"/>
    </row>
    <row r="7">
      <c r="A7" s="331">
        <v>5.0</v>
      </c>
      <c r="B7" s="332" t="s">
        <v>198</v>
      </c>
      <c r="C7" s="333" t="s">
        <v>199</v>
      </c>
      <c r="D7" s="328" t="b">
        <v>0</v>
      </c>
      <c r="E7" s="307"/>
      <c r="F7" s="329" t="b">
        <v>0</v>
      </c>
      <c r="G7" s="334"/>
    </row>
    <row r="8">
      <c r="A8" s="331">
        <v>6.0</v>
      </c>
      <c r="B8" s="307" t="s">
        <v>200</v>
      </c>
      <c r="C8" s="332" t="s">
        <v>201</v>
      </c>
      <c r="D8" s="328" t="b">
        <v>0</v>
      </c>
      <c r="E8" s="307"/>
      <c r="F8" s="329" t="b">
        <v>0</v>
      </c>
      <c r="G8" s="334"/>
    </row>
    <row r="9">
      <c r="A9" s="335">
        <v>7.0</v>
      </c>
      <c r="B9" s="309" t="s">
        <v>202</v>
      </c>
      <c r="C9" s="309" t="s">
        <v>203</v>
      </c>
      <c r="D9" s="336" t="b">
        <v>0</v>
      </c>
      <c r="E9" s="309"/>
      <c r="F9" s="337" t="b">
        <v>0</v>
      </c>
      <c r="G9" s="338"/>
    </row>
    <row r="10">
      <c r="A10" s="261"/>
      <c r="B10" s="261"/>
      <c r="C10" s="261"/>
      <c r="D10" s="261"/>
      <c r="E10" s="261"/>
      <c r="F10" s="261"/>
      <c r="G10" s="261"/>
    </row>
    <row r="11">
      <c r="A11" s="261"/>
      <c r="B11" s="339" t="s">
        <v>204</v>
      </c>
    </row>
    <row r="12">
      <c r="A12" s="261"/>
      <c r="B12" s="261" t="s">
        <v>224</v>
      </c>
    </row>
    <row r="13">
      <c r="A13" s="261"/>
      <c r="B13" s="261" t="s">
        <v>225</v>
      </c>
    </row>
    <row r="14">
      <c r="A14" s="261"/>
      <c r="B14" s="261" t="s">
        <v>226</v>
      </c>
    </row>
    <row r="15">
      <c r="A15" s="261"/>
      <c r="B15" s="340" t="s">
        <v>208</v>
      </c>
    </row>
    <row r="16">
      <c r="A16" s="261"/>
      <c r="B16" s="261" t="s">
        <v>227</v>
      </c>
    </row>
    <row r="17">
      <c r="A17" s="261"/>
      <c r="B17" s="261" t="s">
        <v>228</v>
      </c>
    </row>
  </sheetData>
  <mergeCells count="8">
    <mergeCell ref="A1:G1"/>
    <mergeCell ref="B11:G11"/>
    <mergeCell ref="B12:G12"/>
    <mergeCell ref="B13:G13"/>
    <mergeCell ref="B14:G14"/>
    <mergeCell ref="B15:G15"/>
    <mergeCell ref="B16:G16"/>
    <mergeCell ref="B17:G17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5" max="5" width="18.25"/>
    <col customWidth="1" min="7" max="7" width="50.88"/>
  </cols>
  <sheetData>
    <row r="1">
      <c r="A1" s="257" t="s">
        <v>229</v>
      </c>
      <c r="B1" s="2"/>
      <c r="C1" s="2"/>
      <c r="D1" s="2"/>
      <c r="E1" s="2"/>
      <c r="F1" s="2"/>
      <c r="G1" s="3"/>
    </row>
    <row r="2">
      <c r="A2" s="323" t="s">
        <v>51</v>
      </c>
      <c r="B2" s="324" t="s">
        <v>78</v>
      </c>
      <c r="C2" s="324" t="s">
        <v>81</v>
      </c>
      <c r="D2" s="325" t="s">
        <v>187</v>
      </c>
      <c r="E2" s="325" t="s">
        <v>188</v>
      </c>
      <c r="F2" s="325" t="s">
        <v>189</v>
      </c>
      <c r="G2" s="325" t="s">
        <v>190</v>
      </c>
    </row>
    <row r="3">
      <c r="A3" s="326">
        <v>1.0</v>
      </c>
      <c r="B3" s="327" t="s">
        <v>191</v>
      </c>
      <c r="C3" s="327" t="s">
        <v>192</v>
      </c>
      <c r="D3" s="328" t="b">
        <v>0</v>
      </c>
      <c r="E3" s="327"/>
      <c r="F3" s="329" t="b">
        <v>0</v>
      </c>
      <c r="G3" s="330"/>
    </row>
    <row r="4">
      <c r="A4" s="331">
        <v>2.0</v>
      </c>
      <c r="B4" s="332" t="s">
        <v>193</v>
      </c>
      <c r="C4" s="333" t="s">
        <v>194</v>
      </c>
      <c r="D4" s="328" t="b">
        <v>0</v>
      </c>
      <c r="E4" s="307"/>
      <c r="F4" s="329" t="b">
        <v>0</v>
      </c>
      <c r="G4" s="334"/>
    </row>
    <row r="5">
      <c r="A5" s="331">
        <v>3.0</v>
      </c>
      <c r="B5" s="332" t="s">
        <v>195</v>
      </c>
      <c r="C5" s="307" t="s">
        <v>192</v>
      </c>
      <c r="D5" s="328" t="b">
        <v>0</v>
      </c>
      <c r="E5" s="307"/>
      <c r="F5" s="329" t="b">
        <v>0</v>
      </c>
      <c r="G5" s="334"/>
    </row>
    <row r="6">
      <c r="A6" s="331">
        <v>4.0</v>
      </c>
      <c r="B6" s="332" t="s">
        <v>196</v>
      </c>
      <c r="C6" s="332" t="s">
        <v>197</v>
      </c>
      <c r="D6" s="328" t="b">
        <v>0</v>
      </c>
      <c r="E6" s="307"/>
      <c r="F6" s="329" t="b">
        <v>0</v>
      </c>
      <c r="G6" s="334"/>
    </row>
    <row r="7">
      <c r="A7" s="331">
        <v>5.0</v>
      </c>
      <c r="B7" s="332" t="s">
        <v>198</v>
      </c>
      <c r="C7" s="333" t="s">
        <v>199</v>
      </c>
      <c r="D7" s="328" t="b">
        <v>0</v>
      </c>
      <c r="E7" s="307"/>
      <c r="F7" s="329" t="b">
        <v>0</v>
      </c>
      <c r="G7" s="334"/>
    </row>
    <row r="8">
      <c r="A8" s="331">
        <v>6.0</v>
      </c>
      <c r="B8" s="307" t="s">
        <v>200</v>
      </c>
      <c r="C8" s="332" t="s">
        <v>201</v>
      </c>
      <c r="D8" s="328" t="b">
        <v>0</v>
      </c>
      <c r="E8" s="307"/>
      <c r="F8" s="329" t="b">
        <v>0</v>
      </c>
      <c r="G8" s="334"/>
    </row>
    <row r="9">
      <c r="A9" s="335">
        <v>7.0</v>
      </c>
      <c r="B9" s="309" t="s">
        <v>202</v>
      </c>
      <c r="C9" s="309" t="s">
        <v>203</v>
      </c>
      <c r="D9" s="336" t="b">
        <v>0</v>
      </c>
      <c r="E9" s="309"/>
      <c r="F9" s="337" t="b">
        <v>0</v>
      </c>
      <c r="G9" s="338"/>
    </row>
    <row r="10">
      <c r="A10" s="261"/>
      <c r="B10" s="261"/>
      <c r="C10" s="261"/>
      <c r="D10" s="261"/>
      <c r="E10" s="261"/>
      <c r="F10" s="261"/>
      <c r="G10" s="261"/>
    </row>
    <row r="11">
      <c r="A11" s="261"/>
      <c r="B11" s="339" t="s">
        <v>204</v>
      </c>
    </row>
    <row r="12">
      <c r="A12" s="261"/>
      <c r="B12" s="261" t="s">
        <v>230</v>
      </c>
    </row>
    <row r="13">
      <c r="A13" s="261"/>
      <c r="B13" s="261" t="s">
        <v>231</v>
      </c>
    </row>
    <row r="14">
      <c r="A14" s="261"/>
      <c r="B14" s="261" t="s">
        <v>232</v>
      </c>
    </row>
    <row r="15">
      <c r="A15" s="261"/>
      <c r="B15" s="340" t="s">
        <v>208</v>
      </c>
    </row>
    <row r="16">
      <c r="A16" s="261"/>
      <c r="B16" s="261" t="s">
        <v>233</v>
      </c>
    </row>
    <row r="17">
      <c r="A17" s="261"/>
      <c r="B17" s="261" t="s">
        <v>234</v>
      </c>
    </row>
  </sheetData>
  <mergeCells count="8">
    <mergeCell ref="A1:G1"/>
    <mergeCell ref="B11:G11"/>
    <mergeCell ref="B12:G12"/>
    <mergeCell ref="B13:G13"/>
    <mergeCell ref="B14:G14"/>
    <mergeCell ref="B15:G15"/>
    <mergeCell ref="B16:G16"/>
    <mergeCell ref="B17:G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5.5"/>
    <col customWidth="1" min="3" max="3" width="15.75"/>
    <col customWidth="1" min="4" max="4" width="12.13"/>
    <col customWidth="1" min="5" max="5" width="13.75"/>
    <col customWidth="1" min="6" max="6" width="22.88"/>
  </cols>
  <sheetData>
    <row r="1">
      <c r="A1" s="1" t="s">
        <v>25</v>
      </c>
      <c r="B1" s="2"/>
      <c r="C1" s="2"/>
      <c r="D1" s="2"/>
      <c r="E1" s="2"/>
      <c r="F1" s="3"/>
    </row>
    <row r="2">
      <c r="A2" s="67"/>
      <c r="B2" s="68" t="s">
        <v>26</v>
      </c>
      <c r="C2" s="68" t="s">
        <v>27</v>
      </c>
      <c r="D2" s="68" t="s">
        <v>28</v>
      </c>
      <c r="E2" s="68" t="s">
        <v>29</v>
      </c>
      <c r="F2" s="69" t="s">
        <v>30</v>
      </c>
    </row>
    <row r="3">
      <c r="A3" s="70" t="s">
        <v>31</v>
      </c>
      <c r="B3" s="71">
        <v>1000.0</v>
      </c>
      <c r="C3" s="71">
        <v>10.0</v>
      </c>
      <c r="D3" s="71">
        <v>10000.0</v>
      </c>
      <c r="E3" s="72">
        <v>45931.0</v>
      </c>
      <c r="F3" s="73"/>
    </row>
    <row r="4">
      <c r="A4" s="68"/>
      <c r="B4" s="74" t="s">
        <v>32</v>
      </c>
      <c r="C4" s="3"/>
      <c r="D4" s="74" t="s">
        <v>33</v>
      </c>
      <c r="E4" s="3"/>
      <c r="F4" s="27"/>
      <c r="G4" s="75"/>
    </row>
    <row r="5">
      <c r="A5" s="70" t="s">
        <v>34</v>
      </c>
      <c r="B5" s="76">
        <v>2000.0</v>
      </c>
      <c r="C5" s="77"/>
      <c r="D5" s="78">
        <v>5.0</v>
      </c>
      <c r="E5" s="27"/>
      <c r="F5" s="27"/>
      <c r="G5" s="75" t="s">
        <v>35</v>
      </c>
    </row>
    <row r="6">
      <c r="A6" s="68"/>
      <c r="B6" s="68" t="s">
        <v>2</v>
      </c>
      <c r="C6" s="68" t="s">
        <v>36</v>
      </c>
      <c r="D6" s="68" t="s">
        <v>4</v>
      </c>
      <c r="E6" s="68" t="s">
        <v>37</v>
      </c>
      <c r="F6" s="27"/>
    </row>
    <row r="7">
      <c r="A7" s="79" t="s">
        <v>38</v>
      </c>
      <c r="B7" s="80">
        <v>15000.0</v>
      </c>
      <c r="C7" s="81">
        <v>150000.0</v>
      </c>
      <c r="D7" s="82">
        <v>0.23</v>
      </c>
      <c r="E7" s="83"/>
      <c r="F7" s="27"/>
    </row>
    <row r="8">
      <c r="A8" s="84" t="s">
        <v>39</v>
      </c>
      <c r="B8" s="85">
        <v>14500.0</v>
      </c>
      <c r="C8" s="86">
        <v>145000.0</v>
      </c>
      <c r="D8" s="87">
        <v>0.23</v>
      </c>
      <c r="E8" s="88"/>
      <c r="F8" s="27"/>
    </row>
    <row r="9">
      <c r="A9" s="89" t="s">
        <v>9</v>
      </c>
      <c r="B9" s="90" t="s">
        <v>40</v>
      </c>
      <c r="C9" s="91"/>
      <c r="D9" s="92"/>
      <c r="E9" s="93"/>
      <c r="F9" s="27"/>
    </row>
    <row r="10">
      <c r="A10" s="94" t="s">
        <v>41</v>
      </c>
      <c r="B10" s="80">
        <v>15500.0</v>
      </c>
      <c r="C10" s="81">
        <v>155000.0</v>
      </c>
      <c r="D10" s="87">
        <v>0.23</v>
      </c>
      <c r="E10" s="95"/>
      <c r="F10" s="27"/>
    </row>
    <row r="11">
      <c r="A11" s="64" t="s">
        <v>9</v>
      </c>
      <c r="B11" s="96">
        <v>500.0</v>
      </c>
      <c r="C11" s="97">
        <v>5000.0</v>
      </c>
      <c r="D11" s="98"/>
      <c r="E11" s="99"/>
      <c r="F11" s="27"/>
    </row>
    <row r="12">
      <c r="A12" s="79" t="s">
        <v>42</v>
      </c>
      <c r="B12" s="100">
        <v>13000.0</v>
      </c>
      <c r="C12" s="101">
        <v>130000.0</v>
      </c>
      <c r="D12" s="82">
        <v>0.23</v>
      </c>
      <c r="E12" s="83"/>
      <c r="F12" s="27"/>
    </row>
    <row r="13">
      <c r="A13" s="84" t="s">
        <v>43</v>
      </c>
      <c r="B13" s="85">
        <v>1500.0</v>
      </c>
      <c r="C13" s="86">
        <v>15000.0</v>
      </c>
      <c r="D13" s="87">
        <v>0.23</v>
      </c>
      <c r="E13" s="88"/>
      <c r="F13" s="27"/>
    </row>
    <row r="14">
      <c r="A14" s="84" t="s">
        <v>44</v>
      </c>
      <c r="B14" s="85">
        <v>1500.0</v>
      </c>
      <c r="C14" s="102"/>
      <c r="D14" s="103"/>
      <c r="E14" s="88"/>
      <c r="F14" s="27"/>
    </row>
    <row r="15">
      <c r="A15" s="89" t="s">
        <v>45</v>
      </c>
      <c r="B15" s="90">
        <v>10.0</v>
      </c>
      <c r="C15" s="104">
        <v>100.0</v>
      </c>
      <c r="D15" s="105"/>
      <c r="E15" s="93"/>
      <c r="F15" s="27"/>
    </row>
    <row r="16">
      <c r="A16" s="68"/>
      <c r="B16" s="106" t="s">
        <v>46</v>
      </c>
      <c r="C16" s="107" t="s">
        <v>47</v>
      </c>
      <c r="D16" s="108" t="s">
        <v>48</v>
      </c>
      <c r="E16" s="22"/>
      <c r="F16" s="27"/>
    </row>
    <row r="17">
      <c r="A17" s="70" t="s">
        <v>49</v>
      </c>
      <c r="B17" s="100">
        <v>50.0</v>
      </c>
      <c r="C17" s="109">
        <v>60.0</v>
      </c>
      <c r="D17" s="34"/>
      <c r="E17" s="35"/>
      <c r="F17" s="27"/>
    </row>
    <row r="18">
      <c r="A18" s="110"/>
      <c r="B18" s="2"/>
      <c r="C18" s="2"/>
      <c r="D18" s="2"/>
      <c r="E18" s="2"/>
      <c r="F18" s="3"/>
    </row>
    <row r="19">
      <c r="A19" s="68" t="s">
        <v>50</v>
      </c>
      <c r="B19" s="68" t="s">
        <v>51</v>
      </c>
      <c r="C19" s="68" t="s">
        <v>52</v>
      </c>
      <c r="D19" s="68" t="s">
        <v>50</v>
      </c>
      <c r="E19" s="68" t="s">
        <v>53</v>
      </c>
      <c r="F19" s="70" t="s">
        <v>45</v>
      </c>
    </row>
    <row r="20">
      <c r="A20" s="111"/>
      <c r="B20" s="112">
        <v>1.0</v>
      </c>
      <c r="C20" s="113" t="s">
        <v>54</v>
      </c>
      <c r="D20" s="114">
        <v>100.0</v>
      </c>
      <c r="E20" s="114">
        <v>1000.0</v>
      </c>
      <c r="F20" s="115">
        <v>5.0</v>
      </c>
    </row>
    <row r="21">
      <c r="A21" s="26"/>
      <c r="B21" s="116">
        <v>2.0</v>
      </c>
      <c r="C21" s="117" t="s">
        <v>55</v>
      </c>
      <c r="D21" s="118">
        <v>100.0</v>
      </c>
      <c r="E21" s="118">
        <v>1000.0</v>
      </c>
      <c r="F21" s="119">
        <v>5.0</v>
      </c>
    </row>
    <row r="22">
      <c r="A22" s="26"/>
      <c r="B22" s="116">
        <v>3.0</v>
      </c>
      <c r="C22" s="117" t="s">
        <v>56</v>
      </c>
      <c r="D22" s="118">
        <v>100.0</v>
      </c>
      <c r="E22" s="118">
        <v>1000.0</v>
      </c>
      <c r="F22" s="119">
        <v>5.0</v>
      </c>
    </row>
    <row r="23">
      <c r="A23" s="26"/>
      <c r="B23" s="116">
        <v>4.0</v>
      </c>
      <c r="C23" s="117" t="s">
        <v>57</v>
      </c>
      <c r="D23" s="118">
        <v>100.0</v>
      </c>
      <c r="E23" s="118">
        <v>1000.0</v>
      </c>
      <c r="F23" s="119">
        <v>5.0</v>
      </c>
    </row>
    <row r="24">
      <c r="A24" s="26"/>
      <c r="B24" s="116">
        <v>5.0</v>
      </c>
      <c r="C24" s="117" t="s">
        <v>58</v>
      </c>
      <c r="D24" s="118">
        <v>200.0</v>
      </c>
      <c r="E24" s="118">
        <v>2000.0</v>
      </c>
      <c r="F24" s="119">
        <v>6.0</v>
      </c>
    </row>
    <row r="25">
      <c r="A25" s="26"/>
      <c r="B25" s="116">
        <v>6.0</v>
      </c>
      <c r="C25" s="117" t="s">
        <v>59</v>
      </c>
      <c r="D25" s="118">
        <v>150.0</v>
      </c>
      <c r="E25" s="118">
        <v>1500.0</v>
      </c>
      <c r="F25" s="119">
        <v>5.0</v>
      </c>
    </row>
    <row r="26">
      <c r="A26" s="26"/>
      <c r="B26" s="116">
        <v>7.0</v>
      </c>
      <c r="C26" s="117" t="s">
        <v>23</v>
      </c>
      <c r="D26" s="118">
        <v>150.0</v>
      </c>
      <c r="E26" s="118">
        <v>1500.0</v>
      </c>
      <c r="F26" s="119">
        <v>6.0</v>
      </c>
    </row>
    <row r="27">
      <c r="A27" s="26"/>
      <c r="B27" s="116">
        <v>8.0</v>
      </c>
      <c r="C27" s="117" t="s">
        <v>60</v>
      </c>
      <c r="D27" s="118">
        <v>200.0</v>
      </c>
      <c r="E27" s="118">
        <v>2000.0</v>
      </c>
      <c r="F27" s="119">
        <v>8.0</v>
      </c>
    </row>
    <row r="28">
      <c r="A28" s="26"/>
      <c r="B28" s="116">
        <v>9.0</v>
      </c>
      <c r="C28" s="117" t="s">
        <v>61</v>
      </c>
      <c r="D28" s="118">
        <v>150.0</v>
      </c>
      <c r="E28" s="118">
        <v>1500.0</v>
      </c>
      <c r="F28" s="119">
        <v>4.0</v>
      </c>
    </row>
    <row r="29">
      <c r="A29" s="26"/>
      <c r="B29" s="116">
        <v>10.0</v>
      </c>
      <c r="C29" s="117" t="s">
        <v>62</v>
      </c>
      <c r="D29" s="118">
        <v>150.0</v>
      </c>
      <c r="E29" s="118">
        <v>1500.0</v>
      </c>
      <c r="F29" s="119">
        <v>2.0</v>
      </c>
    </row>
    <row r="30">
      <c r="A30" s="34"/>
      <c r="B30" s="120">
        <v>11.0</v>
      </c>
      <c r="C30" s="121" t="s">
        <v>63</v>
      </c>
      <c r="D30" s="122">
        <v>100.0</v>
      </c>
      <c r="E30" s="122">
        <v>1000.0</v>
      </c>
      <c r="F30" s="123">
        <v>10.0</v>
      </c>
    </row>
  </sheetData>
  <mergeCells count="9">
    <mergeCell ref="D16:E17"/>
    <mergeCell ref="A20:A30"/>
    <mergeCell ref="A1:F1"/>
    <mergeCell ref="F3:F17"/>
    <mergeCell ref="B4:C4"/>
    <mergeCell ref="D4:E4"/>
    <mergeCell ref="B5:C5"/>
    <mergeCell ref="D5:E5"/>
    <mergeCell ref="A18:F18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4" max="4" width="14.25"/>
    <col customWidth="1" min="5" max="5" width="15.0"/>
    <col customWidth="1" min="17" max="17" width="15.88"/>
  </cols>
  <sheetData>
    <row r="1">
      <c r="A1" s="75" t="s">
        <v>235</v>
      </c>
    </row>
    <row r="2">
      <c r="A2" s="206" t="s">
        <v>236</v>
      </c>
      <c r="B2" s="206" t="s">
        <v>237</v>
      </c>
      <c r="C2" s="206" t="s">
        <v>238</v>
      </c>
      <c r="D2" s="206" t="s">
        <v>239</v>
      </c>
      <c r="E2" s="206" t="s">
        <v>240</v>
      </c>
      <c r="F2" s="206" t="s">
        <v>54</v>
      </c>
      <c r="G2" s="206" t="s">
        <v>55</v>
      </c>
      <c r="H2" s="206" t="s">
        <v>56</v>
      </c>
      <c r="I2" s="206" t="s">
        <v>57</v>
      </c>
      <c r="J2" s="206" t="s">
        <v>58</v>
      </c>
      <c r="K2" s="206" t="s">
        <v>59</v>
      </c>
      <c r="L2" s="206" t="s">
        <v>23</v>
      </c>
      <c r="M2" s="206" t="s">
        <v>60</v>
      </c>
      <c r="N2" s="206" t="s">
        <v>61</v>
      </c>
      <c r="O2" s="206" t="s">
        <v>62</v>
      </c>
      <c r="P2" s="206" t="s">
        <v>63</v>
      </c>
      <c r="Q2" s="206" t="s">
        <v>241</v>
      </c>
    </row>
    <row r="3">
      <c r="A3" s="342">
        <v>1.0</v>
      </c>
      <c r="B3" s="343" t="s">
        <v>242</v>
      </c>
      <c r="C3" s="344" t="s">
        <v>242</v>
      </c>
      <c r="D3" s="345"/>
      <c r="E3" s="346"/>
      <c r="F3" s="347">
        <v>100.0</v>
      </c>
      <c r="G3" s="348">
        <v>200.0</v>
      </c>
      <c r="H3" s="347">
        <v>300.0</v>
      </c>
      <c r="I3" s="347">
        <v>400.0</v>
      </c>
      <c r="J3" s="348">
        <v>500.0</v>
      </c>
      <c r="K3" s="347">
        <v>600.0</v>
      </c>
      <c r="L3" s="347">
        <v>700.0</v>
      </c>
      <c r="M3" s="348">
        <v>800.0</v>
      </c>
      <c r="N3" s="347">
        <v>900.0</v>
      </c>
      <c r="O3" s="347">
        <v>1000.0</v>
      </c>
      <c r="P3" s="349">
        <v>1100.0</v>
      </c>
      <c r="Q3" s="350">
        <f>SUM(B3:P3)</f>
        <v>6600</v>
      </c>
    </row>
    <row r="4">
      <c r="A4" s="237"/>
      <c r="B4" s="351"/>
      <c r="C4" s="352"/>
      <c r="D4" s="353"/>
      <c r="E4" s="159"/>
      <c r="F4" s="354"/>
      <c r="G4" s="355"/>
      <c r="H4" s="354"/>
      <c r="I4" s="354"/>
      <c r="J4" s="355"/>
      <c r="K4" s="354"/>
      <c r="L4" s="354"/>
      <c r="M4" s="355"/>
      <c r="N4" s="354"/>
      <c r="O4" s="354"/>
      <c r="P4" s="356"/>
      <c r="Q4" s="352"/>
    </row>
    <row r="5">
      <c r="A5" s="342">
        <v>2.0</v>
      </c>
      <c r="B5" s="357" t="s">
        <v>243</v>
      </c>
      <c r="C5" s="358" t="s">
        <v>243</v>
      </c>
      <c r="D5" s="353"/>
      <c r="E5" s="159"/>
      <c r="F5" s="347">
        <v>100.0</v>
      </c>
      <c r="G5" s="348">
        <v>200.0</v>
      </c>
      <c r="H5" s="347">
        <v>300.0</v>
      </c>
      <c r="I5" s="347">
        <v>400.0</v>
      </c>
      <c r="J5" s="348">
        <v>500.0</v>
      </c>
      <c r="K5" s="347">
        <v>600.0</v>
      </c>
      <c r="L5" s="347">
        <v>700.0</v>
      </c>
      <c r="M5" s="348">
        <v>800.0</v>
      </c>
      <c r="N5" s="347">
        <v>900.0</v>
      </c>
      <c r="O5" s="347">
        <v>1000.0</v>
      </c>
      <c r="P5" s="349">
        <v>1100.0</v>
      </c>
      <c r="Q5" s="350">
        <f>SUM(B5:P5)</f>
        <v>6600</v>
      </c>
    </row>
    <row r="6">
      <c r="A6" s="237"/>
      <c r="B6" s="351"/>
      <c r="C6" s="352"/>
      <c r="D6" s="353"/>
      <c r="E6" s="159"/>
      <c r="F6" s="354"/>
      <c r="G6" s="355"/>
      <c r="H6" s="354"/>
      <c r="I6" s="354"/>
      <c r="J6" s="355"/>
      <c r="K6" s="354"/>
      <c r="L6" s="354"/>
      <c r="M6" s="355"/>
      <c r="N6" s="354"/>
      <c r="O6" s="354"/>
      <c r="P6" s="356"/>
      <c r="Q6" s="352"/>
    </row>
    <row r="7">
      <c r="A7" s="342">
        <v>3.0</v>
      </c>
      <c r="B7" s="357" t="s">
        <v>244</v>
      </c>
      <c r="C7" s="358" t="s">
        <v>244</v>
      </c>
      <c r="D7" s="353"/>
      <c r="E7" s="159"/>
      <c r="F7" s="347">
        <v>100.0</v>
      </c>
      <c r="G7" s="348">
        <v>200.0</v>
      </c>
      <c r="H7" s="347">
        <v>300.0</v>
      </c>
      <c r="I7" s="347">
        <v>400.0</v>
      </c>
      <c r="J7" s="348">
        <v>500.0</v>
      </c>
      <c r="K7" s="347">
        <v>600.0</v>
      </c>
      <c r="L7" s="347">
        <v>700.0</v>
      </c>
      <c r="M7" s="348">
        <v>800.0</v>
      </c>
      <c r="N7" s="347">
        <v>900.0</v>
      </c>
      <c r="O7" s="347">
        <v>1000.0</v>
      </c>
      <c r="P7" s="349">
        <v>1100.0</v>
      </c>
      <c r="Q7" s="350">
        <f>SUM(B7:P7)</f>
        <v>6600</v>
      </c>
    </row>
    <row r="8">
      <c r="A8" s="237"/>
      <c r="B8" s="351"/>
      <c r="C8" s="352"/>
      <c r="D8" s="353"/>
      <c r="E8" s="159"/>
      <c r="F8" s="354"/>
      <c r="G8" s="355"/>
      <c r="H8" s="354"/>
      <c r="I8" s="354"/>
      <c r="J8" s="355"/>
      <c r="K8" s="354"/>
      <c r="L8" s="354"/>
      <c r="M8" s="355"/>
      <c r="N8" s="354"/>
      <c r="O8" s="354"/>
      <c r="P8" s="356"/>
      <c r="Q8" s="352"/>
    </row>
    <row r="9">
      <c r="A9" s="359">
        <v>4.0</v>
      </c>
      <c r="B9" s="360" t="s">
        <v>245</v>
      </c>
      <c r="C9" s="361" t="s">
        <v>245</v>
      </c>
      <c r="D9" s="292"/>
      <c r="E9" s="159"/>
      <c r="F9" s="347">
        <v>100.0</v>
      </c>
      <c r="G9" s="348">
        <v>200.0</v>
      </c>
      <c r="H9" s="347">
        <v>300.0</v>
      </c>
      <c r="I9" s="347">
        <v>400.0</v>
      </c>
      <c r="J9" s="348">
        <v>500.0</v>
      </c>
      <c r="K9" s="347">
        <v>600.0</v>
      </c>
      <c r="L9" s="347">
        <v>700.0</v>
      </c>
      <c r="M9" s="348">
        <v>800.0</v>
      </c>
      <c r="N9" s="347">
        <v>900.0</v>
      </c>
      <c r="O9" s="347">
        <v>1000.0</v>
      </c>
      <c r="P9" s="349">
        <v>1100.0</v>
      </c>
      <c r="Q9" s="350">
        <f>SUM(B9:P9)</f>
        <v>6600</v>
      </c>
    </row>
    <row r="10">
      <c r="A10" s="237"/>
      <c r="B10" s="351"/>
      <c r="C10" s="352"/>
      <c r="D10" s="292"/>
      <c r="E10" s="159"/>
      <c r="F10" s="354"/>
      <c r="G10" s="355"/>
      <c r="H10" s="354"/>
      <c r="I10" s="354"/>
      <c r="J10" s="355"/>
      <c r="K10" s="354"/>
      <c r="L10" s="354"/>
      <c r="M10" s="355"/>
      <c r="N10" s="354"/>
      <c r="O10" s="354"/>
      <c r="P10" s="356"/>
      <c r="Q10" s="352"/>
    </row>
    <row r="11">
      <c r="A11" s="359">
        <v>5.0</v>
      </c>
      <c r="B11" s="360" t="s">
        <v>246</v>
      </c>
      <c r="C11" s="361" t="s">
        <v>246</v>
      </c>
      <c r="D11" s="292"/>
      <c r="E11" s="159"/>
      <c r="F11" s="347">
        <v>100.0</v>
      </c>
      <c r="G11" s="348">
        <v>200.0</v>
      </c>
      <c r="H11" s="347">
        <v>300.0</v>
      </c>
      <c r="I11" s="347">
        <v>400.0</v>
      </c>
      <c r="J11" s="348">
        <v>500.0</v>
      </c>
      <c r="K11" s="347">
        <v>600.0</v>
      </c>
      <c r="L11" s="347">
        <v>700.0</v>
      </c>
      <c r="M11" s="348">
        <v>800.0</v>
      </c>
      <c r="N11" s="347">
        <v>900.0</v>
      </c>
      <c r="O11" s="347">
        <v>1000.0</v>
      </c>
      <c r="P11" s="349">
        <v>1100.0</v>
      </c>
      <c r="Q11" s="350">
        <f>SUM(B11:P11)</f>
        <v>6600</v>
      </c>
    </row>
    <row r="12">
      <c r="A12" s="237"/>
      <c r="B12" s="351"/>
      <c r="C12" s="352"/>
      <c r="D12" s="362"/>
      <c r="E12" s="363"/>
      <c r="F12" s="354"/>
      <c r="G12" s="355"/>
      <c r="H12" s="354"/>
      <c r="I12" s="354"/>
      <c r="J12" s="355"/>
      <c r="K12" s="354"/>
      <c r="L12" s="354"/>
      <c r="M12" s="355"/>
      <c r="N12" s="354"/>
      <c r="O12" s="354"/>
      <c r="P12" s="356"/>
      <c r="Q12" s="352"/>
    </row>
    <row r="13">
      <c r="A13" s="364"/>
      <c r="B13" s="365" t="s">
        <v>247</v>
      </c>
      <c r="C13" s="283"/>
      <c r="D13" s="366">
        <v>33000.0</v>
      </c>
      <c r="E13" s="22"/>
      <c r="F13" s="367">
        <f t="shared" ref="F13:Q13" si="1">SUM(F3:F12)</f>
        <v>500</v>
      </c>
      <c r="G13" s="368">
        <f t="shared" si="1"/>
        <v>1000</v>
      </c>
      <c r="H13" s="368">
        <f t="shared" si="1"/>
        <v>1500</v>
      </c>
      <c r="I13" s="368">
        <f t="shared" si="1"/>
        <v>2000</v>
      </c>
      <c r="J13" s="368">
        <f t="shared" si="1"/>
        <v>2500</v>
      </c>
      <c r="K13" s="368">
        <f t="shared" si="1"/>
        <v>3000</v>
      </c>
      <c r="L13" s="368">
        <f t="shared" si="1"/>
        <v>3500</v>
      </c>
      <c r="M13" s="368">
        <f t="shared" si="1"/>
        <v>4000</v>
      </c>
      <c r="N13" s="368">
        <f t="shared" si="1"/>
        <v>4500</v>
      </c>
      <c r="O13" s="368">
        <f t="shared" si="1"/>
        <v>5000</v>
      </c>
      <c r="P13" s="368">
        <f t="shared" si="1"/>
        <v>5500</v>
      </c>
      <c r="Q13" s="369">
        <f t="shared" si="1"/>
        <v>33000</v>
      </c>
    </row>
    <row r="14">
      <c r="A14" s="237"/>
      <c r="B14" s="34"/>
      <c r="C14" s="244"/>
      <c r="D14" s="244"/>
      <c r="E14" s="35"/>
      <c r="F14" s="35"/>
      <c r="G14" s="370"/>
      <c r="H14" s="370"/>
      <c r="I14" s="370"/>
      <c r="J14" s="370"/>
      <c r="K14" s="370"/>
      <c r="L14" s="370"/>
      <c r="M14" s="370"/>
      <c r="N14" s="370"/>
      <c r="O14" s="370"/>
      <c r="P14" s="370"/>
      <c r="Q14" s="370"/>
    </row>
    <row r="17">
      <c r="A17" s="206" t="s">
        <v>248</v>
      </c>
      <c r="B17" s="206" t="s">
        <v>237</v>
      </c>
      <c r="C17" s="206" t="s">
        <v>238</v>
      </c>
      <c r="D17" s="206" t="s">
        <v>239</v>
      </c>
      <c r="E17" s="206" t="s">
        <v>240</v>
      </c>
      <c r="F17" s="206" t="s">
        <v>54</v>
      </c>
      <c r="G17" s="206" t="s">
        <v>55</v>
      </c>
      <c r="H17" s="206" t="s">
        <v>56</v>
      </c>
      <c r="I17" s="206" t="s">
        <v>57</v>
      </c>
      <c r="J17" s="206" t="s">
        <v>58</v>
      </c>
      <c r="K17" s="206" t="s">
        <v>59</v>
      </c>
      <c r="L17" s="206" t="s">
        <v>23</v>
      </c>
      <c r="M17" s="206" t="s">
        <v>60</v>
      </c>
      <c r="N17" s="206" t="s">
        <v>61</v>
      </c>
      <c r="O17" s="206" t="s">
        <v>62</v>
      </c>
      <c r="P17" s="206" t="s">
        <v>63</v>
      </c>
      <c r="Q17" s="206" t="s">
        <v>241</v>
      </c>
    </row>
    <row r="18">
      <c r="A18" s="342">
        <v>1.0</v>
      </c>
      <c r="B18" s="343" t="s">
        <v>242</v>
      </c>
      <c r="C18" s="344" t="s">
        <v>242</v>
      </c>
      <c r="D18" s="345"/>
      <c r="E18" s="346"/>
      <c r="F18" s="347">
        <v>100.0</v>
      </c>
      <c r="G18" s="348">
        <v>200.0</v>
      </c>
      <c r="H18" s="347">
        <v>300.0</v>
      </c>
      <c r="I18" s="347">
        <v>400.0</v>
      </c>
      <c r="J18" s="348">
        <v>500.0</v>
      </c>
      <c r="K18" s="347">
        <v>600.0</v>
      </c>
      <c r="L18" s="347">
        <v>700.0</v>
      </c>
      <c r="M18" s="348">
        <v>800.0</v>
      </c>
      <c r="N18" s="347">
        <v>900.0</v>
      </c>
      <c r="O18" s="347">
        <v>1000.0</v>
      </c>
      <c r="P18" s="349">
        <v>1100.0</v>
      </c>
      <c r="Q18" s="350">
        <f>SUM(B18:P18)</f>
        <v>6600</v>
      </c>
    </row>
    <row r="19">
      <c r="A19" s="237"/>
      <c r="B19" s="351"/>
      <c r="C19" s="352"/>
      <c r="D19" s="353"/>
      <c r="E19" s="159"/>
      <c r="F19" s="354"/>
      <c r="G19" s="355"/>
      <c r="H19" s="354"/>
      <c r="I19" s="354"/>
      <c r="J19" s="355"/>
      <c r="K19" s="354"/>
      <c r="L19" s="354"/>
      <c r="M19" s="355"/>
      <c r="N19" s="354"/>
      <c r="O19" s="354"/>
      <c r="P19" s="356"/>
      <c r="Q19" s="352"/>
    </row>
    <row r="20">
      <c r="A20" s="342">
        <v>2.0</v>
      </c>
      <c r="B20" s="357" t="s">
        <v>243</v>
      </c>
      <c r="C20" s="358" t="s">
        <v>243</v>
      </c>
      <c r="D20" s="353"/>
      <c r="E20" s="159"/>
      <c r="F20" s="347">
        <v>100.0</v>
      </c>
      <c r="G20" s="348">
        <v>200.0</v>
      </c>
      <c r="H20" s="347">
        <v>300.0</v>
      </c>
      <c r="I20" s="347">
        <v>400.0</v>
      </c>
      <c r="J20" s="348">
        <v>500.0</v>
      </c>
      <c r="K20" s="347">
        <v>600.0</v>
      </c>
      <c r="L20" s="347">
        <v>700.0</v>
      </c>
      <c r="M20" s="348">
        <v>800.0</v>
      </c>
      <c r="N20" s="347">
        <v>900.0</v>
      </c>
      <c r="O20" s="347">
        <v>1000.0</v>
      </c>
      <c r="P20" s="349">
        <v>1100.0</v>
      </c>
      <c r="Q20" s="350">
        <f>SUM(B20:P20)</f>
        <v>6600</v>
      </c>
    </row>
    <row r="21">
      <c r="A21" s="237"/>
      <c r="B21" s="351"/>
      <c r="C21" s="352"/>
      <c r="D21" s="353"/>
      <c r="E21" s="159"/>
      <c r="F21" s="354"/>
      <c r="G21" s="355"/>
      <c r="H21" s="354"/>
      <c r="I21" s="354"/>
      <c r="J21" s="355"/>
      <c r="K21" s="354"/>
      <c r="L21" s="354"/>
      <c r="M21" s="355"/>
      <c r="N21" s="354"/>
      <c r="O21" s="354"/>
      <c r="P21" s="356"/>
      <c r="Q21" s="352"/>
    </row>
    <row r="22">
      <c r="A22" s="342">
        <v>3.0</v>
      </c>
      <c r="B22" s="357" t="s">
        <v>244</v>
      </c>
      <c r="C22" s="358" t="s">
        <v>244</v>
      </c>
      <c r="D22" s="353"/>
      <c r="E22" s="159"/>
      <c r="F22" s="347">
        <v>100.0</v>
      </c>
      <c r="G22" s="348">
        <v>200.0</v>
      </c>
      <c r="H22" s="347">
        <v>300.0</v>
      </c>
      <c r="I22" s="347">
        <v>400.0</v>
      </c>
      <c r="J22" s="348">
        <v>500.0</v>
      </c>
      <c r="K22" s="347">
        <v>600.0</v>
      </c>
      <c r="L22" s="347">
        <v>700.0</v>
      </c>
      <c r="M22" s="348">
        <v>800.0</v>
      </c>
      <c r="N22" s="347">
        <v>900.0</v>
      </c>
      <c r="O22" s="347">
        <v>1000.0</v>
      </c>
      <c r="P22" s="349">
        <v>1100.0</v>
      </c>
      <c r="Q22" s="350">
        <f>SUM(B22:P22)</f>
        <v>6600</v>
      </c>
    </row>
    <row r="23">
      <c r="A23" s="237"/>
      <c r="B23" s="351"/>
      <c r="C23" s="352"/>
      <c r="D23" s="353"/>
      <c r="E23" s="159"/>
      <c r="F23" s="354"/>
      <c r="G23" s="355"/>
      <c r="H23" s="354"/>
      <c r="I23" s="354"/>
      <c r="J23" s="355"/>
      <c r="K23" s="354"/>
      <c r="L23" s="354"/>
      <c r="M23" s="355"/>
      <c r="N23" s="354"/>
      <c r="O23" s="354"/>
      <c r="P23" s="356"/>
      <c r="Q23" s="352"/>
    </row>
    <row r="24">
      <c r="A24" s="359">
        <v>4.0</v>
      </c>
      <c r="B24" s="360" t="s">
        <v>245</v>
      </c>
      <c r="C24" s="361" t="s">
        <v>245</v>
      </c>
      <c r="D24" s="292"/>
      <c r="E24" s="159"/>
      <c r="F24" s="347">
        <v>100.0</v>
      </c>
      <c r="G24" s="348">
        <v>200.0</v>
      </c>
      <c r="H24" s="347">
        <v>300.0</v>
      </c>
      <c r="I24" s="347">
        <v>400.0</v>
      </c>
      <c r="J24" s="348">
        <v>500.0</v>
      </c>
      <c r="K24" s="347">
        <v>600.0</v>
      </c>
      <c r="L24" s="347">
        <v>700.0</v>
      </c>
      <c r="M24" s="348">
        <v>800.0</v>
      </c>
      <c r="N24" s="347">
        <v>900.0</v>
      </c>
      <c r="O24" s="347">
        <v>1000.0</v>
      </c>
      <c r="P24" s="349">
        <v>1100.0</v>
      </c>
      <c r="Q24" s="350">
        <f>SUM(B24:P24)</f>
        <v>6600</v>
      </c>
    </row>
    <row r="25">
      <c r="A25" s="237"/>
      <c r="B25" s="351"/>
      <c r="C25" s="352"/>
      <c r="D25" s="292"/>
      <c r="E25" s="159"/>
      <c r="F25" s="354"/>
      <c r="G25" s="355"/>
      <c r="H25" s="354"/>
      <c r="I25" s="354"/>
      <c r="J25" s="355"/>
      <c r="K25" s="354"/>
      <c r="L25" s="354"/>
      <c r="M25" s="355"/>
      <c r="N25" s="354"/>
      <c r="O25" s="354"/>
      <c r="P25" s="356"/>
      <c r="Q25" s="352"/>
    </row>
    <row r="26">
      <c r="A26" s="359">
        <v>5.0</v>
      </c>
      <c r="B26" s="360" t="s">
        <v>246</v>
      </c>
      <c r="C26" s="361" t="s">
        <v>246</v>
      </c>
      <c r="D26" s="292"/>
      <c r="E26" s="159"/>
      <c r="F26" s="347">
        <v>100.0</v>
      </c>
      <c r="G26" s="348">
        <v>200.0</v>
      </c>
      <c r="H26" s="347">
        <v>300.0</v>
      </c>
      <c r="I26" s="347">
        <v>400.0</v>
      </c>
      <c r="J26" s="348">
        <v>500.0</v>
      </c>
      <c r="K26" s="347">
        <v>600.0</v>
      </c>
      <c r="L26" s="347">
        <v>700.0</v>
      </c>
      <c r="M26" s="348">
        <v>800.0</v>
      </c>
      <c r="N26" s="347">
        <v>900.0</v>
      </c>
      <c r="O26" s="347">
        <v>1000.0</v>
      </c>
      <c r="P26" s="349">
        <v>1100.0</v>
      </c>
      <c r="Q26" s="350">
        <f>SUM(B26:P26)</f>
        <v>6600</v>
      </c>
    </row>
    <row r="27">
      <c r="A27" s="237"/>
      <c r="B27" s="351"/>
      <c r="C27" s="352"/>
      <c r="D27" s="362"/>
      <c r="E27" s="363"/>
      <c r="F27" s="354"/>
      <c r="G27" s="355"/>
      <c r="H27" s="354"/>
      <c r="I27" s="354"/>
      <c r="J27" s="355"/>
      <c r="K27" s="354"/>
      <c r="L27" s="354"/>
      <c r="M27" s="355"/>
      <c r="N27" s="354"/>
      <c r="O27" s="354"/>
      <c r="P27" s="356"/>
      <c r="Q27" s="352"/>
    </row>
    <row r="28">
      <c r="A28" s="364"/>
      <c r="B28" s="365" t="s">
        <v>247</v>
      </c>
      <c r="C28" s="283"/>
      <c r="D28" s="366">
        <v>33000.0</v>
      </c>
      <c r="E28" s="22"/>
      <c r="F28" s="367">
        <f t="shared" ref="F28:Q28" si="2">SUM(F18:F27)</f>
        <v>500</v>
      </c>
      <c r="G28" s="368">
        <f t="shared" si="2"/>
        <v>1000</v>
      </c>
      <c r="H28" s="368">
        <f t="shared" si="2"/>
        <v>1500</v>
      </c>
      <c r="I28" s="368">
        <f t="shared" si="2"/>
        <v>2000</v>
      </c>
      <c r="J28" s="368">
        <f t="shared" si="2"/>
        <v>2500</v>
      </c>
      <c r="K28" s="368">
        <f t="shared" si="2"/>
        <v>3000</v>
      </c>
      <c r="L28" s="368">
        <f t="shared" si="2"/>
        <v>3500</v>
      </c>
      <c r="M28" s="368">
        <f t="shared" si="2"/>
        <v>4000</v>
      </c>
      <c r="N28" s="368">
        <f t="shared" si="2"/>
        <v>4500</v>
      </c>
      <c r="O28" s="368">
        <f t="shared" si="2"/>
        <v>5000</v>
      </c>
      <c r="P28" s="368">
        <f t="shared" si="2"/>
        <v>5500</v>
      </c>
      <c r="Q28" s="369">
        <f t="shared" si="2"/>
        <v>33000</v>
      </c>
    </row>
    <row r="29">
      <c r="A29" s="237"/>
      <c r="B29" s="34"/>
      <c r="C29" s="244"/>
      <c r="D29" s="244"/>
      <c r="E29" s="35"/>
      <c r="F29" s="35"/>
      <c r="G29" s="370"/>
      <c r="H29" s="370"/>
      <c r="I29" s="370"/>
      <c r="J29" s="370"/>
      <c r="K29" s="370"/>
      <c r="L29" s="370"/>
      <c r="M29" s="370"/>
      <c r="N29" s="370"/>
      <c r="O29" s="370"/>
      <c r="P29" s="370"/>
      <c r="Q29" s="370"/>
    </row>
    <row r="32">
      <c r="A32" s="206" t="s">
        <v>249</v>
      </c>
      <c r="B32" s="206" t="s">
        <v>237</v>
      </c>
      <c r="C32" s="206" t="s">
        <v>238</v>
      </c>
      <c r="D32" s="206" t="s">
        <v>239</v>
      </c>
      <c r="E32" s="206" t="s">
        <v>240</v>
      </c>
      <c r="F32" s="206" t="s">
        <v>54</v>
      </c>
      <c r="G32" s="206" t="s">
        <v>55</v>
      </c>
      <c r="H32" s="206" t="s">
        <v>56</v>
      </c>
      <c r="I32" s="206" t="s">
        <v>57</v>
      </c>
      <c r="J32" s="206" t="s">
        <v>58</v>
      </c>
      <c r="K32" s="206" t="s">
        <v>59</v>
      </c>
      <c r="L32" s="206" t="s">
        <v>23</v>
      </c>
      <c r="M32" s="206" t="s">
        <v>60</v>
      </c>
      <c r="N32" s="206" t="s">
        <v>61</v>
      </c>
      <c r="O32" s="206" t="s">
        <v>62</v>
      </c>
      <c r="P32" s="206" t="s">
        <v>63</v>
      </c>
      <c r="Q32" s="206" t="s">
        <v>241</v>
      </c>
    </row>
    <row r="33">
      <c r="A33" s="342">
        <v>1.0</v>
      </c>
      <c r="B33" s="343" t="s">
        <v>242</v>
      </c>
      <c r="C33" s="344" t="s">
        <v>242</v>
      </c>
      <c r="D33" s="345"/>
      <c r="E33" s="346"/>
      <c r="F33" s="347">
        <v>100.0</v>
      </c>
      <c r="G33" s="348">
        <v>200.0</v>
      </c>
      <c r="H33" s="347">
        <v>300.0</v>
      </c>
      <c r="I33" s="347">
        <v>400.0</v>
      </c>
      <c r="J33" s="348">
        <v>500.0</v>
      </c>
      <c r="K33" s="347">
        <v>600.0</v>
      </c>
      <c r="L33" s="347">
        <v>700.0</v>
      </c>
      <c r="M33" s="348">
        <v>800.0</v>
      </c>
      <c r="N33" s="347">
        <v>900.0</v>
      </c>
      <c r="O33" s="347">
        <v>1000.0</v>
      </c>
      <c r="P33" s="349">
        <v>1100.0</v>
      </c>
      <c r="Q33" s="350">
        <f>SUM(B33:P33)</f>
        <v>6600</v>
      </c>
    </row>
    <row r="34">
      <c r="A34" s="237"/>
      <c r="B34" s="351"/>
      <c r="C34" s="352"/>
      <c r="D34" s="353"/>
      <c r="E34" s="159"/>
      <c r="F34" s="354"/>
      <c r="G34" s="355"/>
      <c r="H34" s="354"/>
      <c r="I34" s="354"/>
      <c r="J34" s="355"/>
      <c r="K34" s="354"/>
      <c r="L34" s="354"/>
      <c r="M34" s="355"/>
      <c r="N34" s="354"/>
      <c r="O34" s="354"/>
      <c r="P34" s="356"/>
      <c r="Q34" s="352"/>
    </row>
    <row r="35">
      <c r="A35" s="342">
        <v>2.0</v>
      </c>
      <c r="B35" s="357" t="s">
        <v>243</v>
      </c>
      <c r="C35" s="358" t="s">
        <v>243</v>
      </c>
      <c r="D35" s="353"/>
      <c r="E35" s="159"/>
      <c r="F35" s="347">
        <v>100.0</v>
      </c>
      <c r="G35" s="348">
        <v>200.0</v>
      </c>
      <c r="H35" s="347">
        <v>300.0</v>
      </c>
      <c r="I35" s="347">
        <v>400.0</v>
      </c>
      <c r="J35" s="348">
        <v>500.0</v>
      </c>
      <c r="K35" s="347">
        <v>600.0</v>
      </c>
      <c r="L35" s="347">
        <v>700.0</v>
      </c>
      <c r="M35" s="348">
        <v>800.0</v>
      </c>
      <c r="N35" s="347">
        <v>900.0</v>
      </c>
      <c r="O35" s="347">
        <v>1000.0</v>
      </c>
      <c r="P35" s="349">
        <v>1100.0</v>
      </c>
      <c r="Q35" s="350">
        <f>SUM(B35:P35)</f>
        <v>6600</v>
      </c>
    </row>
    <row r="36">
      <c r="A36" s="237"/>
      <c r="B36" s="351"/>
      <c r="C36" s="352"/>
      <c r="D36" s="353"/>
      <c r="E36" s="159"/>
      <c r="F36" s="354"/>
      <c r="G36" s="355"/>
      <c r="H36" s="354"/>
      <c r="I36" s="354"/>
      <c r="J36" s="355"/>
      <c r="K36" s="354"/>
      <c r="L36" s="354"/>
      <c r="M36" s="355"/>
      <c r="N36" s="354"/>
      <c r="O36" s="354"/>
      <c r="P36" s="356"/>
      <c r="Q36" s="352"/>
    </row>
    <row r="37">
      <c r="A37" s="342">
        <v>3.0</v>
      </c>
      <c r="B37" s="357" t="s">
        <v>244</v>
      </c>
      <c r="C37" s="358" t="s">
        <v>244</v>
      </c>
      <c r="D37" s="353"/>
      <c r="E37" s="159"/>
      <c r="F37" s="347">
        <v>100.0</v>
      </c>
      <c r="G37" s="348">
        <v>200.0</v>
      </c>
      <c r="H37" s="347">
        <v>300.0</v>
      </c>
      <c r="I37" s="347">
        <v>400.0</v>
      </c>
      <c r="J37" s="348">
        <v>500.0</v>
      </c>
      <c r="K37" s="347">
        <v>600.0</v>
      </c>
      <c r="L37" s="347">
        <v>700.0</v>
      </c>
      <c r="M37" s="348">
        <v>800.0</v>
      </c>
      <c r="N37" s="347">
        <v>900.0</v>
      </c>
      <c r="O37" s="347">
        <v>1000.0</v>
      </c>
      <c r="P37" s="349">
        <v>1100.0</v>
      </c>
      <c r="Q37" s="350">
        <f>SUM(B37:P37)</f>
        <v>6600</v>
      </c>
    </row>
    <row r="38">
      <c r="A38" s="237"/>
      <c r="B38" s="351"/>
      <c r="C38" s="352"/>
      <c r="D38" s="353"/>
      <c r="E38" s="159"/>
      <c r="F38" s="354"/>
      <c r="G38" s="355"/>
      <c r="H38" s="354"/>
      <c r="I38" s="354"/>
      <c r="J38" s="355"/>
      <c r="K38" s="354"/>
      <c r="L38" s="354"/>
      <c r="M38" s="355"/>
      <c r="N38" s="354"/>
      <c r="O38" s="354"/>
      <c r="P38" s="356"/>
      <c r="Q38" s="352"/>
    </row>
    <row r="39">
      <c r="A39" s="359">
        <v>4.0</v>
      </c>
      <c r="B39" s="360" t="s">
        <v>245</v>
      </c>
      <c r="C39" s="361" t="s">
        <v>245</v>
      </c>
      <c r="D39" s="292"/>
      <c r="E39" s="159"/>
      <c r="F39" s="347">
        <v>100.0</v>
      </c>
      <c r="G39" s="348">
        <v>200.0</v>
      </c>
      <c r="H39" s="347">
        <v>300.0</v>
      </c>
      <c r="I39" s="347">
        <v>400.0</v>
      </c>
      <c r="J39" s="348">
        <v>500.0</v>
      </c>
      <c r="K39" s="347">
        <v>600.0</v>
      </c>
      <c r="L39" s="347">
        <v>700.0</v>
      </c>
      <c r="M39" s="348">
        <v>800.0</v>
      </c>
      <c r="N39" s="347">
        <v>900.0</v>
      </c>
      <c r="O39" s="347">
        <v>1000.0</v>
      </c>
      <c r="P39" s="349">
        <v>1100.0</v>
      </c>
      <c r="Q39" s="350">
        <f>SUM(B39:P39)</f>
        <v>6600</v>
      </c>
    </row>
    <row r="40">
      <c r="A40" s="237"/>
      <c r="B40" s="351"/>
      <c r="C40" s="352"/>
      <c r="D40" s="292"/>
      <c r="E40" s="159"/>
      <c r="F40" s="354"/>
      <c r="G40" s="355"/>
      <c r="H40" s="354"/>
      <c r="I40" s="354"/>
      <c r="J40" s="355"/>
      <c r="K40" s="354"/>
      <c r="L40" s="354"/>
      <c r="M40" s="355"/>
      <c r="N40" s="354"/>
      <c r="O40" s="354"/>
      <c r="P40" s="356"/>
      <c r="Q40" s="352"/>
    </row>
    <row r="41">
      <c r="A41" s="359">
        <v>5.0</v>
      </c>
      <c r="B41" s="360" t="s">
        <v>246</v>
      </c>
      <c r="C41" s="361" t="s">
        <v>246</v>
      </c>
      <c r="D41" s="292"/>
      <c r="E41" s="159"/>
      <c r="F41" s="347">
        <v>100.0</v>
      </c>
      <c r="G41" s="348">
        <v>200.0</v>
      </c>
      <c r="H41" s="347">
        <v>300.0</v>
      </c>
      <c r="I41" s="347">
        <v>400.0</v>
      </c>
      <c r="J41" s="348">
        <v>500.0</v>
      </c>
      <c r="K41" s="347">
        <v>600.0</v>
      </c>
      <c r="L41" s="347">
        <v>700.0</v>
      </c>
      <c r="M41" s="348">
        <v>800.0</v>
      </c>
      <c r="N41" s="347">
        <v>900.0</v>
      </c>
      <c r="O41" s="347">
        <v>1000.0</v>
      </c>
      <c r="P41" s="349">
        <v>1100.0</v>
      </c>
      <c r="Q41" s="350">
        <f>SUM(B41:P41)</f>
        <v>6600</v>
      </c>
    </row>
    <row r="42">
      <c r="A42" s="237"/>
      <c r="B42" s="351"/>
      <c r="C42" s="352"/>
      <c r="D42" s="362"/>
      <c r="E42" s="363"/>
      <c r="F42" s="354"/>
      <c r="G42" s="355"/>
      <c r="H42" s="354"/>
      <c r="I42" s="354"/>
      <c r="J42" s="355"/>
      <c r="K42" s="354"/>
      <c r="L42" s="354"/>
      <c r="M42" s="355"/>
      <c r="N42" s="354"/>
      <c r="O42" s="354"/>
      <c r="P42" s="356"/>
      <c r="Q42" s="352"/>
    </row>
    <row r="43">
      <c r="A43" s="364"/>
      <c r="B43" s="365" t="s">
        <v>247</v>
      </c>
      <c r="C43" s="283"/>
      <c r="D43" s="366">
        <v>33000.0</v>
      </c>
      <c r="E43" s="22"/>
      <c r="F43" s="367">
        <f t="shared" ref="F43:Q43" si="3">SUM(F33:F42)</f>
        <v>500</v>
      </c>
      <c r="G43" s="368">
        <f t="shared" si="3"/>
        <v>1000</v>
      </c>
      <c r="H43" s="368">
        <f t="shared" si="3"/>
        <v>1500</v>
      </c>
      <c r="I43" s="368">
        <f t="shared" si="3"/>
        <v>2000</v>
      </c>
      <c r="J43" s="368">
        <f t="shared" si="3"/>
        <v>2500</v>
      </c>
      <c r="K43" s="368">
        <f t="shared" si="3"/>
        <v>3000</v>
      </c>
      <c r="L43" s="368">
        <f t="shared" si="3"/>
        <v>3500</v>
      </c>
      <c r="M43" s="368">
        <f t="shared" si="3"/>
        <v>4000</v>
      </c>
      <c r="N43" s="368">
        <f t="shared" si="3"/>
        <v>4500</v>
      </c>
      <c r="O43" s="368">
        <f t="shared" si="3"/>
        <v>5000</v>
      </c>
      <c r="P43" s="368">
        <f t="shared" si="3"/>
        <v>5500</v>
      </c>
      <c r="Q43" s="369">
        <f t="shared" si="3"/>
        <v>33000</v>
      </c>
    </row>
    <row r="44">
      <c r="A44" s="237"/>
      <c r="B44" s="34"/>
      <c r="C44" s="244"/>
      <c r="D44" s="244"/>
      <c r="E44" s="35"/>
      <c r="F44" s="35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</row>
    <row r="47">
      <c r="A47" s="206" t="s">
        <v>250</v>
      </c>
      <c r="B47" s="206" t="s">
        <v>237</v>
      </c>
      <c r="C47" s="206" t="s">
        <v>238</v>
      </c>
      <c r="D47" s="206" t="s">
        <v>239</v>
      </c>
      <c r="E47" s="206" t="s">
        <v>240</v>
      </c>
      <c r="F47" s="206" t="s">
        <v>54</v>
      </c>
      <c r="G47" s="206" t="s">
        <v>55</v>
      </c>
      <c r="H47" s="206" t="s">
        <v>56</v>
      </c>
      <c r="I47" s="206" t="s">
        <v>57</v>
      </c>
      <c r="J47" s="206" t="s">
        <v>58</v>
      </c>
      <c r="K47" s="206" t="s">
        <v>59</v>
      </c>
      <c r="L47" s="206" t="s">
        <v>23</v>
      </c>
      <c r="M47" s="206" t="s">
        <v>60</v>
      </c>
      <c r="N47" s="206" t="s">
        <v>61</v>
      </c>
      <c r="O47" s="206" t="s">
        <v>62</v>
      </c>
      <c r="P47" s="206" t="s">
        <v>63</v>
      </c>
      <c r="Q47" s="206" t="s">
        <v>241</v>
      </c>
    </row>
    <row r="48">
      <c r="A48" s="342">
        <v>1.0</v>
      </c>
      <c r="B48" s="343" t="s">
        <v>242</v>
      </c>
      <c r="C48" s="344" t="s">
        <v>242</v>
      </c>
      <c r="D48" s="345"/>
      <c r="E48" s="346"/>
      <c r="F48" s="347">
        <v>100.0</v>
      </c>
      <c r="G48" s="348">
        <v>200.0</v>
      </c>
      <c r="H48" s="347">
        <v>300.0</v>
      </c>
      <c r="I48" s="347">
        <v>400.0</v>
      </c>
      <c r="J48" s="348">
        <v>500.0</v>
      </c>
      <c r="K48" s="347">
        <v>600.0</v>
      </c>
      <c r="L48" s="347">
        <v>700.0</v>
      </c>
      <c r="M48" s="348">
        <v>800.0</v>
      </c>
      <c r="N48" s="347">
        <v>900.0</v>
      </c>
      <c r="O48" s="347">
        <v>1000.0</v>
      </c>
      <c r="P48" s="349">
        <v>1100.0</v>
      </c>
      <c r="Q48" s="350">
        <f>SUM(B48:P48)</f>
        <v>6600</v>
      </c>
    </row>
    <row r="49">
      <c r="A49" s="237"/>
      <c r="B49" s="351"/>
      <c r="C49" s="352"/>
      <c r="D49" s="353"/>
      <c r="E49" s="159"/>
      <c r="F49" s="354"/>
      <c r="G49" s="355"/>
      <c r="H49" s="354"/>
      <c r="I49" s="354"/>
      <c r="J49" s="355"/>
      <c r="K49" s="354"/>
      <c r="L49" s="354"/>
      <c r="M49" s="355"/>
      <c r="N49" s="354"/>
      <c r="O49" s="354"/>
      <c r="P49" s="356"/>
      <c r="Q49" s="352"/>
    </row>
    <row r="50">
      <c r="A50" s="342">
        <v>2.0</v>
      </c>
      <c r="B50" s="357" t="s">
        <v>243</v>
      </c>
      <c r="C50" s="358" t="s">
        <v>243</v>
      </c>
      <c r="D50" s="353"/>
      <c r="E50" s="159"/>
      <c r="F50" s="347">
        <v>100.0</v>
      </c>
      <c r="G50" s="348">
        <v>200.0</v>
      </c>
      <c r="H50" s="347">
        <v>300.0</v>
      </c>
      <c r="I50" s="347">
        <v>400.0</v>
      </c>
      <c r="J50" s="348">
        <v>500.0</v>
      </c>
      <c r="K50" s="347">
        <v>600.0</v>
      </c>
      <c r="L50" s="347">
        <v>700.0</v>
      </c>
      <c r="M50" s="348">
        <v>800.0</v>
      </c>
      <c r="N50" s="347">
        <v>900.0</v>
      </c>
      <c r="O50" s="347">
        <v>1000.0</v>
      </c>
      <c r="P50" s="349">
        <v>1100.0</v>
      </c>
      <c r="Q50" s="350">
        <f>SUM(B50:P50)</f>
        <v>6600</v>
      </c>
    </row>
    <row r="51">
      <c r="A51" s="237"/>
      <c r="B51" s="351"/>
      <c r="C51" s="352"/>
      <c r="D51" s="353"/>
      <c r="E51" s="159"/>
      <c r="F51" s="354"/>
      <c r="G51" s="355"/>
      <c r="H51" s="354"/>
      <c r="I51" s="354"/>
      <c r="J51" s="355"/>
      <c r="K51" s="354"/>
      <c r="L51" s="354"/>
      <c r="M51" s="355"/>
      <c r="N51" s="354"/>
      <c r="O51" s="354"/>
      <c r="P51" s="356"/>
      <c r="Q51" s="352"/>
    </row>
    <row r="52">
      <c r="A52" s="342">
        <v>3.0</v>
      </c>
      <c r="B52" s="357" t="s">
        <v>244</v>
      </c>
      <c r="C52" s="358" t="s">
        <v>244</v>
      </c>
      <c r="D52" s="353"/>
      <c r="E52" s="159"/>
      <c r="F52" s="347">
        <v>100.0</v>
      </c>
      <c r="G52" s="348">
        <v>200.0</v>
      </c>
      <c r="H52" s="347">
        <v>300.0</v>
      </c>
      <c r="I52" s="347">
        <v>400.0</v>
      </c>
      <c r="J52" s="348">
        <v>500.0</v>
      </c>
      <c r="K52" s="347">
        <v>600.0</v>
      </c>
      <c r="L52" s="347">
        <v>700.0</v>
      </c>
      <c r="M52" s="348">
        <v>800.0</v>
      </c>
      <c r="N52" s="347">
        <v>900.0</v>
      </c>
      <c r="O52" s="347">
        <v>1000.0</v>
      </c>
      <c r="P52" s="349">
        <v>1100.0</v>
      </c>
      <c r="Q52" s="350">
        <f>SUM(B52:P52)</f>
        <v>6600</v>
      </c>
    </row>
    <row r="53">
      <c r="A53" s="237"/>
      <c r="B53" s="351"/>
      <c r="C53" s="352"/>
      <c r="D53" s="353"/>
      <c r="E53" s="159"/>
      <c r="F53" s="354"/>
      <c r="G53" s="355"/>
      <c r="H53" s="354"/>
      <c r="I53" s="354"/>
      <c r="J53" s="355"/>
      <c r="K53" s="354"/>
      <c r="L53" s="354"/>
      <c r="M53" s="355"/>
      <c r="N53" s="354"/>
      <c r="O53" s="354"/>
      <c r="P53" s="356"/>
      <c r="Q53" s="352"/>
    </row>
    <row r="54">
      <c r="A54" s="359">
        <v>4.0</v>
      </c>
      <c r="B54" s="360" t="s">
        <v>245</v>
      </c>
      <c r="C54" s="361" t="s">
        <v>245</v>
      </c>
      <c r="D54" s="292"/>
      <c r="E54" s="159"/>
      <c r="F54" s="347">
        <v>100.0</v>
      </c>
      <c r="G54" s="348">
        <v>200.0</v>
      </c>
      <c r="H54" s="347">
        <v>300.0</v>
      </c>
      <c r="I54" s="347">
        <v>400.0</v>
      </c>
      <c r="J54" s="348">
        <v>500.0</v>
      </c>
      <c r="K54" s="347">
        <v>600.0</v>
      </c>
      <c r="L54" s="347">
        <v>700.0</v>
      </c>
      <c r="M54" s="348">
        <v>800.0</v>
      </c>
      <c r="N54" s="347">
        <v>900.0</v>
      </c>
      <c r="O54" s="347">
        <v>1000.0</v>
      </c>
      <c r="P54" s="349">
        <v>1100.0</v>
      </c>
      <c r="Q54" s="350">
        <f>SUM(B54:P54)</f>
        <v>6600</v>
      </c>
    </row>
    <row r="55">
      <c r="A55" s="237"/>
      <c r="B55" s="351"/>
      <c r="C55" s="352"/>
      <c r="D55" s="292"/>
      <c r="E55" s="159"/>
      <c r="F55" s="354"/>
      <c r="G55" s="355"/>
      <c r="H55" s="354"/>
      <c r="I55" s="354"/>
      <c r="J55" s="355"/>
      <c r="K55" s="354"/>
      <c r="L55" s="354"/>
      <c r="M55" s="355"/>
      <c r="N55" s="354"/>
      <c r="O55" s="354"/>
      <c r="P55" s="356"/>
      <c r="Q55" s="352"/>
    </row>
    <row r="56">
      <c r="A56" s="359">
        <v>5.0</v>
      </c>
      <c r="B56" s="360" t="s">
        <v>246</v>
      </c>
      <c r="C56" s="361" t="s">
        <v>246</v>
      </c>
      <c r="D56" s="292"/>
      <c r="E56" s="159"/>
      <c r="F56" s="347">
        <v>100.0</v>
      </c>
      <c r="G56" s="348">
        <v>200.0</v>
      </c>
      <c r="H56" s="347">
        <v>300.0</v>
      </c>
      <c r="I56" s="347">
        <v>400.0</v>
      </c>
      <c r="J56" s="348">
        <v>500.0</v>
      </c>
      <c r="K56" s="347">
        <v>600.0</v>
      </c>
      <c r="L56" s="347">
        <v>700.0</v>
      </c>
      <c r="M56" s="348">
        <v>800.0</v>
      </c>
      <c r="N56" s="347">
        <v>900.0</v>
      </c>
      <c r="O56" s="347">
        <v>1000.0</v>
      </c>
      <c r="P56" s="349">
        <v>1100.0</v>
      </c>
      <c r="Q56" s="350">
        <f>SUM(B56:P56)</f>
        <v>6600</v>
      </c>
    </row>
    <row r="57">
      <c r="A57" s="237"/>
      <c r="B57" s="351"/>
      <c r="C57" s="352"/>
      <c r="D57" s="362"/>
      <c r="E57" s="363"/>
      <c r="F57" s="354"/>
      <c r="G57" s="355"/>
      <c r="H57" s="354"/>
      <c r="I57" s="354"/>
      <c r="J57" s="355"/>
      <c r="K57" s="354"/>
      <c r="L57" s="354"/>
      <c r="M57" s="355"/>
      <c r="N57" s="354"/>
      <c r="O57" s="354"/>
      <c r="P57" s="356"/>
      <c r="Q57" s="352"/>
    </row>
    <row r="58">
      <c r="A58" s="364"/>
      <c r="B58" s="365" t="s">
        <v>247</v>
      </c>
      <c r="C58" s="283"/>
      <c r="D58" s="366">
        <v>33000.0</v>
      </c>
      <c r="E58" s="22"/>
      <c r="F58" s="367">
        <f t="shared" ref="F58:Q58" si="4">SUM(F48:F57)</f>
        <v>500</v>
      </c>
      <c r="G58" s="368">
        <f t="shared" si="4"/>
        <v>1000</v>
      </c>
      <c r="H58" s="368">
        <f t="shared" si="4"/>
        <v>1500</v>
      </c>
      <c r="I58" s="368">
        <f t="shared" si="4"/>
        <v>2000</v>
      </c>
      <c r="J58" s="368">
        <f t="shared" si="4"/>
        <v>2500</v>
      </c>
      <c r="K58" s="368">
        <f t="shared" si="4"/>
        <v>3000</v>
      </c>
      <c r="L58" s="368">
        <f t="shared" si="4"/>
        <v>3500</v>
      </c>
      <c r="M58" s="368">
        <f t="shared" si="4"/>
        <v>4000</v>
      </c>
      <c r="N58" s="368">
        <f t="shared" si="4"/>
        <v>4500</v>
      </c>
      <c r="O58" s="368">
        <f t="shared" si="4"/>
        <v>5000</v>
      </c>
      <c r="P58" s="368">
        <f t="shared" si="4"/>
        <v>5500</v>
      </c>
      <c r="Q58" s="369">
        <f t="shared" si="4"/>
        <v>33000</v>
      </c>
    </row>
    <row r="59">
      <c r="A59" s="237"/>
      <c r="B59" s="34"/>
      <c r="C59" s="244"/>
      <c r="D59" s="244"/>
      <c r="E59" s="35"/>
      <c r="F59" s="35"/>
      <c r="G59" s="370"/>
      <c r="H59" s="370"/>
      <c r="I59" s="370"/>
      <c r="J59" s="370"/>
      <c r="K59" s="370"/>
      <c r="L59" s="370"/>
      <c r="M59" s="370"/>
      <c r="N59" s="370"/>
      <c r="O59" s="370"/>
      <c r="P59" s="370"/>
      <c r="Q59" s="370"/>
    </row>
  </sheetData>
  <mergeCells count="360">
    <mergeCell ref="J9:J10"/>
    <mergeCell ref="K9:K10"/>
    <mergeCell ref="L9:L10"/>
    <mergeCell ref="M9:M10"/>
    <mergeCell ref="N9:N10"/>
    <mergeCell ref="O9:O10"/>
    <mergeCell ref="P9:P10"/>
    <mergeCell ref="Q9:Q10"/>
    <mergeCell ref="A9:A10"/>
    <mergeCell ref="B9:B10"/>
    <mergeCell ref="C9:C10"/>
    <mergeCell ref="F9:F10"/>
    <mergeCell ref="G9:G10"/>
    <mergeCell ref="H9:H10"/>
    <mergeCell ref="I9:I10"/>
    <mergeCell ref="J11:J12"/>
    <mergeCell ref="K11:K12"/>
    <mergeCell ref="L11:L12"/>
    <mergeCell ref="M11:M12"/>
    <mergeCell ref="N11:N12"/>
    <mergeCell ref="O11:O12"/>
    <mergeCell ref="P11:P12"/>
    <mergeCell ref="Q11:Q12"/>
    <mergeCell ref="A11:A12"/>
    <mergeCell ref="B11:B12"/>
    <mergeCell ref="C11:C12"/>
    <mergeCell ref="F11:F12"/>
    <mergeCell ref="G11:G12"/>
    <mergeCell ref="H11:H12"/>
    <mergeCell ref="I11:I12"/>
    <mergeCell ref="J13:J14"/>
    <mergeCell ref="K13:K14"/>
    <mergeCell ref="L13:L14"/>
    <mergeCell ref="M13:M14"/>
    <mergeCell ref="N13:N14"/>
    <mergeCell ref="O13:O14"/>
    <mergeCell ref="P13:P14"/>
    <mergeCell ref="Q13:Q14"/>
    <mergeCell ref="A13:A14"/>
    <mergeCell ref="B13:C14"/>
    <mergeCell ref="D13:E14"/>
    <mergeCell ref="F13:F14"/>
    <mergeCell ref="G13:G14"/>
    <mergeCell ref="H13:H14"/>
    <mergeCell ref="I13:I14"/>
    <mergeCell ref="J18:J19"/>
    <mergeCell ref="K18:K19"/>
    <mergeCell ref="L18:L19"/>
    <mergeCell ref="M18:M19"/>
    <mergeCell ref="N18:N19"/>
    <mergeCell ref="O18:O19"/>
    <mergeCell ref="P18:P19"/>
    <mergeCell ref="Q18:Q19"/>
    <mergeCell ref="A18:A19"/>
    <mergeCell ref="B18:B19"/>
    <mergeCell ref="C18:C19"/>
    <mergeCell ref="F18:F19"/>
    <mergeCell ref="G18:G19"/>
    <mergeCell ref="H18:H19"/>
    <mergeCell ref="I18:I19"/>
    <mergeCell ref="J20:J21"/>
    <mergeCell ref="K20:K21"/>
    <mergeCell ref="L20:L21"/>
    <mergeCell ref="M20:M21"/>
    <mergeCell ref="N20:N21"/>
    <mergeCell ref="O20:O21"/>
    <mergeCell ref="P20:P21"/>
    <mergeCell ref="Q20:Q21"/>
    <mergeCell ref="A20:A21"/>
    <mergeCell ref="B20:B21"/>
    <mergeCell ref="C20:C21"/>
    <mergeCell ref="F20:F21"/>
    <mergeCell ref="G20:G21"/>
    <mergeCell ref="H20:H21"/>
    <mergeCell ref="I20:I21"/>
    <mergeCell ref="J22:J23"/>
    <mergeCell ref="K22:K23"/>
    <mergeCell ref="L22:L23"/>
    <mergeCell ref="M22:M23"/>
    <mergeCell ref="N22:N23"/>
    <mergeCell ref="O22:O23"/>
    <mergeCell ref="P22:P23"/>
    <mergeCell ref="Q22:Q23"/>
    <mergeCell ref="A22:A23"/>
    <mergeCell ref="B22:B23"/>
    <mergeCell ref="C22:C23"/>
    <mergeCell ref="F22:F23"/>
    <mergeCell ref="G22:G23"/>
    <mergeCell ref="H22:H23"/>
    <mergeCell ref="I22:I23"/>
    <mergeCell ref="J24:J25"/>
    <mergeCell ref="K24:K25"/>
    <mergeCell ref="L24:L25"/>
    <mergeCell ref="M24:M25"/>
    <mergeCell ref="N24:N25"/>
    <mergeCell ref="O24:O25"/>
    <mergeCell ref="P24:P25"/>
    <mergeCell ref="Q24:Q25"/>
    <mergeCell ref="A24:A25"/>
    <mergeCell ref="B24:B25"/>
    <mergeCell ref="C24:C25"/>
    <mergeCell ref="F24:F25"/>
    <mergeCell ref="G24:G25"/>
    <mergeCell ref="H24:H25"/>
    <mergeCell ref="I24:I25"/>
    <mergeCell ref="J43:J44"/>
    <mergeCell ref="K43:K44"/>
    <mergeCell ref="L43:L44"/>
    <mergeCell ref="M43:M44"/>
    <mergeCell ref="N43:N44"/>
    <mergeCell ref="O43:O44"/>
    <mergeCell ref="P43:P44"/>
    <mergeCell ref="Q43:Q44"/>
    <mergeCell ref="A43:A44"/>
    <mergeCell ref="B43:C44"/>
    <mergeCell ref="D43:E44"/>
    <mergeCell ref="F43:F44"/>
    <mergeCell ref="G43:G44"/>
    <mergeCell ref="H43:H44"/>
    <mergeCell ref="I43:I44"/>
    <mergeCell ref="J48:J49"/>
    <mergeCell ref="K48:K49"/>
    <mergeCell ref="L48:L49"/>
    <mergeCell ref="M48:M49"/>
    <mergeCell ref="N48:N49"/>
    <mergeCell ref="O48:O49"/>
    <mergeCell ref="P48:P49"/>
    <mergeCell ref="Q48:Q49"/>
    <mergeCell ref="A48:A49"/>
    <mergeCell ref="B48:B49"/>
    <mergeCell ref="C48:C49"/>
    <mergeCell ref="F48:F49"/>
    <mergeCell ref="G48:G49"/>
    <mergeCell ref="H48:H49"/>
    <mergeCell ref="I48:I49"/>
    <mergeCell ref="J50:J51"/>
    <mergeCell ref="K50:K51"/>
    <mergeCell ref="L50:L51"/>
    <mergeCell ref="M50:M51"/>
    <mergeCell ref="N50:N51"/>
    <mergeCell ref="O50:O51"/>
    <mergeCell ref="P50:P51"/>
    <mergeCell ref="Q50:Q51"/>
    <mergeCell ref="A50:A51"/>
    <mergeCell ref="B50:B51"/>
    <mergeCell ref="C50:C51"/>
    <mergeCell ref="F50:F51"/>
    <mergeCell ref="G50:G51"/>
    <mergeCell ref="H50:H51"/>
    <mergeCell ref="I50:I51"/>
    <mergeCell ref="J52:J53"/>
    <mergeCell ref="K52:K53"/>
    <mergeCell ref="L52:L53"/>
    <mergeCell ref="M52:M53"/>
    <mergeCell ref="N52:N53"/>
    <mergeCell ref="O52:O53"/>
    <mergeCell ref="P52:P53"/>
    <mergeCell ref="Q52:Q53"/>
    <mergeCell ref="A52:A53"/>
    <mergeCell ref="B52:B53"/>
    <mergeCell ref="C52:C53"/>
    <mergeCell ref="F52:F53"/>
    <mergeCell ref="G52:G53"/>
    <mergeCell ref="H52:H53"/>
    <mergeCell ref="I52:I53"/>
    <mergeCell ref="J54:J55"/>
    <mergeCell ref="K54:K55"/>
    <mergeCell ref="L54:L55"/>
    <mergeCell ref="M54:M55"/>
    <mergeCell ref="N54:N55"/>
    <mergeCell ref="O54:O55"/>
    <mergeCell ref="P54:P55"/>
    <mergeCell ref="Q54:Q55"/>
    <mergeCell ref="A54:A55"/>
    <mergeCell ref="B54:B55"/>
    <mergeCell ref="C54:C55"/>
    <mergeCell ref="F54:F55"/>
    <mergeCell ref="G54:G55"/>
    <mergeCell ref="H54:H55"/>
    <mergeCell ref="I54:I55"/>
    <mergeCell ref="J56:J57"/>
    <mergeCell ref="K56:K57"/>
    <mergeCell ref="L56:L57"/>
    <mergeCell ref="M56:M57"/>
    <mergeCell ref="N56:N57"/>
    <mergeCell ref="O56:O57"/>
    <mergeCell ref="P56:P57"/>
    <mergeCell ref="Q56:Q57"/>
    <mergeCell ref="A56:A57"/>
    <mergeCell ref="B56:B57"/>
    <mergeCell ref="C56:C57"/>
    <mergeCell ref="F56:F57"/>
    <mergeCell ref="G56:G57"/>
    <mergeCell ref="H56:H57"/>
    <mergeCell ref="I56:I57"/>
    <mergeCell ref="J3:J4"/>
    <mergeCell ref="K3:K4"/>
    <mergeCell ref="L3:L4"/>
    <mergeCell ref="M3:M4"/>
    <mergeCell ref="N3:N4"/>
    <mergeCell ref="O3:O4"/>
    <mergeCell ref="P3:P4"/>
    <mergeCell ref="Q3:Q4"/>
    <mergeCell ref="A3:A4"/>
    <mergeCell ref="B3:B4"/>
    <mergeCell ref="C3:C4"/>
    <mergeCell ref="F3:F4"/>
    <mergeCell ref="G3:G4"/>
    <mergeCell ref="H3:H4"/>
    <mergeCell ref="I3:I4"/>
    <mergeCell ref="J5:J6"/>
    <mergeCell ref="K5:K6"/>
    <mergeCell ref="L5:L6"/>
    <mergeCell ref="M5:M6"/>
    <mergeCell ref="N5:N6"/>
    <mergeCell ref="O5:O6"/>
    <mergeCell ref="P5:P6"/>
    <mergeCell ref="Q5:Q6"/>
    <mergeCell ref="A5:A6"/>
    <mergeCell ref="B5:B6"/>
    <mergeCell ref="C5:C6"/>
    <mergeCell ref="F5:F6"/>
    <mergeCell ref="G5:G6"/>
    <mergeCell ref="H5:H6"/>
    <mergeCell ref="I5:I6"/>
    <mergeCell ref="J7:J8"/>
    <mergeCell ref="K7:K8"/>
    <mergeCell ref="L7:L8"/>
    <mergeCell ref="M7:M8"/>
    <mergeCell ref="N7:N8"/>
    <mergeCell ref="O7:O8"/>
    <mergeCell ref="P7:P8"/>
    <mergeCell ref="Q7:Q8"/>
    <mergeCell ref="A7:A8"/>
    <mergeCell ref="B7:B8"/>
    <mergeCell ref="C7:C8"/>
    <mergeCell ref="F7:F8"/>
    <mergeCell ref="G7:G8"/>
    <mergeCell ref="H7:H8"/>
    <mergeCell ref="I7:I8"/>
    <mergeCell ref="J58:J59"/>
    <mergeCell ref="K58:K59"/>
    <mergeCell ref="L58:L59"/>
    <mergeCell ref="M58:M59"/>
    <mergeCell ref="N58:N59"/>
    <mergeCell ref="O58:O59"/>
    <mergeCell ref="P58:P59"/>
    <mergeCell ref="Q58:Q59"/>
    <mergeCell ref="A58:A59"/>
    <mergeCell ref="B58:C59"/>
    <mergeCell ref="D58:E59"/>
    <mergeCell ref="F58:F59"/>
    <mergeCell ref="G58:G59"/>
    <mergeCell ref="H58:H59"/>
    <mergeCell ref="I58:I59"/>
    <mergeCell ref="J26:J27"/>
    <mergeCell ref="K26:K27"/>
    <mergeCell ref="L26:L27"/>
    <mergeCell ref="M26:M27"/>
    <mergeCell ref="N26:N27"/>
    <mergeCell ref="O26:O27"/>
    <mergeCell ref="P26:P27"/>
    <mergeCell ref="Q26:Q27"/>
    <mergeCell ref="A26:A27"/>
    <mergeCell ref="B26:B27"/>
    <mergeCell ref="C26:C27"/>
    <mergeCell ref="F26:F27"/>
    <mergeCell ref="G26:G27"/>
    <mergeCell ref="H26:H27"/>
    <mergeCell ref="I26:I27"/>
    <mergeCell ref="J28:J29"/>
    <mergeCell ref="K28:K29"/>
    <mergeCell ref="L28:L29"/>
    <mergeCell ref="M28:M29"/>
    <mergeCell ref="N28:N29"/>
    <mergeCell ref="O28:O29"/>
    <mergeCell ref="P28:P29"/>
    <mergeCell ref="Q28:Q29"/>
    <mergeCell ref="A28:A29"/>
    <mergeCell ref="B28:C29"/>
    <mergeCell ref="D28:E29"/>
    <mergeCell ref="F28:F29"/>
    <mergeCell ref="G28:G29"/>
    <mergeCell ref="H28:H29"/>
    <mergeCell ref="I28:I29"/>
    <mergeCell ref="J33:J34"/>
    <mergeCell ref="K33:K34"/>
    <mergeCell ref="L33:L34"/>
    <mergeCell ref="M33:M34"/>
    <mergeCell ref="N33:N34"/>
    <mergeCell ref="O33:O34"/>
    <mergeCell ref="P33:P34"/>
    <mergeCell ref="Q33:Q34"/>
    <mergeCell ref="A33:A34"/>
    <mergeCell ref="B33:B34"/>
    <mergeCell ref="C33:C34"/>
    <mergeCell ref="F33:F34"/>
    <mergeCell ref="G33:G34"/>
    <mergeCell ref="H33:H34"/>
    <mergeCell ref="I33:I34"/>
    <mergeCell ref="J35:J36"/>
    <mergeCell ref="K35:K36"/>
    <mergeCell ref="L35:L36"/>
    <mergeCell ref="M35:M36"/>
    <mergeCell ref="N35:N36"/>
    <mergeCell ref="O35:O36"/>
    <mergeCell ref="P35:P36"/>
    <mergeCell ref="Q35:Q36"/>
    <mergeCell ref="A35:A36"/>
    <mergeCell ref="B35:B36"/>
    <mergeCell ref="C35:C36"/>
    <mergeCell ref="F35:F36"/>
    <mergeCell ref="G35:G36"/>
    <mergeCell ref="H35:H36"/>
    <mergeCell ref="I35:I36"/>
    <mergeCell ref="J37:J38"/>
    <mergeCell ref="K37:K38"/>
    <mergeCell ref="L37:L38"/>
    <mergeCell ref="M37:M38"/>
    <mergeCell ref="N37:N38"/>
    <mergeCell ref="O37:O38"/>
    <mergeCell ref="P37:P38"/>
    <mergeCell ref="Q37:Q38"/>
    <mergeCell ref="A37:A38"/>
    <mergeCell ref="B37:B38"/>
    <mergeCell ref="C37:C38"/>
    <mergeCell ref="F37:F38"/>
    <mergeCell ref="G37:G38"/>
    <mergeCell ref="H37:H38"/>
    <mergeCell ref="I37:I38"/>
    <mergeCell ref="J39:J40"/>
    <mergeCell ref="K39:K40"/>
    <mergeCell ref="L39:L40"/>
    <mergeCell ref="M39:M40"/>
    <mergeCell ref="N39:N40"/>
    <mergeCell ref="O39:O40"/>
    <mergeCell ref="P39:P40"/>
    <mergeCell ref="Q39:Q40"/>
    <mergeCell ref="A39:A40"/>
    <mergeCell ref="B39:B40"/>
    <mergeCell ref="C39:C40"/>
    <mergeCell ref="F39:F40"/>
    <mergeCell ref="G39:G40"/>
    <mergeCell ref="H39:H40"/>
    <mergeCell ref="I39:I40"/>
    <mergeCell ref="J41:J42"/>
    <mergeCell ref="K41:K42"/>
    <mergeCell ref="L41:L42"/>
    <mergeCell ref="M41:M42"/>
    <mergeCell ref="N41:N42"/>
    <mergeCell ref="O41:O42"/>
    <mergeCell ref="P41:P42"/>
    <mergeCell ref="Q41:Q42"/>
    <mergeCell ref="A41:A42"/>
    <mergeCell ref="B41:B42"/>
    <mergeCell ref="C41:C42"/>
    <mergeCell ref="F41:F42"/>
    <mergeCell ref="G41:G42"/>
    <mergeCell ref="H41:H42"/>
    <mergeCell ref="I41:I42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3" max="3" width="15.75"/>
    <col customWidth="1" min="4" max="4" width="17.5"/>
    <col customWidth="1" min="5" max="5" width="19.13"/>
    <col customWidth="1" min="6" max="6" width="18.25"/>
    <col customWidth="1" min="7" max="7" width="25.13"/>
    <col customWidth="1" min="8" max="8" width="22.75"/>
    <col customWidth="1" min="9" max="9" width="17.75"/>
    <col customWidth="1" min="10" max="10" width="25.0"/>
    <col customWidth="1" min="11" max="11" width="23.75"/>
    <col customWidth="1" min="12" max="12" width="24.25"/>
  </cols>
  <sheetData>
    <row r="1">
      <c r="A1" s="75" t="s">
        <v>251</v>
      </c>
    </row>
    <row r="2">
      <c r="A2" s="371" t="s">
        <v>51</v>
      </c>
      <c r="B2" s="372" t="s">
        <v>1</v>
      </c>
      <c r="C2" s="372" t="s">
        <v>252</v>
      </c>
      <c r="D2" s="372" t="s">
        <v>253</v>
      </c>
      <c r="E2" s="372" t="s">
        <v>254</v>
      </c>
      <c r="F2" s="372" t="s">
        <v>255</v>
      </c>
      <c r="G2" s="372" t="s">
        <v>256</v>
      </c>
      <c r="H2" s="372" t="s">
        <v>257</v>
      </c>
      <c r="I2" s="372" t="s">
        <v>258</v>
      </c>
      <c r="J2" s="372" t="s">
        <v>259</v>
      </c>
      <c r="K2" s="372" t="s">
        <v>260</v>
      </c>
    </row>
    <row r="3">
      <c r="A3" s="373">
        <v>1.0</v>
      </c>
      <c r="B3" s="374" t="s">
        <v>261</v>
      </c>
      <c r="C3" s="375" t="s">
        <v>262</v>
      </c>
      <c r="D3" s="375">
        <v>24.0</v>
      </c>
      <c r="E3" s="375">
        <v>2.0</v>
      </c>
      <c r="F3" s="375" t="s">
        <v>172</v>
      </c>
      <c r="G3" s="375">
        <v>0.0</v>
      </c>
      <c r="H3" s="375" t="s">
        <v>172</v>
      </c>
      <c r="I3" s="375" t="s">
        <v>172</v>
      </c>
      <c r="J3" s="376">
        <f t="shared" ref="J3:J17" si="1">G3+E3*D3</f>
        <v>48</v>
      </c>
      <c r="K3" s="377" t="s">
        <v>172</v>
      </c>
    </row>
    <row r="4">
      <c r="A4" s="378">
        <v>2.0</v>
      </c>
      <c r="B4" s="379" t="s">
        <v>263</v>
      </c>
      <c r="C4" s="380" t="s">
        <v>262</v>
      </c>
      <c r="D4" s="380">
        <v>24.0</v>
      </c>
      <c r="E4" s="380">
        <v>3.0</v>
      </c>
      <c r="F4" s="380" t="s">
        <v>172</v>
      </c>
      <c r="G4" s="380">
        <v>76.0</v>
      </c>
      <c r="H4" s="380" t="s">
        <v>172</v>
      </c>
      <c r="I4" s="380" t="s">
        <v>172</v>
      </c>
      <c r="J4" s="381">
        <f t="shared" si="1"/>
        <v>148</v>
      </c>
      <c r="K4" s="382" t="s">
        <v>172</v>
      </c>
    </row>
    <row r="5">
      <c r="A5" s="378">
        <v>3.0</v>
      </c>
      <c r="B5" s="379" t="s">
        <v>264</v>
      </c>
      <c r="C5" s="380" t="s">
        <v>262</v>
      </c>
      <c r="D5" s="380">
        <v>24.0</v>
      </c>
      <c r="E5" s="380">
        <v>7.0</v>
      </c>
      <c r="F5" s="380" t="s">
        <v>172</v>
      </c>
      <c r="G5" s="380">
        <v>55.0</v>
      </c>
      <c r="H5" s="380" t="s">
        <v>172</v>
      </c>
      <c r="I5" s="380" t="s">
        <v>172</v>
      </c>
      <c r="J5" s="381">
        <f t="shared" si="1"/>
        <v>223</v>
      </c>
      <c r="K5" s="382" t="s">
        <v>172</v>
      </c>
    </row>
    <row r="6">
      <c r="A6" s="378">
        <v>4.0</v>
      </c>
      <c r="B6" s="379" t="s">
        <v>265</v>
      </c>
      <c r="C6" s="380" t="s">
        <v>262</v>
      </c>
      <c r="D6" s="380">
        <v>12.0</v>
      </c>
      <c r="E6" s="380">
        <v>8.0</v>
      </c>
      <c r="F6" s="380" t="s">
        <v>172</v>
      </c>
      <c r="G6" s="380">
        <v>0.0</v>
      </c>
      <c r="H6" s="380" t="s">
        <v>172</v>
      </c>
      <c r="I6" s="380" t="s">
        <v>172</v>
      </c>
      <c r="J6" s="381">
        <f t="shared" si="1"/>
        <v>96</v>
      </c>
      <c r="K6" s="382" t="s">
        <v>172</v>
      </c>
    </row>
    <row r="7">
      <c r="A7" s="378">
        <v>5.0</v>
      </c>
      <c r="B7" s="379" t="s">
        <v>266</v>
      </c>
      <c r="C7" s="380" t="s">
        <v>262</v>
      </c>
      <c r="D7" s="380">
        <v>12.0</v>
      </c>
      <c r="E7" s="380">
        <v>9.0</v>
      </c>
      <c r="F7" s="380" t="s">
        <v>172</v>
      </c>
      <c r="G7" s="380">
        <v>22.0</v>
      </c>
      <c r="H7" s="380" t="s">
        <v>172</v>
      </c>
      <c r="I7" s="380" t="s">
        <v>172</v>
      </c>
      <c r="J7" s="381">
        <f t="shared" si="1"/>
        <v>130</v>
      </c>
      <c r="K7" s="382" t="s">
        <v>172</v>
      </c>
    </row>
    <row r="8">
      <c r="A8" s="378">
        <v>6.0</v>
      </c>
      <c r="B8" s="379" t="s">
        <v>267</v>
      </c>
      <c r="C8" s="380" t="s">
        <v>262</v>
      </c>
      <c r="D8" s="380">
        <v>12.0</v>
      </c>
      <c r="E8" s="380">
        <v>9.0</v>
      </c>
      <c r="F8" s="380" t="s">
        <v>172</v>
      </c>
      <c r="G8" s="380">
        <v>0.0</v>
      </c>
      <c r="H8" s="380" t="s">
        <v>172</v>
      </c>
      <c r="I8" s="380" t="s">
        <v>172</v>
      </c>
      <c r="J8" s="381">
        <f t="shared" si="1"/>
        <v>108</v>
      </c>
      <c r="K8" s="382" t="s">
        <v>172</v>
      </c>
    </row>
    <row r="9">
      <c r="A9" s="378">
        <v>7.0</v>
      </c>
      <c r="B9" s="379" t="s">
        <v>268</v>
      </c>
      <c r="C9" s="380" t="s">
        <v>262</v>
      </c>
      <c r="D9" s="380">
        <v>12.0</v>
      </c>
      <c r="E9" s="380">
        <v>2.0</v>
      </c>
      <c r="F9" s="380" t="s">
        <v>172</v>
      </c>
      <c r="G9" s="380">
        <v>0.0</v>
      </c>
      <c r="H9" s="380" t="s">
        <v>172</v>
      </c>
      <c r="I9" s="380" t="s">
        <v>172</v>
      </c>
      <c r="J9" s="381">
        <f t="shared" si="1"/>
        <v>24</v>
      </c>
      <c r="K9" s="382" t="s">
        <v>172</v>
      </c>
    </row>
    <row r="10">
      <c r="A10" s="378">
        <v>8.0</v>
      </c>
      <c r="B10" s="379" t="s">
        <v>269</v>
      </c>
      <c r="C10" s="380" t="s">
        <v>270</v>
      </c>
      <c r="D10" s="380">
        <v>1.0</v>
      </c>
      <c r="E10" s="380">
        <v>0.0</v>
      </c>
      <c r="F10" s="380">
        <v>30000.0</v>
      </c>
      <c r="G10" s="380">
        <v>0.0</v>
      </c>
      <c r="H10" s="380" t="s">
        <v>172</v>
      </c>
      <c r="I10" s="380" t="s">
        <v>172</v>
      </c>
      <c r="J10" s="381">
        <f t="shared" si="1"/>
        <v>0</v>
      </c>
      <c r="K10" s="382" t="s">
        <v>172</v>
      </c>
    </row>
    <row r="11">
      <c r="A11" s="378">
        <v>9.0</v>
      </c>
      <c r="B11" s="379" t="s">
        <v>271</v>
      </c>
      <c r="C11" s="380" t="s">
        <v>270</v>
      </c>
      <c r="D11" s="380">
        <v>1.0</v>
      </c>
      <c r="E11" s="380">
        <v>0.0</v>
      </c>
      <c r="F11" s="380">
        <v>30000.0</v>
      </c>
      <c r="G11" s="380">
        <v>0.0</v>
      </c>
      <c r="H11" s="380" t="s">
        <v>172</v>
      </c>
      <c r="I11" s="380" t="s">
        <v>172</v>
      </c>
      <c r="J11" s="381">
        <f t="shared" si="1"/>
        <v>0</v>
      </c>
      <c r="K11" s="382" t="s">
        <v>172</v>
      </c>
    </row>
    <row r="12">
      <c r="A12" s="378">
        <v>10.0</v>
      </c>
      <c r="B12" s="379" t="s">
        <v>272</v>
      </c>
      <c r="C12" s="380" t="s">
        <v>262</v>
      </c>
      <c r="D12" s="380">
        <v>24.0</v>
      </c>
      <c r="E12" s="380">
        <v>0.0</v>
      </c>
      <c r="F12" s="380">
        <v>700.0</v>
      </c>
      <c r="G12" s="380">
        <v>0.0</v>
      </c>
      <c r="H12" s="380">
        <v>1.0</v>
      </c>
      <c r="I12" s="380">
        <v>222.0</v>
      </c>
      <c r="J12" s="381">
        <f t="shared" si="1"/>
        <v>0</v>
      </c>
      <c r="K12" s="383">
        <f t="shared" ref="K12:K17" si="2">H12*I12</f>
        <v>222</v>
      </c>
    </row>
    <row r="13">
      <c r="A13" s="378">
        <v>11.0</v>
      </c>
      <c r="B13" s="379" t="s">
        <v>273</v>
      </c>
      <c r="C13" s="380" t="s">
        <v>262</v>
      </c>
      <c r="D13" s="380">
        <v>6.0</v>
      </c>
      <c r="E13" s="380">
        <v>0.0</v>
      </c>
      <c r="F13" s="380">
        <v>700.0</v>
      </c>
      <c r="G13" s="380">
        <v>2.0</v>
      </c>
      <c r="H13" s="380">
        <v>2.0</v>
      </c>
      <c r="I13" s="380">
        <v>333.0</v>
      </c>
      <c r="J13" s="381">
        <f t="shared" si="1"/>
        <v>2</v>
      </c>
      <c r="K13" s="383">
        <f t="shared" si="2"/>
        <v>666</v>
      </c>
    </row>
    <row r="14">
      <c r="A14" s="378">
        <v>12.0</v>
      </c>
      <c r="B14" s="379" t="s">
        <v>274</v>
      </c>
      <c r="C14" s="380" t="s">
        <v>262</v>
      </c>
      <c r="D14" s="380">
        <v>12.0</v>
      </c>
      <c r="E14" s="380">
        <v>1.0</v>
      </c>
      <c r="F14" s="380">
        <v>700.0</v>
      </c>
      <c r="G14" s="380">
        <v>0.0</v>
      </c>
      <c r="H14" s="380">
        <v>1.0</v>
      </c>
      <c r="I14" s="380">
        <v>444.0</v>
      </c>
      <c r="J14" s="381">
        <f t="shared" si="1"/>
        <v>12</v>
      </c>
      <c r="K14" s="383">
        <f t="shared" si="2"/>
        <v>444</v>
      </c>
    </row>
    <row r="15">
      <c r="A15" s="378">
        <v>13.0</v>
      </c>
      <c r="B15" s="379" t="s">
        <v>275</v>
      </c>
      <c r="C15" s="380" t="s">
        <v>262</v>
      </c>
      <c r="D15" s="380">
        <v>6.0</v>
      </c>
      <c r="E15" s="380">
        <v>2.0</v>
      </c>
      <c r="F15" s="380">
        <v>700.0</v>
      </c>
      <c r="G15" s="380">
        <v>1.0</v>
      </c>
      <c r="H15" s="380">
        <v>1.0</v>
      </c>
      <c r="I15" s="380">
        <v>555.0</v>
      </c>
      <c r="J15" s="381">
        <f t="shared" si="1"/>
        <v>13</v>
      </c>
      <c r="K15" s="383">
        <f t="shared" si="2"/>
        <v>555</v>
      </c>
    </row>
    <row r="16">
      <c r="A16" s="378">
        <v>14.0</v>
      </c>
      <c r="B16" s="379" t="s">
        <v>276</v>
      </c>
      <c r="C16" s="380" t="s">
        <v>262</v>
      </c>
      <c r="D16" s="380">
        <v>6.0</v>
      </c>
      <c r="E16" s="380">
        <v>0.0</v>
      </c>
      <c r="F16" s="380">
        <v>700.0</v>
      </c>
      <c r="G16" s="380">
        <v>0.0</v>
      </c>
      <c r="H16" s="380">
        <v>2.0</v>
      </c>
      <c r="I16" s="380">
        <v>666.0</v>
      </c>
      <c r="J16" s="381">
        <f t="shared" si="1"/>
        <v>0</v>
      </c>
      <c r="K16" s="383">
        <f t="shared" si="2"/>
        <v>1332</v>
      </c>
    </row>
    <row r="17">
      <c r="A17" s="384">
        <v>15.0</v>
      </c>
      <c r="B17" s="385" t="s">
        <v>277</v>
      </c>
      <c r="C17" s="386" t="s">
        <v>262</v>
      </c>
      <c r="D17" s="386">
        <v>6.0</v>
      </c>
      <c r="E17" s="386">
        <v>1.0</v>
      </c>
      <c r="F17" s="386">
        <v>700.0</v>
      </c>
      <c r="G17" s="386">
        <v>0.0</v>
      </c>
      <c r="H17" s="386">
        <v>1.0</v>
      </c>
      <c r="I17" s="386">
        <v>777.0</v>
      </c>
      <c r="J17" s="387">
        <f t="shared" si="1"/>
        <v>6</v>
      </c>
      <c r="K17" s="388">
        <f t="shared" si="2"/>
        <v>777</v>
      </c>
    </row>
    <row r="20">
      <c r="A20" s="75" t="s">
        <v>278</v>
      </c>
    </row>
    <row r="21">
      <c r="A21" s="389" t="s">
        <v>51</v>
      </c>
      <c r="B21" s="390" t="s">
        <v>1</v>
      </c>
      <c r="C21" s="390" t="s">
        <v>252</v>
      </c>
      <c r="D21" s="390" t="s">
        <v>253</v>
      </c>
      <c r="E21" s="390" t="s">
        <v>254</v>
      </c>
      <c r="F21" s="390" t="s">
        <v>255</v>
      </c>
      <c r="G21" s="390" t="s">
        <v>259</v>
      </c>
      <c r="H21" s="390" t="s">
        <v>260</v>
      </c>
    </row>
    <row r="22">
      <c r="A22" s="391">
        <v>1.0</v>
      </c>
      <c r="B22" s="392" t="s">
        <v>261</v>
      </c>
      <c r="C22" s="393" t="s">
        <v>262</v>
      </c>
      <c r="D22" s="393">
        <v>24.0</v>
      </c>
      <c r="E22" s="393">
        <v>10.0</v>
      </c>
      <c r="F22" s="393" t="s">
        <v>172</v>
      </c>
      <c r="G22" s="394">
        <f t="shared" ref="G22:G36" si="3">E22*D22</f>
        <v>240</v>
      </c>
      <c r="H22" s="395" t="s">
        <v>172</v>
      </c>
    </row>
    <row r="23">
      <c r="A23" s="391">
        <v>2.0</v>
      </c>
      <c r="B23" s="392" t="s">
        <v>263</v>
      </c>
      <c r="C23" s="393" t="s">
        <v>262</v>
      </c>
      <c r="D23" s="393">
        <v>24.0</v>
      </c>
      <c r="E23" s="393">
        <v>10.0</v>
      </c>
      <c r="F23" s="393" t="s">
        <v>172</v>
      </c>
      <c r="G23" s="394">
        <f t="shared" si="3"/>
        <v>240</v>
      </c>
      <c r="H23" s="395" t="s">
        <v>172</v>
      </c>
    </row>
    <row r="24">
      <c r="A24" s="391">
        <v>3.0</v>
      </c>
      <c r="B24" s="392" t="s">
        <v>264</v>
      </c>
      <c r="C24" s="393" t="s">
        <v>262</v>
      </c>
      <c r="D24" s="393">
        <v>24.0</v>
      </c>
      <c r="E24" s="393">
        <v>10.0</v>
      </c>
      <c r="F24" s="393" t="s">
        <v>172</v>
      </c>
      <c r="G24" s="394">
        <f t="shared" si="3"/>
        <v>240</v>
      </c>
      <c r="H24" s="395" t="s">
        <v>172</v>
      </c>
    </row>
    <row r="25">
      <c r="A25" s="391">
        <v>4.0</v>
      </c>
      <c r="B25" s="392" t="s">
        <v>265</v>
      </c>
      <c r="C25" s="393" t="s">
        <v>262</v>
      </c>
      <c r="D25" s="393">
        <v>12.0</v>
      </c>
      <c r="E25" s="393">
        <v>10.0</v>
      </c>
      <c r="F25" s="393" t="s">
        <v>172</v>
      </c>
      <c r="G25" s="394">
        <f t="shared" si="3"/>
        <v>120</v>
      </c>
      <c r="H25" s="395" t="s">
        <v>172</v>
      </c>
    </row>
    <row r="26">
      <c r="A26" s="391">
        <v>5.0</v>
      </c>
      <c r="B26" s="392" t="s">
        <v>266</v>
      </c>
      <c r="C26" s="393" t="s">
        <v>262</v>
      </c>
      <c r="D26" s="393">
        <v>12.0</v>
      </c>
      <c r="E26" s="393">
        <v>10.0</v>
      </c>
      <c r="F26" s="393" t="s">
        <v>172</v>
      </c>
      <c r="G26" s="394">
        <f t="shared" si="3"/>
        <v>120</v>
      </c>
      <c r="H26" s="395" t="s">
        <v>172</v>
      </c>
    </row>
    <row r="27">
      <c r="A27" s="391">
        <v>6.0</v>
      </c>
      <c r="B27" s="392" t="s">
        <v>267</v>
      </c>
      <c r="C27" s="393" t="s">
        <v>262</v>
      </c>
      <c r="D27" s="393">
        <v>12.0</v>
      </c>
      <c r="E27" s="393">
        <v>10.0</v>
      </c>
      <c r="F27" s="393" t="s">
        <v>172</v>
      </c>
      <c r="G27" s="394">
        <f t="shared" si="3"/>
        <v>120</v>
      </c>
      <c r="H27" s="395" t="s">
        <v>172</v>
      </c>
    </row>
    <row r="28">
      <c r="A28" s="391">
        <v>7.0</v>
      </c>
      <c r="B28" s="392" t="s">
        <v>268</v>
      </c>
      <c r="C28" s="393" t="s">
        <v>262</v>
      </c>
      <c r="D28" s="393">
        <v>12.0</v>
      </c>
      <c r="E28" s="393">
        <v>10.0</v>
      </c>
      <c r="F28" s="393" t="s">
        <v>172</v>
      </c>
      <c r="G28" s="394">
        <f t="shared" si="3"/>
        <v>120</v>
      </c>
      <c r="H28" s="395" t="s">
        <v>172</v>
      </c>
    </row>
    <row r="29">
      <c r="A29" s="391">
        <v>8.0</v>
      </c>
      <c r="B29" s="392" t="s">
        <v>269</v>
      </c>
      <c r="C29" s="393" t="s">
        <v>270</v>
      </c>
      <c r="D29" s="393">
        <v>1.0</v>
      </c>
      <c r="E29" s="393">
        <v>6.0</v>
      </c>
      <c r="F29" s="393">
        <v>30000.0</v>
      </c>
      <c r="G29" s="394">
        <f t="shared" si="3"/>
        <v>6</v>
      </c>
      <c r="H29" s="396">
        <f t="shared" ref="H29:H36" si="4">F29*G29</f>
        <v>180000</v>
      </c>
    </row>
    <row r="30">
      <c r="A30" s="391">
        <v>9.0</v>
      </c>
      <c r="B30" s="392" t="s">
        <v>271</v>
      </c>
      <c r="C30" s="393" t="s">
        <v>270</v>
      </c>
      <c r="D30" s="393">
        <v>1.0</v>
      </c>
      <c r="E30" s="393">
        <v>6.0</v>
      </c>
      <c r="F30" s="393">
        <v>30000.0</v>
      </c>
      <c r="G30" s="394">
        <f t="shared" si="3"/>
        <v>6</v>
      </c>
      <c r="H30" s="396">
        <f t="shared" si="4"/>
        <v>180000</v>
      </c>
    </row>
    <row r="31">
      <c r="A31" s="391">
        <v>10.0</v>
      </c>
      <c r="B31" s="392" t="s">
        <v>272</v>
      </c>
      <c r="C31" s="393" t="s">
        <v>262</v>
      </c>
      <c r="D31" s="393">
        <v>24.0</v>
      </c>
      <c r="E31" s="393">
        <v>8.0</v>
      </c>
      <c r="F31" s="393">
        <v>700.0</v>
      </c>
      <c r="G31" s="394">
        <f t="shared" si="3"/>
        <v>192</v>
      </c>
      <c r="H31" s="396">
        <f t="shared" si="4"/>
        <v>134400</v>
      </c>
    </row>
    <row r="32">
      <c r="A32" s="391">
        <v>11.0</v>
      </c>
      <c r="B32" s="392" t="s">
        <v>273</v>
      </c>
      <c r="C32" s="393" t="s">
        <v>262</v>
      </c>
      <c r="D32" s="393">
        <v>6.0</v>
      </c>
      <c r="E32" s="393">
        <v>8.0</v>
      </c>
      <c r="F32" s="393">
        <v>700.0</v>
      </c>
      <c r="G32" s="394">
        <f t="shared" si="3"/>
        <v>48</v>
      </c>
      <c r="H32" s="396">
        <f t="shared" si="4"/>
        <v>33600</v>
      </c>
    </row>
    <row r="33">
      <c r="A33" s="391">
        <v>12.0</v>
      </c>
      <c r="B33" s="392" t="s">
        <v>274</v>
      </c>
      <c r="C33" s="393" t="s">
        <v>262</v>
      </c>
      <c r="D33" s="393">
        <v>12.0</v>
      </c>
      <c r="E33" s="393">
        <v>8.0</v>
      </c>
      <c r="F33" s="393">
        <v>700.0</v>
      </c>
      <c r="G33" s="394">
        <f t="shared" si="3"/>
        <v>96</v>
      </c>
      <c r="H33" s="396">
        <f t="shared" si="4"/>
        <v>67200</v>
      </c>
    </row>
    <row r="34">
      <c r="A34" s="391">
        <v>13.0</v>
      </c>
      <c r="B34" s="392" t="s">
        <v>275</v>
      </c>
      <c r="C34" s="393" t="s">
        <v>262</v>
      </c>
      <c r="D34" s="393">
        <v>6.0</v>
      </c>
      <c r="E34" s="393">
        <v>8.0</v>
      </c>
      <c r="F34" s="393">
        <v>700.0</v>
      </c>
      <c r="G34" s="394">
        <f t="shared" si="3"/>
        <v>48</v>
      </c>
      <c r="H34" s="396">
        <f t="shared" si="4"/>
        <v>33600</v>
      </c>
    </row>
    <row r="35">
      <c r="A35" s="391">
        <v>14.0</v>
      </c>
      <c r="B35" s="392" t="s">
        <v>276</v>
      </c>
      <c r="C35" s="393" t="s">
        <v>262</v>
      </c>
      <c r="D35" s="393">
        <v>6.0</v>
      </c>
      <c r="E35" s="393">
        <v>8.0</v>
      </c>
      <c r="F35" s="393">
        <v>700.0</v>
      </c>
      <c r="G35" s="394">
        <f t="shared" si="3"/>
        <v>48</v>
      </c>
      <c r="H35" s="396">
        <f t="shared" si="4"/>
        <v>33600</v>
      </c>
    </row>
    <row r="36">
      <c r="A36" s="397">
        <v>15.0</v>
      </c>
      <c r="B36" s="398" t="s">
        <v>277</v>
      </c>
      <c r="C36" s="399" t="s">
        <v>262</v>
      </c>
      <c r="D36" s="399">
        <v>6.0</v>
      </c>
      <c r="E36" s="399">
        <v>8.0</v>
      </c>
      <c r="F36" s="399">
        <v>700.0</v>
      </c>
      <c r="G36" s="400">
        <f t="shared" si="3"/>
        <v>48</v>
      </c>
      <c r="H36" s="401">
        <f t="shared" si="4"/>
        <v>33600</v>
      </c>
    </row>
    <row r="39">
      <c r="A39" s="75" t="s">
        <v>279</v>
      </c>
    </row>
    <row r="40">
      <c r="A40" s="402"/>
      <c r="B40" s="403" t="s">
        <v>1</v>
      </c>
      <c r="C40" s="403" t="s">
        <v>252</v>
      </c>
      <c r="D40" s="403" t="s">
        <v>253</v>
      </c>
      <c r="E40" s="403" t="s">
        <v>254</v>
      </c>
      <c r="F40" s="403" t="s">
        <v>255</v>
      </c>
      <c r="G40" s="403" t="s">
        <v>256</v>
      </c>
      <c r="H40" s="403" t="s">
        <v>257</v>
      </c>
      <c r="I40" s="403" t="s">
        <v>258</v>
      </c>
      <c r="J40" s="403" t="s">
        <v>280</v>
      </c>
      <c r="K40" s="403" t="s">
        <v>260</v>
      </c>
    </row>
    <row r="41">
      <c r="A41" s="404">
        <v>1.0</v>
      </c>
      <c r="B41" s="405" t="s">
        <v>261</v>
      </c>
      <c r="C41" s="406" t="s">
        <v>262</v>
      </c>
      <c r="D41" s="406">
        <v>24.0</v>
      </c>
      <c r="E41" s="406">
        <f t="shared" ref="E41:E55" si="5">E22+E3</f>
        <v>12</v>
      </c>
      <c r="F41" s="406" t="s">
        <v>172</v>
      </c>
      <c r="G41" s="406">
        <v>0.0</v>
      </c>
      <c r="H41" s="406" t="s">
        <v>172</v>
      </c>
      <c r="I41" s="406" t="s">
        <v>172</v>
      </c>
      <c r="J41" s="407">
        <f t="shared" ref="J41:J55" si="6">D41*E41+G41</f>
        <v>288</v>
      </c>
      <c r="K41" s="408" t="s">
        <v>172</v>
      </c>
    </row>
    <row r="42">
      <c r="A42" s="409">
        <v>2.0</v>
      </c>
      <c r="B42" s="410" t="s">
        <v>263</v>
      </c>
      <c r="C42" s="411" t="s">
        <v>262</v>
      </c>
      <c r="D42" s="411">
        <v>24.0</v>
      </c>
      <c r="E42" s="411">
        <f t="shared" si="5"/>
        <v>13</v>
      </c>
      <c r="F42" s="411" t="s">
        <v>172</v>
      </c>
      <c r="G42" s="411">
        <v>76.0</v>
      </c>
      <c r="H42" s="411" t="s">
        <v>172</v>
      </c>
      <c r="I42" s="411" t="s">
        <v>172</v>
      </c>
      <c r="J42" s="412">
        <f t="shared" si="6"/>
        <v>388</v>
      </c>
      <c r="K42" s="413" t="s">
        <v>172</v>
      </c>
    </row>
    <row r="43">
      <c r="A43" s="409">
        <v>3.0</v>
      </c>
      <c r="B43" s="410" t="s">
        <v>264</v>
      </c>
      <c r="C43" s="411" t="s">
        <v>262</v>
      </c>
      <c r="D43" s="411">
        <v>24.0</v>
      </c>
      <c r="E43" s="411">
        <f t="shared" si="5"/>
        <v>17</v>
      </c>
      <c r="F43" s="411" t="s">
        <v>172</v>
      </c>
      <c r="G43" s="411">
        <v>55.0</v>
      </c>
      <c r="H43" s="411" t="s">
        <v>172</v>
      </c>
      <c r="I43" s="411" t="s">
        <v>172</v>
      </c>
      <c r="J43" s="412">
        <f t="shared" si="6"/>
        <v>463</v>
      </c>
      <c r="K43" s="413" t="s">
        <v>172</v>
      </c>
    </row>
    <row r="44">
      <c r="A44" s="409">
        <v>4.0</v>
      </c>
      <c r="B44" s="410" t="s">
        <v>265</v>
      </c>
      <c r="C44" s="411" t="s">
        <v>262</v>
      </c>
      <c r="D44" s="411">
        <v>12.0</v>
      </c>
      <c r="E44" s="411">
        <f t="shared" si="5"/>
        <v>18</v>
      </c>
      <c r="F44" s="411" t="s">
        <v>172</v>
      </c>
      <c r="G44" s="411">
        <v>0.0</v>
      </c>
      <c r="H44" s="411" t="s">
        <v>172</v>
      </c>
      <c r="I44" s="411" t="s">
        <v>172</v>
      </c>
      <c r="J44" s="412">
        <f t="shared" si="6"/>
        <v>216</v>
      </c>
      <c r="K44" s="413" t="s">
        <v>172</v>
      </c>
    </row>
    <row r="45">
      <c r="A45" s="409">
        <v>5.0</v>
      </c>
      <c r="B45" s="410" t="s">
        <v>266</v>
      </c>
      <c r="C45" s="411" t="s">
        <v>262</v>
      </c>
      <c r="D45" s="411">
        <v>12.0</v>
      </c>
      <c r="E45" s="411">
        <f t="shared" si="5"/>
        <v>19</v>
      </c>
      <c r="F45" s="411" t="s">
        <v>172</v>
      </c>
      <c r="G45" s="411">
        <v>22.0</v>
      </c>
      <c r="H45" s="411" t="s">
        <v>172</v>
      </c>
      <c r="I45" s="411" t="s">
        <v>172</v>
      </c>
      <c r="J45" s="412">
        <f t="shared" si="6"/>
        <v>250</v>
      </c>
      <c r="K45" s="413" t="s">
        <v>172</v>
      </c>
    </row>
    <row r="46">
      <c r="A46" s="409">
        <v>6.0</v>
      </c>
      <c r="B46" s="410" t="s">
        <v>267</v>
      </c>
      <c r="C46" s="411" t="s">
        <v>262</v>
      </c>
      <c r="D46" s="411">
        <v>12.0</v>
      </c>
      <c r="E46" s="411">
        <f t="shared" si="5"/>
        <v>19</v>
      </c>
      <c r="F46" s="411" t="s">
        <v>172</v>
      </c>
      <c r="G46" s="411">
        <v>0.0</v>
      </c>
      <c r="H46" s="411" t="s">
        <v>172</v>
      </c>
      <c r="I46" s="411" t="s">
        <v>172</v>
      </c>
      <c r="J46" s="412">
        <f t="shared" si="6"/>
        <v>228</v>
      </c>
      <c r="K46" s="413" t="s">
        <v>172</v>
      </c>
    </row>
    <row r="47">
      <c r="A47" s="409">
        <v>7.0</v>
      </c>
      <c r="B47" s="410" t="s">
        <v>268</v>
      </c>
      <c r="C47" s="411" t="s">
        <v>262</v>
      </c>
      <c r="D47" s="411">
        <v>12.0</v>
      </c>
      <c r="E47" s="411">
        <f t="shared" si="5"/>
        <v>12</v>
      </c>
      <c r="F47" s="411" t="s">
        <v>172</v>
      </c>
      <c r="G47" s="411">
        <v>0.0</v>
      </c>
      <c r="H47" s="411" t="s">
        <v>172</v>
      </c>
      <c r="I47" s="411" t="s">
        <v>172</v>
      </c>
      <c r="J47" s="412">
        <f t="shared" si="6"/>
        <v>144</v>
      </c>
      <c r="K47" s="413" t="s">
        <v>172</v>
      </c>
    </row>
    <row r="48">
      <c r="A48" s="409">
        <v>8.0</v>
      </c>
      <c r="B48" s="410" t="s">
        <v>269</v>
      </c>
      <c r="C48" s="411" t="s">
        <v>270</v>
      </c>
      <c r="D48" s="411">
        <v>1.0</v>
      </c>
      <c r="E48" s="411">
        <f t="shared" si="5"/>
        <v>6</v>
      </c>
      <c r="F48" s="411">
        <v>30000.0</v>
      </c>
      <c r="G48" s="411">
        <v>0.0</v>
      </c>
      <c r="H48" s="411" t="s">
        <v>172</v>
      </c>
      <c r="I48" s="411" t="s">
        <v>172</v>
      </c>
      <c r="J48" s="412">
        <f t="shared" si="6"/>
        <v>6</v>
      </c>
      <c r="K48" s="414">
        <f t="shared" ref="K48:K49" si="7">J48*F48</f>
        <v>180000</v>
      </c>
    </row>
    <row r="49">
      <c r="A49" s="409">
        <v>9.0</v>
      </c>
      <c r="B49" s="410" t="s">
        <v>271</v>
      </c>
      <c r="C49" s="411" t="s">
        <v>270</v>
      </c>
      <c r="D49" s="411">
        <v>1.0</v>
      </c>
      <c r="E49" s="411">
        <f t="shared" si="5"/>
        <v>6</v>
      </c>
      <c r="F49" s="411">
        <v>30000.0</v>
      </c>
      <c r="G49" s="411">
        <v>0.0</v>
      </c>
      <c r="H49" s="411" t="s">
        <v>172</v>
      </c>
      <c r="I49" s="411" t="s">
        <v>172</v>
      </c>
      <c r="J49" s="412">
        <f t="shared" si="6"/>
        <v>6</v>
      </c>
      <c r="K49" s="414">
        <f t="shared" si="7"/>
        <v>180000</v>
      </c>
    </row>
    <row r="50">
      <c r="A50" s="409">
        <v>10.0</v>
      </c>
      <c r="B50" s="410" t="s">
        <v>272</v>
      </c>
      <c r="C50" s="411" t="s">
        <v>262</v>
      </c>
      <c r="D50" s="411">
        <v>24.0</v>
      </c>
      <c r="E50" s="411">
        <f t="shared" si="5"/>
        <v>8</v>
      </c>
      <c r="F50" s="411">
        <v>700.0</v>
      </c>
      <c r="G50" s="411">
        <v>0.0</v>
      </c>
      <c r="H50" s="411">
        <v>1.0</v>
      </c>
      <c r="I50" s="411">
        <v>222.0</v>
      </c>
      <c r="J50" s="412">
        <f t="shared" si="6"/>
        <v>192</v>
      </c>
      <c r="K50" s="414">
        <f t="shared" ref="K50:K55" si="8">J50*F50+I50</f>
        <v>134622</v>
      </c>
    </row>
    <row r="51">
      <c r="A51" s="409">
        <v>11.0</v>
      </c>
      <c r="B51" s="410" t="s">
        <v>273</v>
      </c>
      <c r="C51" s="411" t="s">
        <v>262</v>
      </c>
      <c r="D51" s="411">
        <v>6.0</v>
      </c>
      <c r="E51" s="411">
        <f t="shared" si="5"/>
        <v>8</v>
      </c>
      <c r="F51" s="411">
        <v>700.0</v>
      </c>
      <c r="G51" s="411">
        <v>2.0</v>
      </c>
      <c r="H51" s="411">
        <v>2.0</v>
      </c>
      <c r="I51" s="411">
        <v>333.0</v>
      </c>
      <c r="J51" s="412">
        <f t="shared" si="6"/>
        <v>50</v>
      </c>
      <c r="K51" s="414">
        <f t="shared" si="8"/>
        <v>35333</v>
      </c>
    </row>
    <row r="52">
      <c r="A52" s="409">
        <v>12.0</v>
      </c>
      <c r="B52" s="410" t="s">
        <v>274</v>
      </c>
      <c r="C52" s="411" t="s">
        <v>262</v>
      </c>
      <c r="D52" s="411">
        <v>12.0</v>
      </c>
      <c r="E52" s="411">
        <f t="shared" si="5"/>
        <v>9</v>
      </c>
      <c r="F52" s="411">
        <v>700.0</v>
      </c>
      <c r="G52" s="411">
        <v>0.0</v>
      </c>
      <c r="H52" s="411">
        <v>1.0</v>
      </c>
      <c r="I52" s="411">
        <v>444.0</v>
      </c>
      <c r="J52" s="412">
        <f t="shared" si="6"/>
        <v>108</v>
      </c>
      <c r="K52" s="414">
        <f t="shared" si="8"/>
        <v>76044</v>
      </c>
    </row>
    <row r="53">
      <c r="A53" s="409">
        <v>13.0</v>
      </c>
      <c r="B53" s="410" t="s">
        <v>275</v>
      </c>
      <c r="C53" s="411" t="s">
        <v>262</v>
      </c>
      <c r="D53" s="411">
        <v>6.0</v>
      </c>
      <c r="E53" s="411">
        <f t="shared" si="5"/>
        <v>10</v>
      </c>
      <c r="F53" s="411">
        <v>700.0</v>
      </c>
      <c r="G53" s="411">
        <v>1.0</v>
      </c>
      <c r="H53" s="411">
        <v>1.0</v>
      </c>
      <c r="I53" s="411">
        <v>555.0</v>
      </c>
      <c r="J53" s="412">
        <f t="shared" si="6"/>
        <v>61</v>
      </c>
      <c r="K53" s="414">
        <f t="shared" si="8"/>
        <v>43255</v>
      </c>
    </row>
    <row r="54">
      <c r="A54" s="409">
        <v>14.0</v>
      </c>
      <c r="B54" s="410" t="s">
        <v>276</v>
      </c>
      <c r="C54" s="411" t="s">
        <v>262</v>
      </c>
      <c r="D54" s="411">
        <v>6.0</v>
      </c>
      <c r="E54" s="411">
        <f t="shared" si="5"/>
        <v>8</v>
      </c>
      <c r="F54" s="411">
        <v>700.0</v>
      </c>
      <c r="G54" s="411">
        <v>0.0</v>
      </c>
      <c r="H54" s="411">
        <v>2.0</v>
      </c>
      <c r="I54" s="411">
        <v>666.0</v>
      </c>
      <c r="J54" s="412">
        <f t="shared" si="6"/>
        <v>48</v>
      </c>
      <c r="K54" s="414">
        <f t="shared" si="8"/>
        <v>34266</v>
      </c>
    </row>
    <row r="55">
      <c r="A55" s="415">
        <v>15.0</v>
      </c>
      <c r="B55" s="416" t="s">
        <v>277</v>
      </c>
      <c r="C55" s="417" t="s">
        <v>262</v>
      </c>
      <c r="D55" s="417">
        <v>6.0</v>
      </c>
      <c r="E55" s="417">
        <f t="shared" si="5"/>
        <v>9</v>
      </c>
      <c r="F55" s="417">
        <v>700.0</v>
      </c>
      <c r="G55" s="417">
        <v>0.0</v>
      </c>
      <c r="H55" s="417">
        <v>1.0</v>
      </c>
      <c r="I55" s="417">
        <v>777.0</v>
      </c>
      <c r="J55" s="418">
        <f t="shared" si="6"/>
        <v>54</v>
      </c>
      <c r="K55" s="419">
        <f t="shared" si="8"/>
        <v>38577</v>
      </c>
    </row>
  </sheetData>
  <mergeCells count="1">
    <mergeCell ref="A1:B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4" max="4" width="17.38"/>
    <col customWidth="1" min="5" max="5" width="20.13"/>
  </cols>
  <sheetData>
    <row r="1">
      <c r="A1" s="75" t="s">
        <v>236</v>
      </c>
    </row>
    <row r="2">
      <c r="A2" s="420" t="s">
        <v>51</v>
      </c>
      <c r="B2" s="403" t="s">
        <v>1</v>
      </c>
      <c r="C2" s="403" t="s">
        <v>252</v>
      </c>
      <c r="D2" s="403" t="s">
        <v>253</v>
      </c>
      <c r="E2" s="403" t="s">
        <v>254</v>
      </c>
      <c r="F2" s="403" t="s">
        <v>256</v>
      </c>
    </row>
    <row r="3">
      <c r="A3" s="404">
        <v>1.0</v>
      </c>
      <c r="B3" s="421" t="s">
        <v>261</v>
      </c>
      <c r="C3" s="422" t="s">
        <v>262</v>
      </c>
      <c r="D3" s="422">
        <v>24.0</v>
      </c>
      <c r="E3" s="422">
        <v>2.0</v>
      </c>
      <c r="F3" s="422">
        <v>25.0</v>
      </c>
    </row>
    <row r="4">
      <c r="A4" s="409">
        <v>2.0</v>
      </c>
      <c r="B4" s="423" t="s">
        <v>263</v>
      </c>
      <c r="C4" s="424" t="s">
        <v>262</v>
      </c>
      <c r="D4" s="424">
        <v>24.0</v>
      </c>
      <c r="E4" s="424">
        <v>4.0</v>
      </c>
      <c r="F4" s="424">
        <v>36.0</v>
      </c>
    </row>
    <row r="5">
      <c r="A5" s="409">
        <v>3.0</v>
      </c>
      <c r="B5" s="423" t="s">
        <v>264</v>
      </c>
      <c r="C5" s="424" t="s">
        <v>262</v>
      </c>
      <c r="D5" s="424">
        <v>24.0</v>
      </c>
      <c r="E5" s="424">
        <v>2.0</v>
      </c>
      <c r="F5" s="424">
        <v>47.0</v>
      </c>
    </row>
    <row r="6">
      <c r="A6" s="409">
        <v>4.0</v>
      </c>
      <c r="B6" s="423" t="s">
        <v>265</v>
      </c>
      <c r="C6" s="424" t="s">
        <v>262</v>
      </c>
      <c r="D6" s="424">
        <v>12.0</v>
      </c>
      <c r="E6" s="424">
        <v>1.0</v>
      </c>
      <c r="F6" s="424">
        <v>22.0</v>
      </c>
    </row>
    <row r="7">
      <c r="A7" s="409">
        <v>5.0</v>
      </c>
      <c r="B7" s="423" t="s">
        <v>266</v>
      </c>
      <c r="C7" s="424" t="s">
        <v>262</v>
      </c>
      <c r="D7" s="424">
        <v>12.0</v>
      </c>
      <c r="E7" s="424">
        <v>3.0</v>
      </c>
      <c r="F7" s="424">
        <v>11.0</v>
      </c>
    </row>
    <row r="8">
      <c r="A8" s="409">
        <v>6.0</v>
      </c>
      <c r="B8" s="423" t="s">
        <v>267</v>
      </c>
      <c r="C8" s="424" t="s">
        <v>262</v>
      </c>
      <c r="D8" s="424">
        <v>12.0</v>
      </c>
      <c r="E8" s="424">
        <v>4.0</v>
      </c>
      <c r="F8" s="424">
        <v>14.0</v>
      </c>
    </row>
    <row r="9">
      <c r="A9" s="409">
        <v>7.0</v>
      </c>
      <c r="B9" s="423" t="s">
        <v>268</v>
      </c>
      <c r="C9" s="424" t="s">
        <v>262</v>
      </c>
      <c r="D9" s="424">
        <v>12.0</v>
      </c>
      <c r="E9" s="424">
        <v>6.0</v>
      </c>
      <c r="F9" s="424">
        <v>22.0</v>
      </c>
    </row>
    <row r="10">
      <c r="A10" s="409">
        <v>8.0</v>
      </c>
      <c r="B10" s="423" t="s">
        <v>269</v>
      </c>
      <c r="C10" s="424" t="s">
        <v>270</v>
      </c>
      <c r="D10" s="424">
        <v>1.0</v>
      </c>
      <c r="E10" s="424">
        <v>0.0</v>
      </c>
      <c r="F10" s="424">
        <v>0.0</v>
      </c>
    </row>
    <row r="11">
      <c r="A11" s="409">
        <v>9.0</v>
      </c>
      <c r="B11" s="423" t="s">
        <v>271</v>
      </c>
      <c r="C11" s="424" t="s">
        <v>270</v>
      </c>
      <c r="D11" s="424">
        <v>1.0</v>
      </c>
      <c r="E11" s="424">
        <v>0.0</v>
      </c>
      <c r="F11" s="424">
        <v>0.0</v>
      </c>
    </row>
    <row r="12">
      <c r="A12" s="409">
        <v>10.0</v>
      </c>
      <c r="B12" s="423" t="s">
        <v>272</v>
      </c>
      <c r="C12" s="424" t="s">
        <v>262</v>
      </c>
      <c r="D12" s="424">
        <v>24.0</v>
      </c>
      <c r="E12" s="424">
        <v>3.0</v>
      </c>
      <c r="F12" s="424">
        <v>2.0</v>
      </c>
    </row>
    <row r="13">
      <c r="A13" s="409">
        <v>11.0</v>
      </c>
      <c r="B13" s="423" t="s">
        <v>273</v>
      </c>
      <c r="C13" s="424" t="s">
        <v>262</v>
      </c>
      <c r="D13" s="424">
        <v>6.0</v>
      </c>
      <c r="E13" s="424">
        <v>4.0</v>
      </c>
      <c r="F13" s="424">
        <v>4.0</v>
      </c>
    </row>
    <row r="14">
      <c r="A14" s="409">
        <v>12.0</v>
      </c>
      <c r="B14" s="423" t="s">
        <v>274</v>
      </c>
      <c r="C14" s="424" t="s">
        <v>262</v>
      </c>
      <c r="D14" s="424">
        <v>12.0</v>
      </c>
      <c r="E14" s="424">
        <v>2.0</v>
      </c>
      <c r="F14" s="424">
        <v>6.0</v>
      </c>
    </row>
    <row r="15">
      <c r="A15" s="409">
        <v>13.0</v>
      </c>
      <c r="B15" s="423" t="s">
        <v>275</v>
      </c>
      <c r="C15" s="424" t="s">
        <v>262</v>
      </c>
      <c r="D15" s="424">
        <v>6.0</v>
      </c>
      <c r="E15" s="424">
        <v>1.0</v>
      </c>
      <c r="F15" s="424">
        <v>3.0</v>
      </c>
    </row>
    <row r="16">
      <c r="A16" s="409">
        <v>14.0</v>
      </c>
      <c r="B16" s="423" t="s">
        <v>276</v>
      </c>
      <c r="C16" s="424" t="s">
        <v>262</v>
      </c>
      <c r="D16" s="424">
        <v>6.0</v>
      </c>
      <c r="E16" s="424">
        <v>4.0</v>
      </c>
      <c r="F16" s="424">
        <v>2.0</v>
      </c>
    </row>
    <row r="17">
      <c r="A17" s="415">
        <v>15.0</v>
      </c>
      <c r="B17" s="425" t="s">
        <v>277</v>
      </c>
      <c r="C17" s="426" t="s">
        <v>262</v>
      </c>
      <c r="D17" s="426">
        <v>6.0</v>
      </c>
      <c r="E17" s="426">
        <v>3.0</v>
      </c>
      <c r="F17" s="426">
        <v>1.0</v>
      </c>
    </row>
    <row r="18">
      <c r="A18" s="1" t="s">
        <v>281</v>
      </c>
      <c r="B18" s="2"/>
      <c r="C18" s="2"/>
      <c r="D18" s="2"/>
      <c r="E18" s="2"/>
      <c r="F18" s="3"/>
    </row>
    <row r="19">
      <c r="A19" s="420" t="s">
        <v>51</v>
      </c>
      <c r="B19" s="403" t="s">
        <v>1</v>
      </c>
      <c r="C19" s="403" t="s">
        <v>72</v>
      </c>
      <c r="D19" s="403" t="s">
        <v>282</v>
      </c>
      <c r="E19" s="427" t="s">
        <v>30</v>
      </c>
      <c r="F19" s="3"/>
    </row>
    <row r="20">
      <c r="A20" s="409">
        <v>1.0</v>
      </c>
      <c r="B20" s="421" t="s">
        <v>261</v>
      </c>
      <c r="C20" s="424">
        <v>22.0</v>
      </c>
      <c r="D20" s="424" t="s">
        <v>172</v>
      </c>
      <c r="E20" s="424" t="s">
        <v>172</v>
      </c>
      <c r="F20" s="412"/>
    </row>
    <row r="21">
      <c r="A21" s="409">
        <v>2.0</v>
      </c>
      <c r="B21" s="424" t="s">
        <v>272</v>
      </c>
      <c r="C21" s="424">
        <v>1.0</v>
      </c>
      <c r="D21" s="424">
        <v>243.0</v>
      </c>
      <c r="E21" s="428"/>
      <c r="F21" s="412"/>
    </row>
    <row r="22">
      <c r="A22" s="409">
        <v>3.0</v>
      </c>
      <c r="B22" s="428"/>
      <c r="C22" s="428"/>
      <c r="D22" s="428"/>
      <c r="E22" s="428"/>
      <c r="F22" s="412"/>
    </row>
    <row r="23">
      <c r="A23" s="409">
        <v>4.0</v>
      </c>
      <c r="B23" s="412"/>
      <c r="C23" s="412"/>
      <c r="D23" s="412"/>
      <c r="E23" s="412"/>
      <c r="F23" s="412"/>
    </row>
    <row r="24">
      <c r="A24" s="409">
        <v>5.0</v>
      </c>
      <c r="B24" s="412"/>
      <c r="C24" s="412"/>
      <c r="D24" s="412"/>
      <c r="E24" s="412"/>
      <c r="F24" s="412"/>
    </row>
    <row r="25">
      <c r="A25" s="409">
        <v>6.0</v>
      </c>
      <c r="B25" s="412"/>
      <c r="C25" s="412"/>
      <c r="D25" s="412"/>
      <c r="E25" s="412"/>
      <c r="F25" s="412"/>
    </row>
    <row r="26">
      <c r="A26" s="409">
        <v>7.0</v>
      </c>
      <c r="B26" s="412"/>
      <c r="C26" s="412"/>
      <c r="D26" s="412"/>
      <c r="E26" s="412"/>
      <c r="F26" s="412"/>
    </row>
    <row r="27">
      <c r="A27" s="409">
        <v>8.0</v>
      </c>
      <c r="B27" s="412"/>
      <c r="C27" s="412"/>
      <c r="D27" s="412"/>
      <c r="E27" s="412"/>
      <c r="F27" s="412"/>
    </row>
    <row r="28">
      <c r="A28" s="409">
        <v>9.0</v>
      </c>
      <c r="B28" s="412"/>
      <c r="C28" s="412"/>
      <c r="D28" s="412"/>
      <c r="E28" s="412"/>
      <c r="F28" s="412"/>
    </row>
    <row r="29">
      <c r="A29" s="415">
        <v>10.0</v>
      </c>
      <c r="B29" s="418"/>
      <c r="C29" s="418"/>
      <c r="D29" s="418"/>
      <c r="E29" s="418"/>
      <c r="F29" s="418"/>
    </row>
  </sheetData>
  <mergeCells count="2">
    <mergeCell ref="A18:F18"/>
    <mergeCell ref="E19:F19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3" max="3" width="15.25"/>
    <col customWidth="1" min="4" max="4" width="17.88"/>
    <col customWidth="1" min="5" max="5" width="18.38"/>
    <col customWidth="1" min="6" max="6" width="12.38"/>
    <col customWidth="1" min="7" max="7" width="11.88"/>
    <col customWidth="1" min="10" max="11" width="16.13"/>
    <col customWidth="1" min="14" max="15" width="15.63"/>
    <col customWidth="1" min="18" max="19" width="15.88"/>
    <col customWidth="1" min="22" max="23" width="16.0"/>
  </cols>
  <sheetData>
    <row r="1">
      <c r="A1" s="429" t="s">
        <v>51</v>
      </c>
      <c r="B1" s="430" t="s">
        <v>1</v>
      </c>
      <c r="C1" s="429" t="s">
        <v>252</v>
      </c>
      <c r="D1" s="429" t="s">
        <v>253</v>
      </c>
      <c r="E1" s="429" t="s">
        <v>254</v>
      </c>
      <c r="F1" s="431" t="s">
        <v>283</v>
      </c>
      <c r="G1" s="431" t="s">
        <v>284</v>
      </c>
      <c r="H1" s="432" t="s">
        <v>285</v>
      </c>
      <c r="I1" s="432" t="s">
        <v>286</v>
      </c>
      <c r="J1" s="432" t="s">
        <v>287</v>
      </c>
      <c r="K1" s="432" t="s">
        <v>288</v>
      </c>
      <c r="L1" s="433" t="s">
        <v>289</v>
      </c>
      <c r="M1" s="433" t="s">
        <v>290</v>
      </c>
      <c r="N1" s="433" t="s">
        <v>291</v>
      </c>
      <c r="O1" s="433" t="s">
        <v>292</v>
      </c>
      <c r="P1" s="434" t="s">
        <v>293</v>
      </c>
      <c r="Q1" s="434" t="s">
        <v>294</v>
      </c>
      <c r="R1" s="435" t="s">
        <v>295</v>
      </c>
      <c r="S1" s="434" t="s">
        <v>296</v>
      </c>
      <c r="T1" s="436" t="s">
        <v>297</v>
      </c>
      <c r="U1" s="436" t="s">
        <v>298</v>
      </c>
      <c r="V1" s="436" t="s">
        <v>299</v>
      </c>
      <c r="W1" s="436" t="s">
        <v>300</v>
      </c>
    </row>
    <row r="2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34"/>
      <c r="S2" s="237"/>
      <c r="T2" s="237"/>
      <c r="U2" s="237"/>
      <c r="V2" s="237"/>
      <c r="W2" s="237"/>
    </row>
    <row r="3">
      <c r="A3" s="437">
        <v>1.0</v>
      </c>
      <c r="B3" s="438" t="s">
        <v>261</v>
      </c>
      <c r="C3" s="439" t="s">
        <v>262</v>
      </c>
      <c r="D3" s="440">
        <v>24.0</v>
      </c>
      <c r="E3" s="441">
        <v>12.0</v>
      </c>
      <c r="F3" s="442">
        <v>0.0</v>
      </c>
      <c r="G3" s="440">
        <f t="shared" ref="G3:G17" si="1">F3+E3*D3</f>
        <v>288</v>
      </c>
      <c r="H3" s="443">
        <v>3.0</v>
      </c>
      <c r="I3" s="443">
        <v>0.0</v>
      </c>
      <c r="J3" s="444">
        <f t="shared" ref="J3:J17" si="2">H3*D3+I3</f>
        <v>72</v>
      </c>
      <c r="K3" s="444"/>
      <c r="L3" s="445">
        <v>3.0</v>
      </c>
      <c r="M3" s="445">
        <v>0.0</v>
      </c>
      <c r="N3" s="446">
        <f t="shared" ref="N3:N17" si="3">L3*D3+M3</f>
        <v>72</v>
      </c>
      <c r="O3" s="446"/>
      <c r="P3" s="447">
        <v>3.0</v>
      </c>
      <c r="Q3" s="448">
        <v>0.0</v>
      </c>
      <c r="R3" s="449">
        <f t="shared" ref="R3:R17" si="4">P3*D3+Q3</f>
        <v>72</v>
      </c>
      <c r="S3" s="449"/>
      <c r="T3" s="450">
        <v>3.0</v>
      </c>
      <c r="U3" s="450">
        <v>0.0</v>
      </c>
      <c r="V3" s="451">
        <f t="shared" ref="V3:V17" si="5">T3*D3+U3</f>
        <v>72</v>
      </c>
      <c r="W3" s="452"/>
    </row>
    <row r="4">
      <c r="A4" s="453">
        <v>2.0</v>
      </c>
      <c r="B4" s="454" t="s">
        <v>263</v>
      </c>
      <c r="C4" s="455" t="s">
        <v>262</v>
      </c>
      <c r="D4" s="456">
        <v>24.0</v>
      </c>
      <c r="E4" s="457">
        <v>13.0</v>
      </c>
      <c r="F4" s="458">
        <v>76.0</v>
      </c>
      <c r="G4" s="456">
        <f t="shared" si="1"/>
        <v>388</v>
      </c>
      <c r="H4" s="459">
        <v>3.0</v>
      </c>
      <c r="I4" s="459">
        <v>0.0</v>
      </c>
      <c r="J4" s="460">
        <f t="shared" si="2"/>
        <v>72</v>
      </c>
      <c r="K4" s="460"/>
      <c r="L4" s="461">
        <v>3.0</v>
      </c>
      <c r="M4" s="461">
        <v>0.0</v>
      </c>
      <c r="N4" s="462">
        <f t="shared" si="3"/>
        <v>72</v>
      </c>
      <c r="O4" s="462"/>
      <c r="P4" s="463">
        <v>3.0</v>
      </c>
      <c r="Q4" s="463">
        <v>32.0</v>
      </c>
      <c r="R4" s="464">
        <f t="shared" si="4"/>
        <v>104</v>
      </c>
      <c r="S4" s="464"/>
      <c r="T4" s="465">
        <v>4.0</v>
      </c>
      <c r="U4" s="465">
        <v>32.0</v>
      </c>
      <c r="V4" s="466">
        <f t="shared" si="5"/>
        <v>128</v>
      </c>
      <c r="W4" s="467"/>
    </row>
    <row r="5">
      <c r="A5" s="453">
        <v>3.0</v>
      </c>
      <c r="B5" s="454" t="s">
        <v>264</v>
      </c>
      <c r="C5" s="455" t="s">
        <v>262</v>
      </c>
      <c r="D5" s="456">
        <v>24.0</v>
      </c>
      <c r="E5" s="457">
        <v>17.0</v>
      </c>
      <c r="F5" s="458">
        <v>55.0</v>
      </c>
      <c r="G5" s="456">
        <f t="shared" si="1"/>
        <v>463</v>
      </c>
      <c r="H5" s="459">
        <v>4.0</v>
      </c>
      <c r="I5" s="459">
        <v>0.0</v>
      </c>
      <c r="J5" s="460">
        <f t="shared" si="2"/>
        <v>96</v>
      </c>
      <c r="K5" s="460"/>
      <c r="L5" s="461">
        <v>4.0</v>
      </c>
      <c r="M5" s="461">
        <v>0.0</v>
      </c>
      <c r="N5" s="462">
        <f t="shared" si="3"/>
        <v>96</v>
      </c>
      <c r="O5" s="462"/>
      <c r="P5" s="463">
        <v>4.0</v>
      </c>
      <c r="Q5" s="463">
        <v>0.0</v>
      </c>
      <c r="R5" s="464">
        <f t="shared" si="4"/>
        <v>96</v>
      </c>
      <c r="S5" s="464"/>
      <c r="T5" s="465">
        <v>5.0</v>
      </c>
      <c r="U5" s="465">
        <v>55.0</v>
      </c>
      <c r="V5" s="466">
        <f t="shared" si="5"/>
        <v>175</v>
      </c>
      <c r="W5" s="467"/>
    </row>
    <row r="6">
      <c r="A6" s="453">
        <v>4.0</v>
      </c>
      <c r="B6" s="454" t="s">
        <v>265</v>
      </c>
      <c r="C6" s="455" t="s">
        <v>262</v>
      </c>
      <c r="D6" s="456">
        <v>12.0</v>
      </c>
      <c r="E6" s="457">
        <v>18.0</v>
      </c>
      <c r="F6" s="458">
        <v>0.0</v>
      </c>
      <c r="G6" s="456">
        <f t="shared" si="1"/>
        <v>216</v>
      </c>
      <c r="H6" s="459">
        <v>4.0</v>
      </c>
      <c r="I6" s="459">
        <v>0.0</v>
      </c>
      <c r="J6" s="460">
        <f t="shared" si="2"/>
        <v>48</v>
      </c>
      <c r="K6" s="460"/>
      <c r="L6" s="461">
        <v>4.0</v>
      </c>
      <c r="M6" s="461">
        <v>0.0</v>
      </c>
      <c r="N6" s="462">
        <f t="shared" si="3"/>
        <v>48</v>
      </c>
      <c r="O6" s="462"/>
      <c r="P6" s="463">
        <v>5.0</v>
      </c>
      <c r="Q6" s="463">
        <v>0.0</v>
      </c>
      <c r="R6" s="464">
        <f t="shared" si="4"/>
        <v>60</v>
      </c>
      <c r="S6" s="464"/>
      <c r="T6" s="465">
        <v>5.0</v>
      </c>
      <c r="U6" s="465">
        <v>0.0</v>
      </c>
      <c r="V6" s="466">
        <f t="shared" si="5"/>
        <v>60</v>
      </c>
      <c r="W6" s="467"/>
    </row>
    <row r="7">
      <c r="A7" s="453">
        <v>5.0</v>
      </c>
      <c r="B7" s="454" t="s">
        <v>266</v>
      </c>
      <c r="C7" s="455" t="s">
        <v>262</v>
      </c>
      <c r="D7" s="456">
        <v>12.0</v>
      </c>
      <c r="E7" s="457">
        <v>19.0</v>
      </c>
      <c r="F7" s="458">
        <v>22.0</v>
      </c>
      <c r="G7" s="456">
        <f t="shared" si="1"/>
        <v>250</v>
      </c>
      <c r="H7" s="459">
        <v>4.0</v>
      </c>
      <c r="I7" s="459">
        <v>22.0</v>
      </c>
      <c r="J7" s="460">
        <f t="shared" si="2"/>
        <v>70</v>
      </c>
      <c r="K7" s="460"/>
      <c r="L7" s="461">
        <v>5.0</v>
      </c>
      <c r="M7" s="461">
        <v>0.0</v>
      </c>
      <c r="N7" s="462">
        <f t="shared" si="3"/>
        <v>60</v>
      </c>
      <c r="O7" s="462"/>
      <c r="P7" s="463">
        <v>5.0</v>
      </c>
      <c r="Q7" s="463">
        <v>0.0</v>
      </c>
      <c r="R7" s="464">
        <f t="shared" si="4"/>
        <v>60</v>
      </c>
      <c r="S7" s="464"/>
      <c r="T7" s="465">
        <v>5.0</v>
      </c>
      <c r="U7" s="465">
        <v>0.0</v>
      </c>
      <c r="V7" s="466">
        <f t="shared" si="5"/>
        <v>60</v>
      </c>
      <c r="W7" s="467"/>
    </row>
    <row r="8">
      <c r="A8" s="453">
        <v>6.0</v>
      </c>
      <c r="B8" s="454" t="s">
        <v>267</v>
      </c>
      <c r="C8" s="455" t="s">
        <v>262</v>
      </c>
      <c r="D8" s="456">
        <v>12.0</v>
      </c>
      <c r="E8" s="457">
        <v>19.0</v>
      </c>
      <c r="F8" s="458">
        <v>0.0</v>
      </c>
      <c r="G8" s="456">
        <f t="shared" si="1"/>
        <v>228</v>
      </c>
      <c r="H8" s="459">
        <v>4.0</v>
      </c>
      <c r="I8" s="459">
        <v>0.0</v>
      </c>
      <c r="J8" s="460">
        <f t="shared" si="2"/>
        <v>48</v>
      </c>
      <c r="K8" s="460"/>
      <c r="L8" s="461">
        <v>5.0</v>
      </c>
      <c r="M8" s="461">
        <v>0.0</v>
      </c>
      <c r="N8" s="462">
        <f t="shared" si="3"/>
        <v>60</v>
      </c>
      <c r="O8" s="462"/>
      <c r="P8" s="463">
        <v>5.0</v>
      </c>
      <c r="Q8" s="463">
        <v>0.0</v>
      </c>
      <c r="R8" s="464">
        <f t="shared" si="4"/>
        <v>60</v>
      </c>
      <c r="S8" s="464"/>
      <c r="T8" s="465">
        <v>5.0</v>
      </c>
      <c r="U8" s="465">
        <v>0.0</v>
      </c>
      <c r="V8" s="466">
        <f t="shared" si="5"/>
        <v>60</v>
      </c>
      <c r="W8" s="467"/>
    </row>
    <row r="9">
      <c r="A9" s="453">
        <v>7.0</v>
      </c>
      <c r="B9" s="454" t="s">
        <v>268</v>
      </c>
      <c r="C9" s="455" t="s">
        <v>262</v>
      </c>
      <c r="D9" s="456">
        <v>12.0</v>
      </c>
      <c r="E9" s="457">
        <v>12.0</v>
      </c>
      <c r="F9" s="458">
        <v>0.0</v>
      </c>
      <c r="G9" s="456">
        <f t="shared" si="1"/>
        <v>144</v>
      </c>
      <c r="H9" s="459">
        <v>3.0</v>
      </c>
      <c r="I9" s="459">
        <v>0.0</v>
      </c>
      <c r="J9" s="460">
        <f t="shared" si="2"/>
        <v>36</v>
      </c>
      <c r="K9" s="460"/>
      <c r="L9" s="461">
        <v>3.0</v>
      </c>
      <c r="M9" s="461">
        <v>0.0</v>
      </c>
      <c r="N9" s="462">
        <f t="shared" si="3"/>
        <v>36</v>
      </c>
      <c r="O9" s="462"/>
      <c r="P9" s="463">
        <v>3.0</v>
      </c>
      <c r="Q9" s="463">
        <v>0.0</v>
      </c>
      <c r="R9" s="464">
        <f t="shared" si="4"/>
        <v>36</v>
      </c>
      <c r="S9" s="464"/>
      <c r="T9" s="465">
        <v>4.0</v>
      </c>
      <c r="U9" s="465">
        <v>0.0</v>
      </c>
      <c r="V9" s="466">
        <f t="shared" si="5"/>
        <v>48</v>
      </c>
      <c r="W9" s="467"/>
    </row>
    <row r="10">
      <c r="A10" s="453">
        <v>8.0</v>
      </c>
      <c r="B10" s="454" t="s">
        <v>269</v>
      </c>
      <c r="C10" s="455" t="s">
        <v>270</v>
      </c>
      <c r="D10" s="456">
        <v>1.0</v>
      </c>
      <c r="E10" s="457">
        <v>6.0</v>
      </c>
      <c r="F10" s="458">
        <v>0.0</v>
      </c>
      <c r="G10" s="456">
        <f t="shared" si="1"/>
        <v>6</v>
      </c>
      <c r="H10" s="459">
        <v>1.0</v>
      </c>
      <c r="I10" s="459">
        <v>0.0</v>
      </c>
      <c r="J10" s="460">
        <f t="shared" si="2"/>
        <v>1</v>
      </c>
      <c r="K10" s="460"/>
      <c r="L10" s="461">
        <v>1.0</v>
      </c>
      <c r="M10" s="461">
        <v>0.0</v>
      </c>
      <c r="N10" s="462">
        <f t="shared" si="3"/>
        <v>1</v>
      </c>
      <c r="O10" s="462"/>
      <c r="P10" s="463">
        <v>0.0</v>
      </c>
      <c r="Q10" s="463">
        <v>0.0</v>
      </c>
      <c r="R10" s="464">
        <f t="shared" si="4"/>
        <v>0</v>
      </c>
      <c r="S10" s="464"/>
      <c r="T10" s="465">
        <v>1.0</v>
      </c>
      <c r="U10" s="465">
        <v>0.0</v>
      </c>
      <c r="V10" s="466">
        <f t="shared" si="5"/>
        <v>1</v>
      </c>
      <c r="W10" s="467"/>
    </row>
    <row r="11">
      <c r="A11" s="453">
        <v>9.0</v>
      </c>
      <c r="B11" s="454" t="s">
        <v>271</v>
      </c>
      <c r="C11" s="455" t="s">
        <v>270</v>
      </c>
      <c r="D11" s="456">
        <v>1.0</v>
      </c>
      <c r="E11" s="457">
        <v>6.0</v>
      </c>
      <c r="F11" s="458">
        <v>0.0</v>
      </c>
      <c r="G11" s="456">
        <f t="shared" si="1"/>
        <v>6</v>
      </c>
      <c r="H11" s="459">
        <v>1.0</v>
      </c>
      <c r="I11" s="459">
        <v>0.0</v>
      </c>
      <c r="J11" s="460">
        <f t="shared" si="2"/>
        <v>1</v>
      </c>
      <c r="K11" s="460"/>
      <c r="L11" s="461">
        <v>1.0</v>
      </c>
      <c r="M11" s="461">
        <v>0.0</v>
      </c>
      <c r="N11" s="462">
        <f t="shared" si="3"/>
        <v>1</v>
      </c>
      <c r="O11" s="462"/>
      <c r="P11" s="463">
        <v>0.0</v>
      </c>
      <c r="Q11" s="463">
        <v>0.0</v>
      </c>
      <c r="R11" s="464">
        <f t="shared" si="4"/>
        <v>0</v>
      </c>
      <c r="S11" s="464"/>
      <c r="T11" s="465">
        <v>1.0</v>
      </c>
      <c r="U11" s="465">
        <v>0.0</v>
      </c>
      <c r="V11" s="466">
        <f t="shared" si="5"/>
        <v>1</v>
      </c>
      <c r="W11" s="467"/>
    </row>
    <row r="12">
      <c r="A12" s="453">
        <v>10.0</v>
      </c>
      <c r="B12" s="454" t="s">
        <v>272</v>
      </c>
      <c r="C12" s="455" t="s">
        <v>262</v>
      </c>
      <c r="D12" s="456">
        <v>24.0</v>
      </c>
      <c r="E12" s="457">
        <v>8.0</v>
      </c>
      <c r="F12" s="458">
        <v>0.0</v>
      </c>
      <c r="G12" s="456">
        <f t="shared" si="1"/>
        <v>192</v>
      </c>
      <c r="H12" s="459">
        <v>0.0</v>
      </c>
      <c r="I12" s="459">
        <v>0.0</v>
      </c>
      <c r="J12" s="460">
        <f t="shared" si="2"/>
        <v>0</v>
      </c>
      <c r="K12" s="460"/>
      <c r="L12" s="461">
        <v>0.0</v>
      </c>
      <c r="M12" s="461">
        <v>0.0</v>
      </c>
      <c r="N12" s="462">
        <f t="shared" si="3"/>
        <v>0</v>
      </c>
      <c r="O12" s="462"/>
      <c r="P12" s="463">
        <v>0.0</v>
      </c>
      <c r="Q12" s="463">
        <v>0.0</v>
      </c>
      <c r="R12" s="464">
        <f t="shared" si="4"/>
        <v>0</v>
      </c>
      <c r="S12" s="464"/>
      <c r="T12" s="468">
        <v>8.0</v>
      </c>
      <c r="U12" s="465">
        <v>0.0</v>
      </c>
      <c r="V12" s="466">
        <f t="shared" si="5"/>
        <v>192</v>
      </c>
      <c r="W12" s="467"/>
    </row>
    <row r="13">
      <c r="A13" s="453">
        <v>11.0</v>
      </c>
      <c r="B13" s="454" t="s">
        <v>273</v>
      </c>
      <c r="C13" s="455" t="s">
        <v>262</v>
      </c>
      <c r="D13" s="456">
        <v>6.0</v>
      </c>
      <c r="E13" s="457">
        <v>8.0</v>
      </c>
      <c r="F13" s="458">
        <v>2.0</v>
      </c>
      <c r="G13" s="456">
        <f t="shared" si="1"/>
        <v>50</v>
      </c>
      <c r="H13" s="459">
        <v>0.0</v>
      </c>
      <c r="I13" s="459">
        <v>0.0</v>
      </c>
      <c r="J13" s="460">
        <f t="shared" si="2"/>
        <v>0</v>
      </c>
      <c r="K13" s="460"/>
      <c r="L13" s="461">
        <v>0.0</v>
      </c>
      <c r="M13" s="461">
        <v>0.0</v>
      </c>
      <c r="N13" s="462">
        <f t="shared" si="3"/>
        <v>0</v>
      </c>
      <c r="O13" s="462"/>
      <c r="P13" s="463">
        <v>0.0</v>
      </c>
      <c r="Q13" s="463">
        <v>0.0</v>
      </c>
      <c r="R13" s="464">
        <f t="shared" si="4"/>
        <v>0</v>
      </c>
      <c r="S13" s="464"/>
      <c r="T13" s="468">
        <v>8.0</v>
      </c>
      <c r="U13" s="465">
        <v>2.0</v>
      </c>
      <c r="V13" s="466">
        <f t="shared" si="5"/>
        <v>50</v>
      </c>
      <c r="W13" s="467"/>
    </row>
    <row r="14">
      <c r="A14" s="453">
        <v>12.0</v>
      </c>
      <c r="B14" s="454" t="s">
        <v>274</v>
      </c>
      <c r="C14" s="455" t="s">
        <v>262</v>
      </c>
      <c r="D14" s="456">
        <v>12.0</v>
      </c>
      <c r="E14" s="457">
        <v>9.0</v>
      </c>
      <c r="F14" s="458">
        <v>0.0</v>
      </c>
      <c r="G14" s="456">
        <f t="shared" si="1"/>
        <v>108</v>
      </c>
      <c r="H14" s="459">
        <v>0.0</v>
      </c>
      <c r="I14" s="459">
        <v>0.0</v>
      </c>
      <c r="J14" s="460">
        <f t="shared" si="2"/>
        <v>0</v>
      </c>
      <c r="K14" s="460"/>
      <c r="L14" s="461">
        <v>0.0</v>
      </c>
      <c r="M14" s="461">
        <v>0.0</v>
      </c>
      <c r="N14" s="462">
        <f t="shared" si="3"/>
        <v>0</v>
      </c>
      <c r="O14" s="462"/>
      <c r="P14" s="463">
        <v>0.0</v>
      </c>
      <c r="Q14" s="463">
        <v>0.0</v>
      </c>
      <c r="R14" s="464">
        <f t="shared" si="4"/>
        <v>0</v>
      </c>
      <c r="S14" s="464"/>
      <c r="T14" s="468">
        <v>9.0</v>
      </c>
      <c r="U14" s="465">
        <v>0.0</v>
      </c>
      <c r="V14" s="466">
        <f t="shared" si="5"/>
        <v>108</v>
      </c>
      <c r="W14" s="467"/>
    </row>
    <row r="15">
      <c r="A15" s="453">
        <v>13.0</v>
      </c>
      <c r="B15" s="454" t="s">
        <v>275</v>
      </c>
      <c r="C15" s="455" t="s">
        <v>262</v>
      </c>
      <c r="D15" s="456">
        <v>6.0</v>
      </c>
      <c r="E15" s="457">
        <v>10.0</v>
      </c>
      <c r="F15" s="458">
        <v>1.0</v>
      </c>
      <c r="G15" s="456">
        <f t="shared" si="1"/>
        <v>61</v>
      </c>
      <c r="H15" s="459">
        <v>0.0</v>
      </c>
      <c r="I15" s="459">
        <v>0.0</v>
      </c>
      <c r="J15" s="460">
        <f t="shared" si="2"/>
        <v>0</v>
      </c>
      <c r="K15" s="460"/>
      <c r="L15" s="461">
        <v>0.0</v>
      </c>
      <c r="M15" s="461">
        <v>0.0</v>
      </c>
      <c r="N15" s="462">
        <f t="shared" si="3"/>
        <v>0</v>
      </c>
      <c r="O15" s="462"/>
      <c r="P15" s="463">
        <v>0.0</v>
      </c>
      <c r="Q15" s="463">
        <v>0.0</v>
      </c>
      <c r="R15" s="464">
        <f t="shared" si="4"/>
        <v>0</v>
      </c>
      <c r="S15" s="464"/>
      <c r="T15" s="468">
        <v>10.0</v>
      </c>
      <c r="U15" s="465">
        <v>1.0</v>
      </c>
      <c r="V15" s="466">
        <f t="shared" si="5"/>
        <v>61</v>
      </c>
      <c r="W15" s="467"/>
    </row>
    <row r="16">
      <c r="A16" s="453">
        <v>14.0</v>
      </c>
      <c r="B16" s="454" t="s">
        <v>276</v>
      </c>
      <c r="C16" s="455" t="s">
        <v>262</v>
      </c>
      <c r="D16" s="456">
        <v>6.0</v>
      </c>
      <c r="E16" s="457">
        <v>8.0</v>
      </c>
      <c r="F16" s="458">
        <v>0.0</v>
      </c>
      <c r="G16" s="456">
        <f t="shared" si="1"/>
        <v>48</v>
      </c>
      <c r="H16" s="459">
        <v>0.0</v>
      </c>
      <c r="I16" s="459">
        <v>0.0</v>
      </c>
      <c r="J16" s="460">
        <f t="shared" si="2"/>
        <v>0</v>
      </c>
      <c r="K16" s="460"/>
      <c r="L16" s="461">
        <v>0.0</v>
      </c>
      <c r="M16" s="461">
        <v>0.0</v>
      </c>
      <c r="N16" s="462">
        <f t="shared" si="3"/>
        <v>0</v>
      </c>
      <c r="O16" s="462"/>
      <c r="P16" s="463">
        <v>0.0</v>
      </c>
      <c r="Q16" s="463">
        <v>0.0</v>
      </c>
      <c r="R16" s="464">
        <f t="shared" si="4"/>
        <v>0</v>
      </c>
      <c r="S16" s="464"/>
      <c r="T16" s="468">
        <v>8.0</v>
      </c>
      <c r="U16" s="465">
        <v>0.0</v>
      </c>
      <c r="V16" s="466">
        <f t="shared" si="5"/>
        <v>48</v>
      </c>
      <c r="W16" s="467"/>
    </row>
    <row r="17">
      <c r="A17" s="469">
        <v>15.0</v>
      </c>
      <c r="B17" s="470" t="s">
        <v>277</v>
      </c>
      <c r="C17" s="471" t="s">
        <v>262</v>
      </c>
      <c r="D17" s="472">
        <v>6.0</v>
      </c>
      <c r="E17" s="473">
        <v>9.0</v>
      </c>
      <c r="F17" s="474">
        <v>0.0</v>
      </c>
      <c r="G17" s="472">
        <f t="shared" si="1"/>
        <v>54</v>
      </c>
      <c r="H17" s="475">
        <v>0.0</v>
      </c>
      <c r="I17" s="475">
        <v>0.0</v>
      </c>
      <c r="J17" s="476">
        <f t="shared" si="2"/>
        <v>0</v>
      </c>
      <c r="K17" s="476"/>
      <c r="L17" s="477">
        <v>0.0</v>
      </c>
      <c r="M17" s="477">
        <v>0.0</v>
      </c>
      <c r="N17" s="478">
        <f t="shared" si="3"/>
        <v>0</v>
      </c>
      <c r="O17" s="478"/>
      <c r="P17" s="479">
        <v>0.0</v>
      </c>
      <c r="Q17" s="479">
        <v>0.0</v>
      </c>
      <c r="R17" s="480">
        <f t="shared" si="4"/>
        <v>0</v>
      </c>
      <c r="S17" s="480"/>
      <c r="T17" s="481">
        <v>9.0</v>
      </c>
      <c r="U17" s="482">
        <v>0.0</v>
      </c>
      <c r="V17" s="483">
        <f t="shared" si="5"/>
        <v>54</v>
      </c>
      <c r="W17" s="484"/>
    </row>
    <row r="20">
      <c r="A20" s="429" t="s">
        <v>51</v>
      </c>
      <c r="B20" s="430" t="s">
        <v>1</v>
      </c>
      <c r="C20" s="429" t="s">
        <v>252</v>
      </c>
      <c r="D20" s="429" t="s">
        <v>253</v>
      </c>
      <c r="E20" s="429" t="s">
        <v>254</v>
      </c>
      <c r="F20" s="431" t="s">
        <v>283</v>
      </c>
      <c r="G20" s="431" t="s">
        <v>284</v>
      </c>
      <c r="H20" s="485" t="s">
        <v>301</v>
      </c>
      <c r="I20" s="485" t="s">
        <v>302</v>
      </c>
      <c r="J20" s="485" t="s">
        <v>303</v>
      </c>
      <c r="K20" s="486" t="s">
        <v>304</v>
      </c>
      <c r="L20" s="486" t="s">
        <v>305</v>
      </c>
      <c r="M20" s="486" t="s">
        <v>306</v>
      </c>
      <c r="N20" s="487" t="s">
        <v>307</v>
      </c>
      <c r="O20" s="487" t="s">
        <v>308</v>
      </c>
      <c r="P20" s="488" t="s">
        <v>309</v>
      </c>
      <c r="Q20" s="432" t="s">
        <v>310</v>
      </c>
      <c r="R20" s="432" t="s">
        <v>311</v>
      </c>
      <c r="S20" s="432" t="s">
        <v>312</v>
      </c>
      <c r="W20" s="489"/>
    </row>
    <row r="21">
      <c r="A21" s="237"/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34"/>
      <c r="Q21" s="237"/>
      <c r="R21" s="237"/>
      <c r="S21" s="237"/>
      <c r="W21" s="489"/>
    </row>
    <row r="22">
      <c r="A22" s="437">
        <v>1.0</v>
      </c>
      <c r="B22" s="438" t="s">
        <v>261</v>
      </c>
      <c r="C22" s="439" t="s">
        <v>262</v>
      </c>
      <c r="D22" s="440">
        <v>24.0</v>
      </c>
      <c r="E22" s="441">
        <v>12.0</v>
      </c>
      <c r="F22" s="442">
        <v>0.0</v>
      </c>
      <c r="G22" s="440">
        <f t="shared" ref="G22:G28" si="6">F22+E22*D22</f>
        <v>288</v>
      </c>
      <c r="H22" s="490">
        <v>3.0</v>
      </c>
      <c r="I22" s="490">
        <v>0.0</v>
      </c>
      <c r="J22" s="491">
        <f t="shared" ref="J22:J28" si="7">H22*D22+I22</f>
        <v>72</v>
      </c>
      <c r="K22" s="492">
        <v>3.0</v>
      </c>
      <c r="L22" s="492">
        <v>0.0</v>
      </c>
      <c r="M22" s="493">
        <f t="shared" ref="M22:M28" si="8">K22*D22+L22</f>
        <v>72</v>
      </c>
      <c r="N22" s="494">
        <v>3.0</v>
      </c>
      <c r="O22" s="495">
        <v>0.0</v>
      </c>
      <c r="P22" s="496">
        <f t="shared" ref="P22:P28" si="9">N22*D22+O22</f>
        <v>72</v>
      </c>
      <c r="Q22" s="497">
        <v>3.0</v>
      </c>
      <c r="R22" s="497">
        <v>0.0</v>
      </c>
      <c r="S22" s="498">
        <f t="shared" ref="S22:S28" si="10">Q22*D22+R22</f>
        <v>72</v>
      </c>
      <c r="W22" s="499"/>
    </row>
    <row r="23">
      <c r="A23" s="453">
        <v>2.0</v>
      </c>
      <c r="B23" s="454" t="s">
        <v>263</v>
      </c>
      <c r="C23" s="455" t="s">
        <v>262</v>
      </c>
      <c r="D23" s="456">
        <v>24.0</v>
      </c>
      <c r="E23" s="457">
        <v>13.0</v>
      </c>
      <c r="F23" s="458">
        <v>76.0</v>
      </c>
      <c r="G23" s="456">
        <f t="shared" si="6"/>
        <v>388</v>
      </c>
      <c r="H23" s="500">
        <v>3.0</v>
      </c>
      <c r="I23" s="500">
        <v>0.0</v>
      </c>
      <c r="J23" s="501">
        <f t="shared" si="7"/>
        <v>72</v>
      </c>
      <c r="K23" s="502">
        <v>3.0</v>
      </c>
      <c r="L23" s="502">
        <v>0.0</v>
      </c>
      <c r="M23" s="503">
        <f t="shared" si="8"/>
        <v>72</v>
      </c>
      <c r="N23" s="504">
        <v>3.0</v>
      </c>
      <c r="O23" s="504">
        <v>32.0</v>
      </c>
      <c r="P23" s="505">
        <f t="shared" si="9"/>
        <v>104</v>
      </c>
      <c r="Q23" s="459">
        <v>4.0</v>
      </c>
      <c r="R23" s="459">
        <v>32.0</v>
      </c>
      <c r="S23" s="506">
        <f t="shared" si="10"/>
        <v>128</v>
      </c>
      <c r="W23" s="499"/>
    </row>
    <row r="24">
      <c r="A24" s="453">
        <v>3.0</v>
      </c>
      <c r="B24" s="454" t="s">
        <v>264</v>
      </c>
      <c r="C24" s="455" t="s">
        <v>262</v>
      </c>
      <c r="D24" s="456">
        <v>24.0</v>
      </c>
      <c r="E24" s="457">
        <v>17.0</v>
      </c>
      <c r="F24" s="458">
        <v>55.0</v>
      </c>
      <c r="G24" s="456">
        <f t="shared" si="6"/>
        <v>463</v>
      </c>
      <c r="H24" s="500">
        <v>4.0</v>
      </c>
      <c r="I24" s="500">
        <v>0.0</v>
      </c>
      <c r="J24" s="501">
        <f t="shared" si="7"/>
        <v>96</v>
      </c>
      <c r="K24" s="502">
        <v>4.0</v>
      </c>
      <c r="L24" s="502">
        <v>0.0</v>
      </c>
      <c r="M24" s="503">
        <f t="shared" si="8"/>
        <v>96</v>
      </c>
      <c r="N24" s="504">
        <v>4.0</v>
      </c>
      <c r="O24" s="504">
        <v>0.0</v>
      </c>
      <c r="P24" s="505">
        <f t="shared" si="9"/>
        <v>96</v>
      </c>
      <c r="Q24" s="459">
        <v>5.0</v>
      </c>
      <c r="R24" s="459">
        <v>55.0</v>
      </c>
      <c r="S24" s="506">
        <f t="shared" si="10"/>
        <v>175</v>
      </c>
      <c r="W24" s="499"/>
    </row>
    <row r="25">
      <c r="A25" s="453">
        <v>4.0</v>
      </c>
      <c r="B25" s="454" t="s">
        <v>265</v>
      </c>
      <c r="C25" s="455" t="s">
        <v>262</v>
      </c>
      <c r="D25" s="456">
        <v>12.0</v>
      </c>
      <c r="E25" s="457">
        <v>18.0</v>
      </c>
      <c r="F25" s="458">
        <v>0.0</v>
      </c>
      <c r="G25" s="456">
        <f t="shared" si="6"/>
        <v>216</v>
      </c>
      <c r="H25" s="500">
        <v>4.0</v>
      </c>
      <c r="I25" s="500">
        <v>0.0</v>
      </c>
      <c r="J25" s="501">
        <f t="shared" si="7"/>
        <v>48</v>
      </c>
      <c r="K25" s="502">
        <v>4.0</v>
      </c>
      <c r="L25" s="502">
        <v>0.0</v>
      </c>
      <c r="M25" s="503">
        <f t="shared" si="8"/>
        <v>48</v>
      </c>
      <c r="N25" s="504">
        <v>5.0</v>
      </c>
      <c r="O25" s="504">
        <v>0.0</v>
      </c>
      <c r="P25" s="505">
        <f t="shared" si="9"/>
        <v>60</v>
      </c>
      <c r="Q25" s="459">
        <v>5.0</v>
      </c>
      <c r="R25" s="459">
        <v>0.0</v>
      </c>
      <c r="S25" s="506">
        <f t="shared" si="10"/>
        <v>60</v>
      </c>
      <c r="W25" s="499"/>
    </row>
    <row r="26">
      <c r="A26" s="453">
        <v>5.0</v>
      </c>
      <c r="B26" s="454" t="s">
        <v>266</v>
      </c>
      <c r="C26" s="455" t="s">
        <v>262</v>
      </c>
      <c r="D26" s="456">
        <v>12.0</v>
      </c>
      <c r="E26" s="457">
        <v>19.0</v>
      </c>
      <c r="F26" s="458">
        <v>22.0</v>
      </c>
      <c r="G26" s="456">
        <f t="shared" si="6"/>
        <v>250</v>
      </c>
      <c r="H26" s="500">
        <v>4.0</v>
      </c>
      <c r="I26" s="500">
        <v>22.0</v>
      </c>
      <c r="J26" s="501">
        <f t="shared" si="7"/>
        <v>70</v>
      </c>
      <c r="K26" s="502">
        <v>5.0</v>
      </c>
      <c r="L26" s="502">
        <v>0.0</v>
      </c>
      <c r="M26" s="503">
        <f t="shared" si="8"/>
        <v>60</v>
      </c>
      <c r="N26" s="504">
        <v>5.0</v>
      </c>
      <c r="O26" s="504">
        <v>0.0</v>
      </c>
      <c r="P26" s="505">
        <f t="shared" si="9"/>
        <v>60</v>
      </c>
      <c r="Q26" s="459">
        <v>5.0</v>
      </c>
      <c r="R26" s="459">
        <v>0.0</v>
      </c>
      <c r="S26" s="506">
        <f t="shared" si="10"/>
        <v>60</v>
      </c>
      <c r="W26" s="499"/>
    </row>
    <row r="27">
      <c r="A27" s="453">
        <v>6.0</v>
      </c>
      <c r="B27" s="454" t="s">
        <v>267</v>
      </c>
      <c r="C27" s="455" t="s">
        <v>262</v>
      </c>
      <c r="D27" s="456">
        <v>12.0</v>
      </c>
      <c r="E27" s="457">
        <v>19.0</v>
      </c>
      <c r="F27" s="458">
        <v>0.0</v>
      </c>
      <c r="G27" s="456">
        <f t="shared" si="6"/>
        <v>228</v>
      </c>
      <c r="H27" s="500">
        <v>4.0</v>
      </c>
      <c r="I27" s="500">
        <v>0.0</v>
      </c>
      <c r="J27" s="501">
        <f t="shared" si="7"/>
        <v>48</v>
      </c>
      <c r="K27" s="502">
        <v>5.0</v>
      </c>
      <c r="L27" s="502">
        <v>0.0</v>
      </c>
      <c r="M27" s="503">
        <f t="shared" si="8"/>
        <v>60</v>
      </c>
      <c r="N27" s="504">
        <v>5.0</v>
      </c>
      <c r="O27" s="504">
        <v>0.0</v>
      </c>
      <c r="P27" s="505">
        <f t="shared" si="9"/>
        <v>60</v>
      </c>
      <c r="Q27" s="459">
        <v>5.0</v>
      </c>
      <c r="R27" s="459">
        <v>0.0</v>
      </c>
      <c r="S27" s="506">
        <f t="shared" si="10"/>
        <v>60</v>
      </c>
      <c r="W27" s="499"/>
    </row>
    <row r="28">
      <c r="A28" s="469">
        <v>7.0</v>
      </c>
      <c r="B28" s="470" t="s">
        <v>268</v>
      </c>
      <c r="C28" s="471" t="s">
        <v>262</v>
      </c>
      <c r="D28" s="472">
        <v>12.0</v>
      </c>
      <c r="E28" s="473">
        <v>12.0</v>
      </c>
      <c r="F28" s="474">
        <v>0.0</v>
      </c>
      <c r="G28" s="472">
        <f t="shared" si="6"/>
        <v>144</v>
      </c>
      <c r="H28" s="507">
        <v>3.0</v>
      </c>
      <c r="I28" s="507">
        <v>0.0</v>
      </c>
      <c r="J28" s="508">
        <f t="shared" si="7"/>
        <v>36</v>
      </c>
      <c r="K28" s="509">
        <v>3.0</v>
      </c>
      <c r="L28" s="509">
        <v>0.0</v>
      </c>
      <c r="M28" s="510">
        <f t="shared" si="8"/>
        <v>36</v>
      </c>
      <c r="N28" s="511">
        <v>3.0</v>
      </c>
      <c r="O28" s="511">
        <v>0.0</v>
      </c>
      <c r="P28" s="512">
        <f t="shared" si="9"/>
        <v>36</v>
      </c>
      <c r="Q28" s="475">
        <v>4.0</v>
      </c>
      <c r="R28" s="475">
        <v>0.0</v>
      </c>
      <c r="S28" s="513">
        <f t="shared" si="10"/>
        <v>48</v>
      </c>
      <c r="W28" s="499"/>
    </row>
  </sheetData>
  <mergeCells count="42">
    <mergeCell ref="H1:H2"/>
    <mergeCell ref="I1:I2"/>
    <mergeCell ref="J1:J2"/>
    <mergeCell ref="K1:K2"/>
    <mergeCell ref="L1:L2"/>
    <mergeCell ref="M1:M2"/>
    <mergeCell ref="N1:N2"/>
    <mergeCell ref="V1:V2"/>
    <mergeCell ref="W1:W2"/>
    <mergeCell ref="O1:O2"/>
    <mergeCell ref="P1:P2"/>
    <mergeCell ref="Q1:Q2"/>
    <mergeCell ref="R1:R2"/>
    <mergeCell ref="S1:S2"/>
    <mergeCell ref="T1:T2"/>
    <mergeCell ref="U1:U2"/>
    <mergeCell ref="A1:A2"/>
    <mergeCell ref="B1:B2"/>
    <mergeCell ref="C1:C2"/>
    <mergeCell ref="D1:D2"/>
    <mergeCell ref="E1:E2"/>
    <mergeCell ref="F1:F2"/>
    <mergeCell ref="G1:G2"/>
    <mergeCell ref="A20:A21"/>
    <mergeCell ref="B20:B21"/>
    <mergeCell ref="C20:C21"/>
    <mergeCell ref="D20:D21"/>
    <mergeCell ref="E20:E21"/>
    <mergeCell ref="F20:F21"/>
    <mergeCell ref="G20:G21"/>
    <mergeCell ref="O20:O21"/>
    <mergeCell ref="P20:P21"/>
    <mergeCell ref="Q20:Q21"/>
    <mergeCell ref="R20:R21"/>
    <mergeCell ref="S20:S21"/>
    <mergeCell ref="H20:H21"/>
    <mergeCell ref="I20:I21"/>
    <mergeCell ref="J20:J21"/>
    <mergeCell ref="K20:K21"/>
    <mergeCell ref="L20:L21"/>
    <mergeCell ref="M20:M21"/>
    <mergeCell ref="N20:N2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5" max="5" width="7.5"/>
    <col customWidth="1" min="7" max="7" width="18.13"/>
    <col customWidth="1" min="8" max="8" width="30.0"/>
    <col customWidth="1" min="10" max="10" width="32.25"/>
    <col customWidth="1" min="11" max="11" width="27.75"/>
  </cols>
  <sheetData>
    <row r="1">
      <c r="A1" s="514" t="s">
        <v>313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515" t="s">
        <v>51</v>
      </c>
      <c r="B2" s="515" t="s">
        <v>1</v>
      </c>
      <c r="C2" s="515" t="s">
        <v>314</v>
      </c>
      <c r="D2" s="515" t="s">
        <v>315</v>
      </c>
      <c r="E2" s="515" t="s">
        <v>316</v>
      </c>
      <c r="F2" s="515" t="s">
        <v>317</v>
      </c>
      <c r="G2" s="515" t="s">
        <v>255</v>
      </c>
      <c r="H2" s="515" t="s">
        <v>318</v>
      </c>
      <c r="I2" s="515" t="s">
        <v>319</v>
      </c>
      <c r="J2" s="515" t="s">
        <v>320</v>
      </c>
      <c r="K2" s="515" t="s">
        <v>321</v>
      </c>
    </row>
    <row r="3">
      <c r="A3" s="516">
        <v>1.0</v>
      </c>
      <c r="B3" s="517" t="s">
        <v>261</v>
      </c>
      <c r="C3" s="517">
        <v>500.0</v>
      </c>
      <c r="D3" s="517">
        <v>103.0</v>
      </c>
      <c r="E3" s="517">
        <f t="shared" ref="E3:E17" si="1">C3-D3</f>
        <v>397</v>
      </c>
      <c r="F3" s="517" t="s">
        <v>322</v>
      </c>
      <c r="G3" s="517" t="s">
        <v>172</v>
      </c>
      <c r="H3" s="517">
        <v>1.0</v>
      </c>
      <c r="I3" s="517">
        <v>1.5</v>
      </c>
      <c r="J3" s="518">
        <f t="shared" ref="J3:J17" si="2">E3*H3</f>
        <v>397</v>
      </c>
      <c r="K3" s="519">
        <f t="shared" ref="K3:K9" si="3">J3*I3</f>
        <v>595.5</v>
      </c>
    </row>
    <row r="4">
      <c r="A4" s="516">
        <v>2.0</v>
      </c>
      <c r="B4" s="517" t="s">
        <v>263</v>
      </c>
      <c r="C4" s="517">
        <v>500.0</v>
      </c>
      <c r="D4" s="517">
        <v>124.0</v>
      </c>
      <c r="E4" s="517">
        <f t="shared" si="1"/>
        <v>376</v>
      </c>
      <c r="F4" s="517" t="s">
        <v>322</v>
      </c>
      <c r="G4" s="517" t="s">
        <v>172</v>
      </c>
      <c r="H4" s="517">
        <v>1.0</v>
      </c>
      <c r="I4" s="517">
        <v>1.5</v>
      </c>
      <c r="J4" s="518">
        <f t="shared" si="2"/>
        <v>376</v>
      </c>
      <c r="K4" s="519">
        <f t="shared" si="3"/>
        <v>564</v>
      </c>
    </row>
    <row r="5">
      <c r="A5" s="516">
        <v>3.0</v>
      </c>
      <c r="B5" s="517" t="s">
        <v>264</v>
      </c>
      <c r="C5" s="517">
        <v>500.0</v>
      </c>
      <c r="D5" s="517">
        <v>144.0</v>
      </c>
      <c r="E5" s="517">
        <f t="shared" si="1"/>
        <v>356</v>
      </c>
      <c r="F5" s="517" t="s">
        <v>322</v>
      </c>
      <c r="G5" s="517" t="s">
        <v>172</v>
      </c>
      <c r="H5" s="517">
        <v>1.0</v>
      </c>
      <c r="I5" s="517">
        <v>1.5</v>
      </c>
      <c r="J5" s="518">
        <f t="shared" si="2"/>
        <v>356</v>
      </c>
      <c r="K5" s="519">
        <f t="shared" si="3"/>
        <v>534</v>
      </c>
    </row>
    <row r="6">
      <c r="A6" s="516">
        <v>4.0</v>
      </c>
      <c r="B6" s="517" t="s">
        <v>265</v>
      </c>
      <c r="C6" s="517">
        <v>500.0</v>
      </c>
      <c r="D6" s="517">
        <v>99.0</v>
      </c>
      <c r="E6" s="517">
        <f t="shared" si="1"/>
        <v>401</v>
      </c>
      <c r="F6" s="517" t="s">
        <v>322</v>
      </c>
      <c r="G6" s="517" t="s">
        <v>172</v>
      </c>
      <c r="H6" s="517">
        <v>1.0</v>
      </c>
      <c r="I6" s="517">
        <v>1.5</v>
      </c>
      <c r="J6" s="518">
        <f t="shared" si="2"/>
        <v>401</v>
      </c>
      <c r="K6" s="519">
        <f t="shared" si="3"/>
        <v>601.5</v>
      </c>
    </row>
    <row r="7">
      <c r="A7" s="516">
        <v>5.0</v>
      </c>
      <c r="B7" s="517" t="s">
        <v>266</v>
      </c>
      <c r="C7" s="517">
        <v>500.0</v>
      </c>
      <c r="D7" s="517">
        <v>74.0</v>
      </c>
      <c r="E7" s="517">
        <f t="shared" si="1"/>
        <v>426</v>
      </c>
      <c r="F7" s="517" t="s">
        <v>322</v>
      </c>
      <c r="G7" s="517" t="s">
        <v>172</v>
      </c>
      <c r="H7" s="517">
        <v>1.0</v>
      </c>
      <c r="I7" s="517">
        <v>1.5</v>
      </c>
      <c r="J7" s="518">
        <f t="shared" si="2"/>
        <v>426</v>
      </c>
      <c r="K7" s="519">
        <f t="shared" si="3"/>
        <v>639</v>
      </c>
    </row>
    <row r="8">
      <c r="A8" s="516">
        <v>6.0</v>
      </c>
      <c r="B8" s="517" t="s">
        <v>267</v>
      </c>
      <c r="C8" s="517">
        <v>500.0</v>
      </c>
      <c r="D8" s="517">
        <v>44.0</v>
      </c>
      <c r="E8" s="517">
        <f t="shared" si="1"/>
        <v>456</v>
      </c>
      <c r="F8" s="517" t="s">
        <v>322</v>
      </c>
      <c r="G8" s="517" t="s">
        <v>172</v>
      </c>
      <c r="H8" s="517">
        <v>1.0</v>
      </c>
      <c r="I8" s="517">
        <v>1.5</v>
      </c>
      <c r="J8" s="518">
        <f t="shared" si="2"/>
        <v>456</v>
      </c>
      <c r="K8" s="519">
        <f t="shared" si="3"/>
        <v>684</v>
      </c>
    </row>
    <row r="9">
      <c r="A9" s="516">
        <v>7.0</v>
      </c>
      <c r="B9" s="517" t="s">
        <v>268</v>
      </c>
      <c r="C9" s="517">
        <v>500.0</v>
      </c>
      <c r="D9" s="517">
        <v>56.0</v>
      </c>
      <c r="E9" s="517">
        <f t="shared" si="1"/>
        <v>444</v>
      </c>
      <c r="F9" s="517" t="s">
        <v>322</v>
      </c>
      <c r="G9" s="517" t="s">
        <v>172</v>
      </c>
      <c r="H9" s="517">
        <v>1.0</v>
      </c>
      <c r="I9" s="517">
        <v>1.5</v>
      </c>
      <c r="J9" s="518">
        <f t="shared" si="2"/>
        <v>444</v>
      </c>
      <c r="K9" s="519">
        <f t="shared" si="3"/>
        <v>666</v>
      </c>
    </row>
    <row r="10">
      <c r="A10" s="516">
        <v>8.0</v>
      </c>
      <c r="B10" s="517" t="s">
        <v>269</v>
      </c>
      <c r="C10" s="517">
        <v>5.0</v>
      </c>
      <c r="D10" s="517">
        <v>1.3</v>
      </c>
      <c r="E10" s="517">
        <f t="shared" si="1"/>
        <v>3.7</v>
      </c>
      <c r="F10" s="517" t="s">
        <v>323</v>
      </c>
      <c r="G10" s="517">
        <v>30000.0</v>
      </c>
      <c r="H10" s="518">
        <f t="shared" ref="H10:H11" si="4">G10/400</f>
        <v>75</v>
      </c>
      <c r="I10" s="517">
        <v>2.0</v>
      </c>
      <c r="J10" s="518">
        <f t="shared" si="2"/>
        <v>277.5</v>
      </c>
      <c r="K10" s="519">
        <f t="shared" ref="K10:K11" si="5">(E10-15%)*H10*I10</f>
        <v>532.5</v>
      </c>
    </row>
    <row r="11">
      <c r="A11" s="516">
        <v>9.0</v>
      </c>
      <c r="B11" s="517" t="s">
        <v>271</v>
      </c>
      <c r="C11" s="517">
        <v>5.0</v>
      </c>
      <c r="D11" s="517">
        <v>1.5</v>
      </c>
      <c r="E11" s="517">
        <f t="shared" si="1"/>
        <v>3.5</v>
      </c>
      <c r="F11" s="517" t="s">
        <v>323</v>
      </c>
      <c r="G11" s="517">
        <v>30000.0</v>
      </c>
      <c r="H11" s="518">
        <f t="shared" si="4"/>
        <v>75</v>
      </c>
      <c r="I11" s="517">
        <v>2.0</v>
      </c>
      <c r="J11" s="518">
        <f t="shared" si="2"/>
        <v>262.5</v>
      </c>
      <c r="K11" s="519">
        <f t="shared" si="5"/>
        <v>502.5</v>
      </c>
    </row>
    <row r="12">
      <c r="A12" s="516">
        <v>10.0</v>
      </c>
      <c r="B12" s="517" t="s">
        <v>272</v>
      </c>
      <c r="C12" s="517">
        <v>60.0</v>
      </c>
      <c r="D12" s="517">
        <v>14.0</v>
      </c>
      <c r="E12" s="517">
        <f t="shared" si="1"/>
        <v>46</v>
      </c>
      <c r="F12" s="517" t="s">
        <v>324</v>
      </c>
      <c r="G12" s="517">
        <v>700.0</v>
      </c>
      <c r="H12" s="518">
        <f t="shared" ref="H12:H17" si="6">G12/40</f>
        <v>17.5</v>
      </c>
      <c r="I12" s="517">
        <v>2.5</v>
      </c>
      <c r="J12" s="518">
        <f t="shared" si="2"/>
        <v>805</v>
      </c>
      <c r="K12" s="519">
        <f t="shared" ref="K12:K17" si="7">J12*I12</f>
        <v>2012.5</v>
      </c>
    </row>
    <row r="13">
      <c r="A13" s="516">
        <v>11.0</v>
      </c>
      <c r="B13" s="517" t="s">
        <v>273</v>
      </c>
      <c r="C13" s="517">
        <v>60.0</v>
      </c>
      <c r="D13" s="517">
        <v>0.0</v>
      </c>
      <c r="E13" s="517">
        <f t="shared" si="1"/>
        <v>60</v>
      </c>
      <c r="F13" s="517" t="s">
        <v>324</v>
      </c>
      <c r="G13" s="517">
        <v>700.0</v>
      </c>
      <c r="H13" s="518">
        <f t="shared" si="6"/>
        <v>17.5</v>
      </c>
      <c r="I13" s="517">
        <v>2.5</v>
      </c>
      <c r="J13" s="518">
        <f t="shared" si="2"/>
        <v>1050</v>
      </c>
      <c r="K13" s="519">
        <f t="shared" si="7"/>
        <v>2625</v>
      </c>
    </row>
    <row r="14">
      <c r="A14" s="516">
        <v>12.0</v>
      </c>
      <c r="B14" s="517" t="s">
        <v>274</v>
      </c>
      <c r="C14" s="517">
        <v>60.0</v>
      </c>
      <c r="D14" s="517">
        <v>13.0</v>
      </c>
      <c r="E14" s="517">
        <f t="shared" si="1"/>
        <v>47</v>
      </c>
      <c r="F14" s="517" t="s">
        <v>324</v>
      </c>
      <c r="G14" s="517">
        <v>700.0</v>
      </c>
      <c r="H14" s="518">
        <f t="shared" si="6"/>
        <v>17.5</v>
      </c>
      <c r="I14" s="517">
        <v>2.5</v>
      </c>
      <c r="J14" s="518">
        <f t="shared" si="2"/>
        <v>822.5</v>
      </c>
      <c r="K14" s="519">
        <f t="shared" si="7"/>
        <v>2056.25</v>
      </c>
    </row>
    <row r="15">
      <c r="A15" s="516">
        <v>13.0</v>
      </c>
      <c r="B15" s="517" t="s">
        <v>275</v>
      </c>
      <c r="C15" s="517">
        <v>60.0</v>
      </c>
      <c r="D15" s="517">
        <v>25.0</v>
      </c>
      <c r="E15" s="517">
        <f t="shared" si="1"/>
        <v>35</v>
      </c>
      <c r="F15" s="517" t="s">
        <v>324</v>
      </c>
      <c r="G15" s="517">
        <v>700.0</v>
      </c>
      <c r="H15" s="518">
        <f t="shared" si="6"/>
        <v>17.5</v>
      </c>
      <c r="I15" s="517">
        <v>2.5</v>
      </c>
      <c r="J15" s="518">
        <f t="shared" si="2"/>
        <v>612.5</v>
      </c>
      <c r="K15" s="519">
        <f t="shared" si="7"/>
        <v>1531.25</v>
      </c>
    </row>
    <row r="16">
      <c r="A16" s="516">
        <v>14.0</v>
      </c>
      <c r="B16" s="517" t="s">
        <v>276</v>
      </c>
      <c r="C16" s="517">
        <v>60.0</v>
      </c>
      <c r="D16" s="517">
        <v>11.0</v>
      </c>
      <c r="E16" s="517">
        <f t="shared" si="1"/>
        <v>49</v>
      </c>
      <c r="F16" s="517" t="s">
        <v>324</v>
      </c>
      <c r="G16" s="517">
        <v>700.0</v>
      </c>
      <c r="H16" s="518">
        <f t="shared" si="6"/>
        <v>17.5</v>
      </c>
      <c r="I16" s="517">
        <v>2.5</v>
      </c>
      <c r="J16" s="518">
        <f t="shared" si="2"/>
        <v>857.5</v>
      </c>
      <c r="K16" s="519">
        <f t="shared" si="7"/>
        <v>2143.75</v>
      </c>
    </row>
    <row r="17">
      <c r="A17" s="520">
        <v>15.0</v>
      </c>
      <c r="B17" s="521" t="s">
        <v>277</v>
      </c>
      <c r="C17" s="521">
        <v>60.0</v>
      </c>
      <c r="D17" s="521">
        <v>49.0</v>
      </c>
      <c r="E17" s="521">
        <f t="shared" si="1"/>
        <v>11</v>
      </c>
      <c r="F17" s="521" t="s">
        <v>324</v>
      </c>
      <c r="G17" s="521">
        <v>700.0</v>
      </c>
      <c r="H17" s="522">
        <f t="shared" si="6"/>
        <v>17.5</v>
      </c>
      <c r="I17" s="517">
        <v>2.5</v>
      </c>
      <c r="J17" s="518">
        <f t="shared" si="2"/>
        <v>192.5</v>
      </c>
      <c r="K17" s="519">
        <f t="shared" si="7"/>
        <v>481.25</v>
      </c>
    </row>
    <row r="18">
      <c r="A18" s="523"/>
      <c r="I18" s="206" t="s">
        <v>325</v>
      </c>
      <c r="J18" s="524">
        <f t="shared" ref="J18:K18" si="8">SUM(J3:J17)</f>
        <v>7736</v>
      </c>
      <c r="K18" s="525">
        <f t="shared" si="8"/>
        <v>16169</v>
      </c>
    </row>
    <row r="19">
      <c r="A19" s="365" t="s">
        <v>326</v>
      </c>
      <c r="B19" s="283"/>
      <c r="C19" s="283"/>
      <c r="D19" s="526">
        <v>15000.0</v>
      </c>
      <c r="E19" s="523"/>
      <c r="K19" s="27"/>
    </row>
    <row r="20">
      <c r="A20" s="318" t="s">
        <v>327</v>
      </c>
      <c r="D20" s="298">
        <f>K18</f>
        <v>16169</v>
      </c>
      <c r="K20" s="27"/>
    </row>
    <row r="21">
      <c r="A21" s="320" t="s">
        <v>18</v>
      </c>
      <c r="B21" s="244"/>
      <c r="C21" s="244"/>
      <c r="D21" s="527">
        <f>100-(D19/D20*100)</f>
        <v>7.229884347</v>
      </c>
      <c r="E21" s="244"/>
      <c r="F21" s="244"/>
      <c r="G21" s="244"/>
      <c r="H21" s="244"/>
      <c r="I21" s="244"/>
      <c r="J21" s="244"/>
      <c r="K21" s="35"/>
    </row>
  </sheetData>
  <mergeCells count="6">
    <mergeCell ref="A1:K1"/>
    <mergeCell ref="A18:H18"/>
    <mergeCell ref="A19:C19"/>
    <mergeCell ref="E19:K21"/>
    <mergeCell ref="A20:C20"/>
    <mergeCell ref="A21:C2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3" max="3" width="15.25"/>
    <col customWidth="1" min="7" max="7" width="17.75"/>
    <col customWidth="1" min="8" max="8" width="30.5"/>
    <col customWidth="1" min="10" max="10" width="31.5"/>
    <col customWidth="1" min="11" max="11" width="27.25"/>
  </cols>
  <sheetData>
    <row r="1">
      <c r="A1" s="528" t="s">
        <v>328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529"/>
      <c r="B2" s="515" t="s">
        <v>1</v>
      </c>
      <c r="C2" s="515" t="s">
        <v>314</v>
      </c>
      <c r="D2" s="515" t="s">
        <v>315</v>
      </c>
      <c r="E2" s="515" t="s">
        <v>316</v>
      </c>
      <c r="F2" s="515" t="s">
        <v>317</v>
      </c>
      <c r="G2" s="515" t="s">
        <v>255</v>
      </c>
      <c r="H2" s="515" t="s">
        <v>318</v>
      </c>
      <c r="I2" s="515" t="s">
        <v>319</v>
      </c>
      <c r="J2" s="515" t="s">
        <v>320</v>
      </c>
      <c r="K2" s="515" t="s">
        <v>321</v>
      </c>
    </row>
    <row r="3">
      <c r="A3" s="516">
        <v>1.0</v>
      </c>
      <c r="B3" s="517" t="s">
        <v>261</v>
      </c>
      <c r="C3" s="517">
        <v>125.0</v>
      </c>
      <c r="D3" s="517">
        <v>25.0</v>
      </c>
      <c r="E3" s="517">
        <f t="shared" ref="E3:E11" si="1">C3-D3</f>
        <v>100</v>
      </c>
      <c r="F3" s="517" t="s">
        <v>322</v>
      </c>
      <c r="G3" s="517" t="s">
        <v>172</v>
      </c>
      <c r="H3" s="517">
        <v>1.0</v>
      </c>
      <c r="I3" s="517">
        <v>1.5</v>
      </c>
      <c r="J3" s="518">
        <f t="shared" ref="J3:J11" si="2">E3*H3</f>
        <v>100</v>
      </c>
      <c r="K3" s="519">
        <f t="shared" ref="K3:K9" si="3">J3*I3</f>
        <v>150</v>
      </c>
    </row>
    <row r="4">
      <c r="A4" s="516">
        <v>2.0</v>
      </c>
      <c r="B4" s="517" t="s">
        <v>263</v>
      </c>
      <c r="C4" s="517">
        <v>125.0</v>
      </c>
      <c r="D4" s="517">
        <v>43.0</v>
      </c>
      <c r="E4" s="517">
        <f t="shared" si="1"/>
        <v>82</v>
      </c>
      <c r="F4" s="517" t="s">
        <v>322</v>
      </c>
      <c r="G4" s="517" t="s">
        <v>172</v>
      </c>
      <c r="H4" s="517">
        <v>1.0</v>
      </c>
      <c r="I4" s="517">
        <v>1.5</v>
      </c>
      <c r="J4" s="518">
        <f t="shared" si="2"/>
        <v>82</v>
      </c>
      <c r="K4" s="519">
        <f t="shared" si="3"/>
        <v>123</v>
      </c>
    </row>
    <row r="5">
      <c r="A5" s="516">
        <v>3.0</v>
      </c>
      <c r="B5" s="517" t="s">
        <v>264</v>
      </c>
      <c r="C5" s="517">
        <v>125.0</v>
      </c>
      <c r="D5" s="517">
        <v>22.0</v>
      </c>
      <c r="E5" s="517">
        <f t="shared" si="1"/>
        <v>103</v>
      </c>
      <c r="F5" s="517" t="s">
        <v>322</v>
      </c>
      <c r="G5" s="517" t="s">
        <v>172</v>
      </c>
      <c r="H5" s="517">
        <v>1.0</v>
      </c>
      <c r="I5" s="517">
        <v>1.5</v>
      </c>
      <c r="J5" s="518">
        <f t="shared" si="2"/>
        <v>103</v>
      </c>
      <c r="K5" s="519">
        <f t="shared" si="3"/>
        <v>154.5</v>
      </c>
    </row>
    <row r="6">
      <c r="A6" s="516">
        <v>4.0</v>
      </c>
      <c r="B6" s="517" t="s">
        <v>265</v>
      </c>
      <c r="C6" s="517">
        <v>125.0</v>
      </c>
      <c r="D6" s="517">
        <v>11.0</v>
      </c>
      <c r="E6" s="517">
        <f t="shared" si="1"/>
        <v>114</v>
      </c>
      <c r="F6" s="517" t="s">
        <v>322</v>
      </c>
      <c r="G6" s="517" t="s">
        <v>172</v>
      </c>
      <c r="H6" s="517">
        <v>1.0</v>
      </c>
      <c r="I6" s="517">
        <v>1.5</v>
      </c>
      <c r="J6" s="518">
        <f t="shared" si="2"/>
        <v>114</v>
      </c>
      <c r="K6" s="519">
        <f t="shared" si="3"/>
        <v>171</v>
      </c>
    </row>
    <row r="7">
      <c r="A7" s="516">
        <v>5.0</v>
      </c>
      <c r="B7" s="517" t="s">
        <v>266</v>
      </c>
      <c r="C7" s="517">
        <v>125.0</v>
      </c>
      <c r="D7" s="517">
        <v>33.0</v>
      </c>
      <c r="E7" s="517">
        <f t="shared" si="1"/>
        <v>92</v>
      </c>
      <c r="F7" s="517" t="s">
        <v>322</v>
      </c>
      <c r="G7" s="517" t="s">
        <v>172</v>
      </c>
      <c r="H7" s="517">
        <v>1.0</v>
      </c>
      <c r="I7" s="517">
        <v>1.5</v>
      </c>
      <c r="J7" s="518">
        <f t="shared" si="2"/>
        <v>92</v>
      </c>
      <c r="K7" s="519">
        <f t="shared" si="3"/>
        <v>138</v>
      </c>
    </row>
    <row r="8">
      <c r="A8" s="516">
        <v>6.0</v>
      </c>
      <c r="B8" s="517" t="s">
        <v>267</v>
      </c>
      <c r="C8" s="517">
        <v>125.0</v>
      </c>
      <c r="D8" s="517">
        <v>55.0</v>
      </c>
      <c r="E8" s="517">
        <f t="shared" si="1"/>
        <v>70</v>
      </c>
      <c r="F8" s="517" t="s">
        <v>322</v>
      </c>
      <c r="G8" s="517" t="s">
        <v>172</v>
      </c>
      <c r="H8" s="517">
        <v>1.0</v>
      </c>
      <c r="I8" s="517">
        <v>1.5</v>
      </c>
      <c r="J8" s="518">
        <f t="shared" si="2"/>
        <v>70</v>
      </c>
      <c r="K8" s="519">
        <f t="shared" si="3"/>
        <v>105</v>
      </c>
    </row>
    <row r="9">
      <c r="A9" s="516">
        <v>7.0</v>
      </c>
      <c r="B9" s="517" t="s">
        <v>268</v>
      </c>
      <c r="C9" s="517">
        <v>125.0</v>
      </c>
      <c r="D9" s="517">
        <v>66.0</v>
      </c>
      <c r="E9" s="517">
        <f t="shared" si="1"/>
        <v>59</v>
      </c>
      <c r="F9" s="517" t="s">
        <v>322</v>
      </c>
      <c r="G9" s="517" t="s">
        <v>172</v>
      </c>
      <c r="H9" s="517">
        <v>1.0</v>
      </c>
      <c r="I9" s="517">
        <v>1.5</v>
      </c>
      <c r="J9" s="518">
        <f t="shared" si="2"/>
        <v>59</v>
      </c>
      <c r="K9" s="519">
        <f t="shared" si="3"/>
        <v>88.5</v>
      </c>
    </row>
    <row r="10">
      <c r="A10" s="516">
        <v>8.0</v>
      </c>
      <c r="B10" s="517" t="s">
        <v>269</v>
      </c>
      <c r="C10" s="517">
        <v>1.0</v>
      </c>
      <c r="D10" s="517">
        <v>0.1</v>
      </c>
      <c r="E10" s="517">
        <f t="shared" si="1"/>
        <v>0.9</v>
      </c>
      <c r="F10" s="517" t="s">
        <v>323</v>
      </c>
      <c r="G10" s="517">
        <v>30000.0</v>
      </c>
      <c r="H10" s="518">
        <f t="shared" ref="H10:H11" si="4">G10/400</f>
        <v>75</v>
      </c>
      <c r="I10" s="517">
        <v>2.0</v>
      </c>
      <c r="J10" s="518">
        <f t="shared" si="2"/>
        <v>67.5</v>
      </c>
      <c r="K10" s="519">
        <f t="shared" ref="K10:K11" si="5">(E10-15%)*H10*I10</f>
        <v>112.5</v>
      </c>
    </row>
    <row r="11">
      <c r="A11" s="520">
        <v>9.0</v>
      </c>
      <c r="B11" s="521" t="s">
        <v>271</v>
      </c>
      <c r="C11" s="521">
        <v>1.0</v>
      </c>
      <c r="D11" s="521">
        <v>0.2</v>
      </c>
      <c r="E11" s="521">
        <f t="shared" si="1"/>
        <v>0.8</v>
      </c>
      <c r="F11" s="521" t="s">
        <v>323</v>
      </c>
      <c r="G11" s="521">
        <v>30000.0</v>
      </c>
      <c r="H11" s="522">
        <f t="shared" si="4"/>
        <v>75</v>
      </c>
      <c r="I11" s="521">
        <v>2.0</v>
      </c>
      <c r="J11" s="522">
        <f t="shared" si="2"/>
        <v>60</v>
      </c>
      <c r="K11" s="530">
        <f t="shared" si="5"/>
        <v>97.5</v>
      </c>
    </row>
    <row r="12">
      <c r="A12" s="531"/>
      <c r="I12" s="206" t="s">
        <v>325</v>
      </c>
      <c r="J12" s="532">
        <f t="shared" ref="J12:K12" si="6">SUM(J2:J11)</f>
        <v>747.5</v>
      </c>
      <c r="K12" s="532">
        <f t="shared" si="6"/>
        <v>1140</v>
      </c>
    </row>
    <row r="13">
      <c r="A13" s="365" t="s">
        <v>326</v>
      </c>
      <c r="B13" s="283"/>
      <c r="C13" s="283"/>
      <c r="D13" s="526">
        <v>1110.0</v>
      </c>
      <c r="E13" s="531"/>
      <c r="K13" s="27"/>
    </row>
    <row r="14">
      <c r="A14" s="318" t="s">
        <v>327</v>
      </c>
      <c r="D14" s="298">
        <f>K12</f>
        <v>1140</v>
      </c>
      <c r="K14" s="27"/>
    </row>
    <row r="15">
      <c r="A15" s="320" t="s">
        <v>18</v>
      </c>
      <c r="B15" s="244"/>
      <c r="C15" s="244"/>
      <c r="D15" s="527">
        <f>100-(D13/D14*100)</f>
        <v>2.631578947</v>
      </c>
      <c r="E15" s="244"/>
      <c r="F15" s="244"/>
      <c r="G15" s="244"/>
      <c r="H15" s="244"/>
      <c r="I15" s="244"/>
      <c r="J15" s="244"/>
      <c r="K15" s="35"/>
    </row>
    <row r="16">
      <c r="A16" s="533" t="s">
        <v>329</v>
      </c>
      <c r="B16" s="534"/>
      <c r="C16" s="534"/>
      <c r="D16" s="534"/>
      <c r="E16" s="534"/>
      <c r="F16" s="534"/>
      <c r="G16" s="534"/>
      <c r="H16" s="534"/>
      <c r="I16" s="534"/>
      <c r="J16" s="534"/>
      <c r="K16" s="534"/>
    </row>
    <row r="17">
      <c r="A17" s="529"/>
      <c r="B17" s="515" t="s">
        <v>1</v>
      </c>
      <c r="C17" s="515" t="s">
        <v>314</v>
      </c>
      <c r="D17" s="515" t="s">
        <v>315</v>
      </c>
      <c r="E17" s="515" t="s">
        <v>316</v>
      </c>
      <c r="F17" s="515" t="s">
        <v>317</v>
      </c>
      <c r="G17" s="515" t="s">
        <v>255</v>
      </c>
      <c r="H17" s="515" t="s">
        <v>318</v>
      </c>
      <c r="I17" s="515" t="s">
        <v>319</v>
      </c>
      <c r="J17" s="515" t="s">
        <v>320</v>
      </c>
      <c r="K17" s="515" t="s">
        <v>321</v>
      </c>
    </row>
    <row r="18">
      <c r="A18" s="516">
        <v>1.0</v>
      </c>
      <c r="B18" s="517" t="s">
        <v>261</v>
      </c>
      <c r="C18" s="517">
        <v>125.0</v>
      </c>
      <c r="D18" s="517">
        <v>11.0</v>
      </c>
      <c r="E18" s="517">
        <f t="shared" ref="E18:E26" si="7">C18-D18</f>
        <v>114</v>
      </c>
      <c r="F18" s="517" t="s">
        <v>322</v>
      </c>
      <c r="G18" s="517" t="s">
        <v>172</v>
      </c>
      <c r="H18" s="517">
        <v>1.0</v>
      </c>
      <c r="I18" s="517">
        <v>1.5</v>
      </c>
      <c r="J18" s="518">
        <f t="shared" ref="J18:J26" si="8">E18*H18</f>
        <v>114</v>
      </c>
      <c r="K18" s="519">
        <f t="shared" ref="K18:K24" si="9">J18*I18</f>
        <v>171</v>
      </c>
    </row>
    <row r="19">
      <c r="A19" s="516">
        <v>2.0</v>
      </c>
      <c r="B19" s="517" t="s">
        <v>263</v>
      </c>
      <c r="C19" s="517">
        <v>125.0</v>
      </c>
      <c r="D19" s="517">
        <v>22.0</v>
      </c>
      <c r="E19" s="517">
        <f t="shared" si="7"/>
        <v>103</v>
      </c>
      <c r="F19" s="517" t="s">
        <v>322</v>
      </c>
      <c r="G19" s="517" t="s">
        <v>172</v>
      </c>
      <c r="H19" s="517">
        <v>1.0</v>
      </c>
      <c r="I19" s="517">
        <v>1.5</v>
      </c>
      <c r="J19" s="518">
        <f t="shared" si="8"/>
        <v>103</v>
      </c>
      <c r="K19" s="519">
        <f t="shared" si="9"/>
        <v>154.5</v>
      </c>
    </row>
    <row r="20">
      <c r="A20" s="516">
        <v>3.0</v>
      </c>
      <c r="B20" s="517" t="s">
        <v>264</v>
      </c>
      <c r="C20" s="517">
        <v>125.0</v>
      </c>
      <c r="D20" s="517">
        <v>44.0</v>
      </c>
      <c r="E20" s="517">
        <f t="shared" si="7"/>
        <v>81</v>
      </c>
      <c r="F20" s="517" t="s">
        <v>322</v>
      </c>
      <c r="G20" s="517" t="s">
        <v>172</v>
      </c>
      <c r="H20" s="517">
        <v>1.0</v>
      </c>
      <c r="I20" s="517">
        <v>1.5</v>
      </c>
      <c r="J20" s="518">
        <f t="shared" si="8"/>
        <v>81</v>
      </c>
      <c r="K20" s="519">
        <f t="shared" si="9"/>
        <v>121.5</v>
      </c>
    </row>
    <row r="21">
      <c r="A21" s="516">
        <v>4.0</v>
      </c>
      <c r="B21" s="517" t="s">
        <v>265</v>
      </c>
      <c r="C21" s="517">
        <v>125.0</v>
      </c>
      <c r="D21" s="517">
        <v>55.0</v>
      </c>
      <c r="E21" s="517">
        <f t="shared" si="7"/>
        <v>70</v>
      </c>
      <c r="F21" s="517" t="s">
        <v>322</v>
      </c>
      <c r="G21" s="517" t="s">
        <v>172</v>
      </c>
      <c r="H21" s="517">
        <v>1.0</v>
      </c>
      <c r="I21" s="517">
        <v>1.5</v>
      </c>
      <c r="J21" s="518">
        <f t="shared" si="8"/>
        <v>70</v>
      </c>
      <c r="K21" s="519">
        <f t="shared" si="9"/>
        <v>105</v>
      </c>
    </row>
    <row r="22">
      <c r="A22" s="516">
        <v>5.0</v>
      </c>
      <c r="B22" s="517" t="s">
        <v>266</v>
      </c>
      <c r="C22" s="517">
        <v>125.0</v>
      </c>
      <c r="D22" s="517">
        <v>33.0</v>
      </c>
      <c r="E22" s="517">
        <f t="shared" si="7"/>
        <v>92</v>
      </c>
      <c r="F22" s="517" t="s">
        <v>322</v>
      </c>
      <c r="G22" s="517" t="s">
        <v>172</v>
      </c>
      <c r="H22" s="517">
        <v>1.0</v>
      </c>
      <c r="I22" s="517">
        <v>1.5</v>
      </c>
      <c r="J22" s="518">
        <f t="shared" si="8"/>
        <v>92</v>
      </c>
      <c r="K22" s="519">
        <f t="shared" si="9"/>
        <v>138</v>
      </c>
    </row>
    <row r="23">
      <c r="A23" s="516">
        <v>6.0</v>
      </c>
      <c r="B23" s="517" t="s">
        <v>267</v>
      </c>
      <c r="C23" s="517">
        <v>125.0</v>
      </c>
      <c r="D23" s="517">
        <v>22.0</v>
      </c>
      <c r="E23" s="517">
        <f t="shared" si="7"/>
        <v>103</v>
      </c>
      <c r="F23" s="517" t="s">
        <v>322</v>
      </c>
      <c r="G23" s="517" t="s">
        <v>172</v>
      </c>
      <c r="H23" s="517">
        <v>1.0</v>
      </c>
      <c r="I23" s="517">
        <v>1.5</v>
      </c>
      <c r="J23" s="518">
        <f t="shared" si="8"/>
        <v>103</v>
      </c>
      <c r="K23" s="519">
        <f t="shared" si="9"/>
        <v>154.5</v>
      </c>
    </row>
    <row r="24">
      <c r="A24" s="516">
        <v>7.0</v>
      </c>
      <c r="B24" s="517" t="s">
        <v>268</v>
      </c>
      <c r="C24" s="517">
        <v>125.0</v>
      </c>
      <c r="D24" s="517">
        <v>11.0</v>
      </c>
      <c r="E24" s="517">
        <f t="shared" si="7"/>
        <v>114</v>
      </c>
      <c r="F24" s="517" t="s">
        <v>322</v>
      </c>
      <c r="G24" s="517" t="s">
        <v>172</v>
      </c>
      <c r="H24" s="517">
        <v>1.0</v>
      </c>
      <c r="I24" s="517">
        <v>1.5</v>
      </c>
      <c r="J24" s="518">
        <f t="shared" si="8"/>
        <v>114</v>
      </c>
      <c r="K24" s="519">
        <f t="shared" si="9"/>
        <v>171</v>
      </c>
    </row>
    <row r="25">
      <c r="A25" s="516">
        <v>8.0</v>
      </c>
      <c r="B25" s="517" t="s">
        <v>269</v>
      </c>
      <c r="C25" s="517">
        <v>1.0</v>
      </c>
      <c r="D25" s="517">
        <v>0.2</v>
      </c>
      <c r="E25" s="517">
        <f t="shared" si="7"/>
        <v>0.8</v>
      </c>
      <c r="F25" s="517" t="s">
        <v>323</v>
      </c>
      <c r="G25" s="517">
        <v>30000.0</v>
      </c>
      <c r="H25" s="518">
        <f t="shared" ref="H25:H26" si="10">G25/400</f>
        <v>75</v>
      </c>
      <c r="I25" s="517">
        <v>2.0</v>
      </c>
      <c r="J25" s="518">
        <f t="shared" si="8"/>
        <v>60</v>
      </c>
      <c r="K25" s="519">
        <f t="shared" ref="K25:K26" si="11">(E25-15%)*H25*I25</f>
        <v>97.5</v>
      </c>
    </row>
    <row r="26">
      <c r="A26" s="520">
        <v>9.0</v>
      </c>
      <c r="B26" s="521" t="s">
        <v>271</v>
      </c>
      <c r="C26" s="521">
        <v>1.0</v>
      </c>
      <c r="D26" s="521">
        <v>0.3</v>
      </c>
      <c r="E26" s="521">
        <f t="shared" si="7"/>
        <v>0.7</v>
      </c>
      <c r="F26" s="521" t="s">
        <v>323</v>
      </c>
      <c r="G26" s="521">
        <v>30000.0</v>
      </c>
      <c r="H26" s="522">
        <f t="shared" si="10"/>
        <v>75</v>
      </c>
      <c r="I26" s="521">
        <v>2.0</v>
      </c>
      <c r="J26" s="522">
        <f t="shared" si="8"/>
        <v>52.5</v>
      </c>
      <c r="K26" s="530">
        <f t="shared" si="11"/>
        <v>82.5</v>
      </c>
    </row>
    <row r="27">
      <c r="A27" s="535"/>
      <c r="I27" s="206" t="s">
        <v>330</v>
      </c>
      <c r="J27" s="532">
        <f t="shared" ref="J27:K27" si="12">SUM(J18:J26)</f>
        <v>789.5</v>
      </c>
      <c r="K27" s="532">
        <f t="shared" si="12"/>
        <v>1195.5</v>
      </c>
    </row>
    <row r="28">
      <c r="A28" s="365" t="s">
        <v>326</v>
      </c>
      <c r="B28" s="283"/>
      <c r="C28" s="283"/>
      <c r="D28" s="526">
        <v>1145.0</v>
      </c>
      <c r="E28" s="535"/>
      <c r="K28" s="27"/>
    </row>
    <row r="29">
      <c r="A29" s="318" t="s">
        <v>327</v>
      </c>
      <c r="D29" s="298">
        <f>K27</f>
        <v>1195.5</v>
      </c>
      <c r="K29" s="27"/>
    </row>
    <row r="30">
      <c r="A30" s="320" t="s">
        <v>18</v>
      </c>
      <c r="B30" s="244"/>
      <c r="C30" s="244"/>
      <c r="D30" s="527">
        <f>100-(D28/D29*100)</f>
        <v>4.224173986</v>
      </c>
      <c r="E30" s="244"/>
      <c r="F30" s="244"/>
      <c r="G30" s="244"/>
      <c r="H30" s="244"/>
      <c r="I30" s="244"/>
      <c r="J30" s="244"/>
      <c r="K30" s="35"/>
    </row>
    <row r="31">
      <c r="A31" s="533" t="s">
        <v>331</v>
      </c>
    </row>
    <row r="32">
      <c r="A32" s="529"/>
      <c r="B32" s="515" t="s">
        <v>1</v>
      </c>
      <c r="C32" s="515" t="s">
        <v>314</v>
      </c>
      <c r="D32" s="515" t="s">
        <v>315</v>
      </c>
      <c r="E32" s="515" t="s">
        <v>316</v>
      </c>
      <c r="F32" s="515" t="s">
        <v>317</v>
      </c>
      <c r="G32" s="515" t="s">
        <v>255</v>
      </c>
      <c r="H32" s="515" t="s">
        <v>318</v>
      </c>
      <c r="I32" s="515" t="s">
        <v>319</v>
      </c>
      <c r="J32" s="515" t="s">
        <v>320</v>
      </c>
      <c r="K32" s="515" t="s">
        <v>321</v>
      </c>
    </row>
    <row r="33">
      <c r="A33" s="516">
        <v>1.0</v>
      </c>
      <c r="B33" s="517" t="s">
        <v>261</v>
      </c>
      <c r="C33" s="517">
        <v>125.0</v>
      </c>
      <c r="D33" s="517">
        <v>103.0</v>
      </c>
      <c r="E33" s="517">
        <f t="shared" ref="E33:E41" si="13">C33-D33</f>
        <v>22</v>
      </c>
      <c r="F33" s="517" t="s">
        <v>322</v>
      </c>
      <c r="G33" s="517" t="s">
        <v>172</v>
      </c>
      <c r="H33" s="517">
        <v>1.0</v>
      </c>
      <c r="I33" s="517">
        <v>1.5</v>
      </c>
      <c r="J33" s="518">
        <f t="shared" ref="J33:J41" si="14">E33*H33</f>
        <v>22</v>
      </c>
      <c r="K33" s="519">
        <f t="shared" ref="K33:K39" si="15">J33*I33</f>
        <v>33</v>
      </c>
    </row>
    <row r="34">
      <c r="A34" s="516">
        <v>2.0</v>
      </c>
      <c r="B34" s="517" t="s">
        <v>263</v>
      </c>
      <c r="C34" s="517">
        <v>125.0</v>
      </c>
      <c r="D34" s="517">
        <v>124.0</v>
      </c>
      <c r="E34" s="517">
        <f t="shared" si="13"/>
        <v>1</v>
      </c>
      <c r="F34" s="517" t="s">
        <v>322</v>
      </c>
      <c r="G34" s="517" t="s">
        <v>172</v>
      </c>
      <c r="H34" s="517">
        <v>1.0</v>
      </c>
      <c r="I34" s="517">
        <v>1.5</v>
      </c>
      <c r="J34" s="518">
        <f t="shared" si="14"/>
        <v>1</v>
      </c>
      <c r="K34" s="519">
        <f t="shared" si="15"/>
        <v>1.5</v>
      </c>
    </row>
    <row r="35">
      <c r="A35" s="516">
        <v>3.0</v>
      </c>
      <c r="B35" s="517" t="s">
        <v>264</v>
      </c>
      <c r="C35" s="517">
        <v>125.0</v>
      </c>
      <c r="D35" s="517">
        <v>144.0</v>
      </c>
      <c r="E35" s="517">
        <f t="shared" si="13"/>
        <v>-19</v>
      </c>
      <c r="F35" s="517" t="s">
        <v>322</v>
      </c>
      <c r="G35" s="517" t="s">
        <v>172</v>
      </c>
      <c r="H35" s="517">
        <v>1.0</v>
      </c>
      <c r="I35" s="517">
        <v>1.5</v>
      </c>
      <c r="J35" s="518">
        <f t="shared" si="14"/>
        <v>-19</v>
      </c>
      <c r="K35" s="519">
        <f t="shared" si="15"/>
        <v>-28.5</v>
      </c>
    </row>
    <row r="36">
      <c r="A36" s="516">
        <v>4.0</v>
      </c>
      <c r="B36" s="517" t="s">
        <v>265</v>
      </c>
      <c r="C36" s="517">
        <v>125.0</v>
      </c>
      <c r="D36" s="517">
        <v>99.0</v>
      </c>
      <c r="E36" s="517">
        <f t="shared" si="13"/>
        <v>26</v>
      </c>
      <c r="F36" s="517" t="s">
        <v>322</v>
      </c>
      <c r="G36" s="517" t="s">
        <v>172</v>
      </c>
      <c r="H36" s="517">
        <v>1.0</v>
      </c>
      <c r="I36" s="517">
        <v>1.5</v>
      </c>
      <c r="J36" s="518">
        <f t="shared" si="14"/>
        <v>26</v>
      </c>
      <c r="K36" s="519">
        <f t="shared" si="15"/>
        <v>39</v>
      </c>
    </row>
    <row r="37">
      <c r="A37" s="516">
        <v>5.0</v>
      </c>
      <c r="B37" s="517" t="s">
        <v>266</v>
      </c>
      <c r="C37" s="517">
        <v>125.0</v>
      </c>
      <c r="D37" s="517">
        <v>74.0</v>
      </c>
      <c r="E37" s="517">
        <f t="shared" si="13"/>
        <v>51</v>
      </c>
      <c r="F37" s="517" t="s">
        <v>322</v>
      </c>
      <c r="G37" s="517" t="s">
        <v>172</v>
      </c>
      <c r="H37" s="517">
        <v>1.0</v>
      </c>
      <c r="I37" s="517">
        <v>1.5</v>
      </c>
      <c r="J37" s="518">
        <f t="shared" si="14"/>
        <v>51</v>
      </c>
      <c r="K37" s="519">
        <f t="shared" si="15"/>
        <v>76.5</v>
      </c>
    </row>
    <row r="38">
      <c r="A38" s="516">
        <v>6.0</v>
      </c>
      <c r="B38" s="517" t="s">
        <v>267</v>
      </c>
      <c r="C38" s="517">
        <v>125.0</v>
      </c>
      <c r="D38" s="517">
        <v>44.0</v>
      </c>
      <c r="E38" s="517">
        <f t="shared" si="13"/>
        <v>81</v>
      </c>
      <c r="F38" s="517" t="s">
        <v>322</v>
      </c>
      <c r="G38" s="517" t="s">
        <v>172</v>
      </c>
      <c r="H38" s="517">
        <v>1.0</v>
      </c>
      <c r="I38" s="517">
        <v>1.5</v>
      </c>
      <c r="J38" s="518">
        <f t="shared" si="14"/>
        <v>81</v>
      </c>
      <c r="K38" s="519">
        <f t="shared" si="15"/>
        <v>121.5</v>
      </c>
    </row>
    <row r="39">
      <c r="A39" s="516">
        <v>7.0</v>
      </c>
      <c r="B39" s="517" t="s">
        <v>268</v>
      </c>
      <c r="C39" s="517">
        <v>125.0</v>
      </c>
      <c r="D39" s="517">
        <v>56.0</v>
      </c>
      <c r="E39" s="517">
        <f t="shared" si="13"/>
        <v>69</v>
      </c>
      <c r="F39" s="517" t="s">
        <v>322</v>
      </c>
      <c r="G39" s="517" t="s">
        <v>172</v>
      </c>
      <c r="H39" s="517">
        <v>1.0</v>
      </c>
      <c r="I39" s="517">
        <v>1.5</v>
      </c>
      <c r="J39" s="518">
        <f t="shared" si="14"/>
        <v>69</v>
      </c>
      <c r="K39" s="519">
        <f t="shared" si="15"/>
        <v>103.5</v>
      </c>
    </row>
    <row r="40">
      <c r="A40" s="516">
        <v>8.0</v>
      </c>
      <c r="B40" s="517" t="s">
        <v>269</v>
      </c>
      <c r="C40" s="517">
        <v>1.0</v>
      </c>
      <c r="D40" s="517">
        <v>0.25</v>
      </c>
      <c r="E40" s="517">
        <f t="shared" si="13"/>
        <v>0.75</v>
      </c>
      <c r="F40" s="517" t="s">
        <v>323</v>
      </c>
      <c r="G40" s="517">
        <v>30000.0</v>
      </c>
      <c r="H40" s="518">
        <f t="shared" ref="H40:H41" si="16">G40/400</f>
        <v>75</v>
      </c>
      <c r="I40" s="517">
        <v>2.0</v>
      </c>
      <c r="J40" s="518">
        <f t="shared" si="14"/>
        <v>56.25</v>
      </c>
      <c r="K40" s="519">
        <f t="shared" ref="K40:K41" si="17">(E40-15%)*H40*I40</f>
        <v>90</v>
      </c>
    </row>
    <row r="41">
      <c r="A41" s="520">
        <v>9.0</v>
      </c>
      <c r="B41" s="521" t="s">
        <v>271</v>
      </c>
      <c r="C41" s="521">
        <v>1.0</v>
      </c>
      <c r="D41" s="521">
        <v>0.3</v>
      </c>
      <c r="E41" s="521">
        <f t="shared" si="13"/>
        <v>0.7</v>
      </c>
      <c r="F41" s="521" t="s">
        <v>323</v>
      </c>
      <c r="G41" s="521">
        <v>30000.0</v>
      </c>
      <c r="H41" s="522">
        <f t="shared" si="16"/>
        <v>75</v>
      </c>
      <c r="I41" s="521">
        <v>2.0</v>
      </c>
      <c r="J41" s="522">
        <f t="shared" si="14"/>
        <v>52.5</v>
      </c>
      <c r="K41" s="530">
        <f t="shared" si="17"/>
        <v>82.5</v>
      </c>
    </row>
    <row r="42">
      <c r="A42" s="536"/>
      <c r="B42" s="283"/>
      <c r="C42" s="283"/>
      <c r="D42" s="283"/>
      <c r="E42" s="283"/>
      <c r="F42" s="283"/>
      <c r="G42" s="283"/>
      <c r="H42" s="283"/>
      <c r="I42" s="206" t="s">
        <v>325</v>
      </c>
      <c r="J42" s="532">
        <f t="shared" ref="J42:K42" si="18">SUM(J32:J41)</f>
        <v>339.75</v>
      </c>
      <c r="K42" s="525">
        <f t="shared" si="18"/>
        <v>519</v>
      </c>
    </row>
    <row r="43">
      <c r="A43" s="297" t="s">
        <v>326</v>
      </c>
      <c r="B43" s="537"/>
      <c r="C43" s="169"/>
      <c r="D43" s="538">
        <v>480.0</v>
      </c>
      <c r="E43" s="539"/>
      <c r="K43" s="27"/>
    </row>
    <row r="44">
      <c r="A44" s="540" t="s">
        <v>327</v>
      </c>
      <c r="B44" s="63"/>
      <c r="C44" s="77"/>
      <c r="D44" s="202">
        <f>K42</f>
        <v>519</v>
      </c>
      <c r="K44" s="27"/>
    </row>
    <row r="45">
      <c r="A45" s="541" t="s">
        <v>18</v>
      </c>
      <c r="B45" s="66"/>
      <c r="C45" s="163"/>
      <c r="D45" s="542">
        <f>100-(D43/D44*100)</f>
        <v>7.514450867</v>
      </c>
      <c r="E45" s="244"/>
      <c r="F45" s="244"/>
      <c r="G45" s="244"/>
      <c r="H45" s="244"/>
      <c r="I45" s="244"/>
      <c r="J45" s="244"/>
      <c r="K45" s="35"/>
    </row>
    <row r="46">
      <c r="A46" s="533" t="s">
        <v>332</v>
      </c>
    </row>
    <row r="47">
      <c r="A47" s="529"/>
      <c r="B47" s="515" t="s">
        <v>1</v>
      </c>
      <c r="C47" s="515" t="s">
        <v>314</v>
      </c>
      <c r="D47" s="515" t="s">
        <v>315</v>
      </c>
      <c r="E47" s="515" t="s">
        <v>316</v>
      </c>
      <c r="F47" s="515" t="s">
        <v>317</v>
      </c>
      <c r="G47" s="515" t="s">
        <v>255</v>
      </c>
      <c r="H47" s="515" t="s">
        <v>318</v>
      </c>
      <c r="I47" s="515" t="s">
        <v>319</v>
      </c>
      <c r="J47" s="515" t="s">
        <v>320</v>
      </c>
      <c r="K47" s="515" t="s">
        <v>321</v>
      </c>
    </row>
    <row r="48">
      <c r="A48" s="516">
        <v>1.0</v>
      </c>
      <c r="B48" s="517" t="s">
        <v>261</v>
      </c>
      <c r="C48" s="517">
        <v>125.0</v>
      </c>
      <c r="D48" s="517">
        <v>11.0</v>
      </c>
      <c r="E48" s="517">
        <f t="shared" ref="E48:E62" si="19">C48-D48</f>
        <v>114</v>
      </c>
      <c r="F48" s="517" t="s">
        <v>322</v>
      </c>
      <c r="G48" s="517" t="s">
        <v>172</v>
      </c>
      <c r="H48" s="517">
        <v>1.0</v>
      </c>
      <c r="I48" s="517">
        <v>1.5</v>
      </c>
      <c r="J48" s="518">
        <f t="shared" ref="J48:J62" si="20">E48*H48</f>
        <v>114</v>
      </c>
      <c r="K48" s="519">
        <f t="shared" ref="K48:K54" si="21">J48*I48</f>
        <v>171</v>
      </c>
    </row>
    <row r="49">
      <c r="A49" s="516">
        <v>2.0</v>
      </c>
      <c r="B49" s="517" t="s">
        <v>263</v>
      </c>
      <c r="C49" s="517">
        <v>125.0</v>
      </c>
      <c r="D49" s="517">
        <v>22.0</v>
      </c>
      <c r="E49" s="517">
        <f t="shared" si="19"/>
        <v>103</v>
      </c>
      <c r="F49" s="517" t="s">
        <v>322</v>
      </c>
      <c r="G49" s="517" t="s">
        <v>172</v>
      </c>
      <c r="H49" s="517">
        <v>1.0</v>
      </c>
      <c r="I49" s="517">
        <v>1.5</v>
      </c>
      <c r="J49" s="518">
        <f t="shared" si="20"/>
        <v>103</v>
      </c>
      <c r="K49" s="519">
        <f t="shared" si="21"/>
        <v>154.5</v>
      </c>
    </row>
    <row r="50">
      <c r="A50" s="516">
        <v>3.0</v>
      </c>
      <c r="B50" s="517" t="s">
        <v>264</v>
      </c>
      <c r="C50" s="517">
        <v>125.0</v>
      </c>
      <c r="D50" s="517">
        <v>33.0</v>
      </c>
      <c r="E50" s="517">
        <f t="shared" si="19"/>
        <v>92</v>
      </c>
      <c r="F50" s="517" t="s">
        <v>322</v>
      </c>
      <c r="G50" s="517" t="s">
        <v>172</v>
      </c>
      <c r="H50" s="517">
        <v>1.0</v>
      </c>
      <c r="I50" s="517">
        <v>1.5</v>
      </c>
      <c r="J50" s="518">
        <f t="shared" si="20"/>
        <v>92</v>
      </c>
      <c r="K50" s="519">
        <f t="shared" si="21"/>
        <v>138</v>
      </c>
    </row>
    <row r="51">
      <c r="A51" s="516">
        <v>4.0</v>
      </c>
      <c r="B51" s="517" t="s">
        <v>265</v>
      </c>
      <c r="C51" s="517">
        <v>125.0</v>
      </c>
      <c r="D51" s="517">
        <v>44.0</v>
      </c>
      <c r="E51" s="517">
        <f t="shared" si="19"/>
        <v>81</v>
      </c>
      <c r="F51" s="517" t="s">
        <v>322</v>
      </c>
      <c r="G51" s="517" t="s">
        <v>172</v>
      </c>
      <c r="H51" s="517">
        <v>1.0</v>
      </c>
      <c r="I51" s="517">
        <v>1.5</v>
      </c>
      <c r="J51" s="518">
        <f t="shared" si="20"/>
        <v>81</v>
      </c>
      <c r="K51" s="519">
        <f t="shared" si="21"/>
        <v>121.5</v>
      </c>
    </row>
    <row r="52">
      <c r="A52" s="516">
        <v>5.0</v>
      </c>
      <c r="B52" s="517" t="s">
        <v>266</v>
      </c>
      <c r="C52" s="517">
        <v>125.0</v>
      </c>
      <c r="D52" s="517">
        <v>55.0</v>
      </c>
      <c r="E52" s="517">
        <f t="shared" si="19"/>
        <v>70</v>
      </c>
      <c r="F52" s="517" t="s">
        <v>322</v>
      </c>
      <c r="G52" s="517" t="s">
        <v>172</v>
      </c>
      <c r="H52" s="517">
        <v>1.0</v>
      </c>
      <c r="I52" s="517">
        <v>1.5</v>
      </c>
      <c r="J52" s="518">
        <f t="shared" si="20"/>
        <v>70</v>
      </c>
      <c r="K52" s="519">
        <f t="shared" si="21"/>
        <v>105</v>
      </c>
    </row>
    <row r="53">
      <c r="A53" s="516">
        <v>6.0</v>
      </c>
      <c r="B53" s="517" t="s">
        <v>267</v>
      </c>
      <c r="C53" s="517">
        <v>125.0</v>
      </c>
      <c r="D53" s="517">
        <v>66.0</v>
      </c>
      <c r="E53" s="517">
        <f t="shared" si="19"/>
        <v>59</v>
      </c>
      <c r="F53" s="517" t="s">
        <v>322</v>
      </c>
      <c r="G53" s="517" t="s">
        <v>172</v>
      </c>
      <c r="H53" s="517">
        <v>1.0</v>
      </c>
      <c r="I53" s="517">
        <v>1.5</v>
      </c>
      <c r="J53" s="518">
        <f t="shared" si="20"/>
        <v>59</v>
      </c>
      <c r="K53" s="519">
        <f t="shared" si="21"/>
        <v>88.5</v>
      </c>
    </row>
    <row r="54">
      <c r="A54" s="516">
        <v>7.0</v>
      </c>
      <c r="B54" s="517" t="s">
        <v>268</v>
      </c>
      <c r="C54" s="517">
        <v>125.0</v>
      </c>
      <c r="D54" s="517">
        <v>77.0</v>
      </c>
      <c r="E54" s="517">
        <f t="shared" si="19"/>
        <v>48</v>
      </c>
      <c r="F54" s="517" t="s">
        <v>322</v>
      </c>
      <c r="G54" s="517" t="s">
        <v>172</v>
      </c>
      <c r="H54" s="517">
        <v>1.0</v>
      </c>
      <c r="I54" s="517">
        <v>1.5</v>
      </c>
      <c r="J54" s="518">
        <f t="shared" si="20"/>
        <v>48</v>
      </c>
      <c r="K54" s="519">
        <f t="shared" si="21"/>
        <v>72</v>
      </c>
    </row>
    <row r="55">
      <c r="A55" s="516">
        <v>8.0</v>
      </c>
      <c r="B55" s="517" t="s">
        <v>269</v>
      </c>
      <c r="C55" s="517">
        <v>2.0</v>
      </c>
      <c r="D55" s="517">
        <v>0.0</v>
      </c>
      <c r="E55" s="517">
        <f t="shared" si="19"/>
        <v>2</v>
      </c>
      <c r="F55" s="517" t="s">
        <v>323</v>
      </c>
      <c r="G55" s="517">
        <v>30000.0</v>
      </c>
      <c r="H55" s="518">
        <f t="shared" ref="H55:H56" si="22">G55/400</f>
        <v>75</v>
      </c>
      <c r="I55" s="517">
        <v>2.0</v>
      </c>
      <c r="J55" s="518">
        <f t="shared" si="20"/>
        <v>150</v>
      </c>
      <c r="K55" s="519">
        <f t="shared" ref="K55:K56" si="23">(E55-15%)*H55*I55</f>
        <v>277.5</v>
      </c>
    </row>
    <row r="56">
      <c r="A56" s="516">
        <v>9.0</v>
      </c>
      <c r="B56" s="517" t="s">
        <v>271</v>
      </c>
      <c r="C56" s="517">
        <v>2.0</v>
      </c>
      <c r="D56" s="517">
        <v>0.5</v>
      </c>
      <c r="E56" s="517">
        <f t="shared" si="19"/>
        <v>1.5</v>
      </c>
      <c r="F56" s="517" t="s">
        <v>323</v>
      </c>
      <c r="G56" s="517">
        <v>30000.0</v>
      </c>
      <c r="H56" s="518">
        <f t="shared" si="22"/>
        <v>75</v>
      </c>
      <c r="I56" s="517">
        <v>2.0</v>
      </c>
      <c r="J56" s="518">
        <f t="shared" si="20"/>
        <v>112.5</v>
      </c>
      <c r="K56" s="519">
        <f t="shared" si="23"/>
        <v>202.5</v>
      </c>
    </row>
    <row r="57">
      <c r="A57" s="516">
        <v>10.0</v>
      </c>
      <c r="B57" s="517" t="s">
        <v>272</v>
      </c>
      <c r="C57" s="517">
        <v>60.0</v>
      </c>
      <c r="D57" s="517">
        <v>14.0</v>
      </c>
      <c r="E57" s="517">
        <f t="shared" si="19"/>
        <v>46</v>
      </c>
      <c r="F57" s="517" t="s">
        <v>324</v>
      </c>
      <c r="G57" s="517">
        <v>700.0</v>
      </c>
      <c r="H57" s="518">
        <f t="shared" ref="H57:H62" si="24">G57/40</f>
        <v>17.5</v>
      </c>
      <c r="I57" s="517">
        <v>2.5</v>
      </c>
      <c r="J57" s="518">
        <f t="shared" si="20"/>
        <v>805</v>
      </c>
      <c r="K57" s="519">
        <f t="shared" ref="K57:K62" si="25">J57*I57</f>
        <v>2012.5</v>
      </c>
    </row>
    <row r="58">
      <c r="A58" s="516">
        <v>11.0</v>
      </c>
      <c r="B58" s="517" t="s">
        <v>273</v>
      </c>
      <c r="C58" s="517">
        <v>60.0</v>
      </c>
      <c r="D58" s="517">
        <v>0.0</v>
      </c>
      <c r="E58" s="517">
        <f t="shared" si="19"/>
        <v>60</v>
      </c>
      <c r="F58" s="517" t="s">
        <v>324</v>
      </c>
      <c r="G58" s="517">
        <v>700.0</v>
      </c>
      <c r="H58" s="518">
        <f t="shared" si="24"/>
        <v>17.5</v>
      </c>
      <c r="I58" s="517">
        <v>2.5</v>
      </c>
      <c r="J58" s="518">
        <f t="shared" si="20"/>
        <v>1050</v>
      </c>
      <c r="K58" s="519">
        <f t="shared" si="25"/>
        <v>2625</v>
      </c>
    </row>
    <row r="59">
      <c r="A59" s="516">
        <v>12.0</v>
      </c>
      <c r="B59" s="517" t="s">
        <v>274</v>
      </c>
      <c r="C59" s="517">
        <v>60.0</v>
      </c>
      <c r="D59" s="517">
        <v>13.0</v>
      </c>
      <c r="E59" s="517">
        <f t="shared" si="19"/>
        <v>47</v>
      </c>
      <c r="F59" s="517" t="s">
        <v>324</v>
      </c>
      <c r="G59" s="517">
        <v>700.0</v>
      </c>
      <c r="H59" s="518">
        <f t="shared" si="24"/>
        <v>17.5</v>
      </c>
      <c r="I59" s="517">
        <v>2.5</v>
      </c>
      <c r="J59" s="518">
        <f t="shared" si="20"/>
        <v>822.5</v>
      </c>
      <c r="K59" s="519">
        <f t="shared" si="25"/>
        <v>2056.25</v>
      </c>
    </row>
    <row r="60">
      <c r="A60" s="516">
        <v>13.0</v>
      </c>
      <c r="B60" s="517" t="s">
        <v>275</v>
      </c>
      <c r="C60" s="517">
        <v>60.0</v>
      </c>
      <c r="D60" s="517">
        <v>25.0</v>
      </c>
      <c r="E60" s="517">
        <f t="shared" si="19"/>
        <v>35</v>
      </c>
      <c r="F60" s="517" t="s">
        <v>324</v>
      </c>
      <c r="G60" s="517">
        <v>700.0</v>
      </c>
      <c r="H60" s="518">
        <f t="shared" si="24"/>
        <v>17.5</v>
      </c>
      <c r="I60" s="517">
        <v>2.5</v>
      </c>
      <c r="J60" s="518">
        <f t="shared" si="20"/>
        <v>612.5</v>
      </c>
      <c r="K60" s="519">
        <f t="shared" si="25"/>
        <v>1531.25</v>
      </c>
    </row>
    <row r="61">
      <c r="A61" s="516">
        <v>14.0</v>
      </c>
      <c r="B61" s="517" t="s">
        <v>276</v>
      </c>
      <c r="C61" s="517">
        <v>60.0</v>
      </c>
      <c r="D61" s="517">
        <v>11.0</v>
      </c>
      <c r="E61" s="517">
        <f t="shared" si="19"/>
        <v>49</v>
      </c>
      <c r="F61" s="517" t="s">
        <v>324</v>
      </c>
      <c r="G61" s="517">
        <v>700.0</v>
      </c>
      <c r="H61" s="518">
        <f t="shared" si="24"/>
        <v>17.5</v>
      </c>
      <c r="I61" s="517">
        <v>2.5</v>
      </c>
      <c r="J61" s="518">
        <f t="shared" si="20"/>
        <v>857.5</v>
      </c>
      <c r="K61" s="519">
        <f t="shared" si="25"/>
        <v>2143.75</v>
      </c>
    </row>
    <row r="62">
      <c r="A62" s="520">
        <v>15.0</v>
      </c>
      <c r="B62" s="521" t="s">
        <v>277</v>
      </c>
      <c r="C62" s="521">
        <v>60.0</v>
      </c>
      <c r="D62" s="521">
        <v>49.0</v>
      </c>
      <c r="E62" s="521">
        <f t="shared" si="19"/>
        <v>11</v>
      </c>
      <c r="F62" s="521" t="s">
        <v>324</v>
      </c>
      <c r="G62" s="521">
        <v>700.0</v>
      </c>
      <c r="H62" s="522">
        <f t="shared" si="24"/>
        <v>17.5</v>
      </c>
      <c r="I62" s="521">
        <v>2.5</v>
      </c>
      <c r="J62" s="522">
        <f t="shared" si="20"/>
        <v>192.5</v>
      </c>
      <c r="K62" s="530">
        <f t="shared" si="25"/>
        <v>481.25</v>
      </c>
    </row>
    <row r="63">
      <c r="A63" s="543"/>
      <c r="B63" s="283"/>
      <c r="C63" s="283"/>
      <c r="D63" s="283"/>
      <c r="E63" s="283"/>
      <c r="F63" s="283"/>
      <c r="G63" s="283"/>
      <c r="H63" s="283"/>
      <c r="I63" s="206" t="s">
        <v>325</v>
      </c>
      <c r="J63" s="532">
        <f t="shared" ref="J63:K63" si="26">SUM(J47:J62)</f>
        <v>5169.5</v>
      </c>
      <c r="K63" s="532">
        <f t="shared" si="26"/>
        <v>12180.5</v>
      </c>
    </row>
    <row r="64">
      <c r="A64" s="297" t="s">
        <v>326</v>
      </c>
      <c r="B64" s="537"/>
      <c r="C64" s="169"/>
      <c r="D64" s="538">
        <v>10000.0</v>
      </c>
      <c r="E64" s="544"/>
      <c r="K64" s="27"/>
    </row>
    <row r="65">
      <c r="A65" s="540" t="s">
        <v>327</v>
      </c>
      <c r="B65" s="63"/>
      <c r="C65" s="77"/>
      <c r="D65" s="202">
        <f>K63</f>
        <v>12180.5</v>
      </c>
      <c r="K65" s="27"/>
    </row>
    <row r="66">
      <c r="A66" s="541" t="s">
        <v>18</v>
      </c>
      <c r="B66" s="66"/>
      <c r="C66" s="163"/>
      <c r="D66" s="542">
        <f>100-(D64/D65*100)</f>
        <v>17.90156398</v>
      </c>
      <c r="E66" s="244"/>
      <c r="F66" s="244"/>
      <c r="G66" s="244"/>
      <c r="H66" s="244"/>
      <c r="I66" s="244"/>
      <c r="J66" s="244"/>
      <c r="K66" s="35"/>
    </row>
  </sheetData>
  <mergeCells count="23">
    <mergeCell ref="A1:K1"/>
    <mergeCell ref="A12:H12"/>
    <mergeCell ref="A13:C13"/>
    <mergeCell ref="E13:K15"/>
    <mergeCell ref="A14:C14"/>
    <mergeCell ref="A15:C15"/>
    <mergeCell ref="A27:H27"/>
    <mergeCell ref="A43:C43"/>
    <mergeCell ref="A44:C44"/>
    <mergeCell ref="A63:H63"/>
    <mergeCell ref="A64:C64"/>
    <mergeCell ref="E64:K66"/>
    <mergeCell ref="A65:C65"/>
    <mergeCell ref="A66:C66"/>
    <mergeCell ref="A45:C45"/>
    <mergeCell ref="A46:K46"/>
    <mergeCell ref="A28:C28"/>
    <mergeCell ref="E28:K30"/>
    <mergeCell ref="A29:C29"/>
    <mergeCell ref="A30:C30"/>
    <mergeCell ref="A31:K31"/>
    <mergeCell ref="A42:H42"/>
    <mergeCell ref="E43:K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20.13"/>
    <col customWidth="1" min="3" max="3" width="20.0"/>
    <col customWidth="1" min="4" max="4" width="15.0"/>
    <col customWidth="1" min="5" max="5" width="15.13"/>
  </cols>
  <sheetData>
    <row r="1">
      <c r="A1" s="1" t="s">
        <v>64</v>
      </c>
      <c r="B1" s="2"/>
      <c r="C1" s="2"/>
      <c r="D1" s="2"/>
      <c r="E1" s="2"/>
      <c r="F1" s="3"/>
    </row>
    <row r="2">
      <c r="A2" s="124" t="s">
        <v>65</v>
      </c>
      <c r="B2" s="124" t="s">
        <v>66</v>
      </c>
      <c r="C2" s="125" t="s">
        <v>67</v>
      </c>
      <c r="D2" s="124" t="s">
        <v>68</v>
      </c>
      <c r="E2" s="124" t="s">
        <v>69</v>
      </c>
      <c r="F2" s="124" t="s">
        <v>9</v>
      </c>
    </row>
    <row r="3">
      <c r="A3" s="126">
        <v>1.0</v>
      </c>
      <c r="B3" s="127">
        <v>456.0</v>
      </c>
      <c r="C3" s="128">
        <v>1422.0</v>
      </c>
      <c r="D3" s="129">
        <f t="shared" ref="D3:D12" si="1">C3*10</f>
        <v>14220</v>
      </c>
      <c r="E3" s="114">
        <f t="shared" ref="E3:E12" si="2">C3*10+10</f>
        <v>14230</v>
      </c>
      <c r="F3" s="115">
        <v>10.0</v>
      </c>
    </row>
    <row r="4">
      <c r="A4" s="130">
        <v>2.0</v>
      </c>
      <c r="B4" s="131">
        <v>343.0</v>
      </c>
      <c r="C4" s="132">
        <v>1223.0</v>
      </c>
      <c r="D4" s="133">
        <f t="shared" si="1"/>
        <v>12230</v>
      </c>
      <c r="E4" s="118">
        <f t="shared" si="2"/>
        <v>12240</v>
      </c>
      <c r="F4" s="119">
        <v>10.0</v>
      </c>
    </row>
    <row r="5">
      <c r="A5" s="130">
        <v>3.0</v>
      </c>
      <c r="B5" s="131">
        <v>232.0</v>
      </c>
      <c r="C5" s="132">
        <v>1256.0</v>
      </c>
      <c r="D5" s="133">
        <f t="shared" si="1"/>
        <v>12560</v>
      </c>
      <c r="E5" s="118">
        <f t="shared" si="2"/>
        <v>12570</v>
      </c>
      <c r="F5" s="119">
        <v>10.0</v>
      </c>
    </row>
    <row r="6">
      <c r="A6" s="130">
        <v>4.0</v>
      </c>
      <c r="B6" s="131">
        <v>332.0</v>
      </c>
      <c r="C6" s="132">
        <v>2334.0</v>
      </c>
      <c r="D6" s="133">
        <f t="shared" si="1"/>
        <v>23340</v>
      </c>
      <c r="E6" s="118">
        <f t="shared" si="2"/>
        <v>23350</v>
      </c>
      <c r="F6" s="119">
        <v>10.0</v>
      </c>
    </row>
    <row r="7">
      <c r="A7" s="130">
        <v>5.0</v>
      </c>
      <c r="B7" s="131">
        <v>766.0</v>
      </c>
      <c r="C7" s="132">
        <v>5595.0</v>
      </c>
      <c r="D7" s="133">
        <f t="shared" si="1"/>
        <v>55950</v>
      </c>
      <c r="E7" s="118">
        <f t="shared" si="2"/>
        <v>55960</v>
      </c>
      <c r="F7" s="119">
        <v>10.0</v>
      </c>
    </row>
    <row r="8">
      <c r="A8" s="130">
        <v>6.0</v>
      </c>
      <c r="B8" s="131">
        <v>883.0</v>
      </c>
      <c r="C8" s="132">
        <v>5467.0</v>
      </c>
      <c r="D8" s="133">
        <f t="shared" si="1"/>
        <v>54670</v>
      </c>
      <c r="E8" s="118">
        <f t="shared" si="2"/>
        <v>54680</v>
      </c>
      <c r="F8" s="119">
        <v>10.0</v>
      </c>
    </row>
    <row r="9">
      <c r="A9" s="130">
        <v>7.0</v>
      </c>
      <c r="B9" s="131">
        <v>227.0</v>
      </c>
      <c r="C9" s="132">
        <v>1123.0</v>
      </c>
      <c r="D9" s="133">
        <f t="shared" si="1"/>
        <v>11230</v>
      </c>
      <c r="E9" s="118">
        <f t="shared" si="2"/>
        <v>11240</v>
      </c>
      <c r="F9" s="119">
        <v>10.0</v>
      </c>
    </row>
    <row r="10">
      <c r="A10" s="130">
        <v>8.0</v>
      </c>
      <c r="B10" s="131">
        <v>892.0</v>
      </c>
      <c r="C10" s="132">
        <v>2323.0</v>
      </c>
      <c r="D10" s="133">
        <f t="shared" si="1"/>
        <v>23230</v>
      </c>
      <c r="E10" s="118">
        <f t="shared" si="2"/>
        <v>23240</v>
      </c>
      <c r="F10" s="119">
        <v>10.0</v>
      </c>
    </row>
    <row r="11">
      <c r="A11" s="130">
        <v>9.0</v>
      </c>
      <c r="B11" s="131">
        <v>219.0</v>
      </c>
      <c r="C11" s="132">
        <v>4545.0</v>
      </c>
      <c r="D11" s="133">
        <f t="shared" si="1"/>
        <v>45450</v>
      </c>
      <c r="E11" s="118">
        <f t="shared" si="2"/>
        <v>45460</v>
      </c>
      <c r="F11" s="119">
        <v>10.0</v>
      </c>
    </row>
    <row r="12">
      <c r="A12" s="134">
        <v>10.0</v>
      </c>
      <c r="B12" s="135">
        <v>256.0</v>
      </c>
      <c r="C12" s="136">
        <v>2355.0</v>
      </c>
      <c r="D12" s="137">
        <f t="shared" si="1"/>
        <v>23550</v>
      </c>
      <c r="E12" s="122">
        <f t="shared" si="2"/>
        <v>23560</v>
      </c>
      <c r="F12" s="123">
        <v>10.0</v>
      </c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1"/>
      <c r="B1" s="2"/>
      <c r="C1" s="2"/>
      <c r="D1" s="2"/>
      <c r="E1" s="2"/>
      <c r="F1" s="2"/>
      <c r="G1" s="2"/>
      <c r="H1" s="3"/>
    </row>
    <row r="2">
      <c r="A2" s="138" t="s">
        <v>70</v>
      </c>
      <c r="B2" s="3"/>
      <c r="C2" s="139" t="s">
        <v>71</v>
      </c>
      <c r="D2" s="3"/>
      <c r="E2" s="139" t="s">
        <v>72</v>
      </c>
      <c r="F2" s="3"/>
      <c r="G2" s="140" t="s">
        <v>4</v>
      </c>
      <c r="H2" s="141" t="s">
        <v>73</v>
      </c>
    </row>
    <row r="3">
      <c r="A3" s="142" t="s">
        <v>74</v>
      </c>
      <c r="B3" s="143">
        <v>0.9166666666666666</v>
      </c>
      <c r="C3" s="144" t="s">
        <v>75</v>
      </c>
      <c r="D3" s="145"/>
      <c r="E3" s="146">
        <v>2300.0</v>
      </c>
      <c r="F3" s="147"/>
      <c r="G3" s="148">
        <v>0.23</v>
      </c>
      <c r="H3" s="149">
        <v>1771.0</v>
      </c>
    </row>
    <row r="4">
      <c r="A4" s="150" t="s">
        <v>76</v>
      </c>
      <c r="B4" s="151">
        <v>0.375</v>
      </c>
      <c r="C4" s="152" t="s">
        <v>77</v>
      </c>
      <c r="D4" s="77"/>
      <c r="E4" s="153">
        <v>189.0</v>
      </c>
      <c r="F4" s="154"/>
      <c r="G4" s="155"/>
      <c r="H4" s="156"/>
    </row>
    <row r="5">
      <c r="A5" s="150" t="s">
        <v>78</v>
      </c>
      <c r="B5" s="157" t="s">
        <v>79</v>
      </c>
      <c r="C5" s="152" t="s">
        <v>80</v>
      </c>
      <c r="D5" s="77"/>
      <c r="E5" s="153">
        <v>220.0</v>
      </c>
      <c r="F5" s="154"/>
      <c r="G5" s="155"/>
      <c r="H5" s="156"/>
    </row>
    <row r="6">
      <c r="A6" s="150" t="s">
        <v>81</v>
      </c>
      <c r="B6" s="157" t="s">
        <v>82</v>
      </c>
      <c r="C6" s="152" t="s">
        <v>69</v>
      </c>
      <c r="D6" s="77"/>
      <c r="E6" s="153">
        <v>230.0</v>
      </c>
      <c r="F6" s="154"/>
      <c r="G6" s="155"/>
      <c r="H6" s="156"/>
    </row>
    <row r="7">
      <c r="A7" s="150" t="s">
        <v>83</v>
      </c>
      <c r="B7" s="157">
        <v>1.0</v>
      </c>
      <c r="C7" s="152" t="s">
        <v>9</v>
      </c>
      <c r="D7" s="77"/>
      <c r="E7" s="153">
        <v>10.0</v>
      </c>
      <c r="F7" s="154"/>
      <c r="G7" s="155"/>
      <c r="H7" s="156"/>
      <c r="K7" s="75" t="s">
        <v>35</v>
      </c>
    </row>
    <row r="8">
      <c r="A8" s="150" t="s">
        <v>84</v>
      </c>
      <c r="B8" s="157" t="s">
        <v>85</v>
      </c>
      <c r="C8" s="152" t="s">
        <v>86</v>
      </c>
      <c r="D8" s="77"/>
      <c r="E8" s="153">
        <v>4.35</v>
      </c>
      <c r="F8" s="154"/>
      <c r="G8" s="155"/>
      <c r="H8" s="156"/>
    </row>
    <row r="9">
      <c r="A9" s="158"/>
      <c r="B9" s="159"/>
      <c r="C9" s="152" t="s">
        <v>87</v>
      </c>
      <c r="D9" s="77"/>
      <c r="E9" s="153">
        <v>3000.0</v>
      </c>
      <c r="F9" s="154"/>
      <c r="G9" s="155"/>
      <c r="H9" s="156"/>
    </row>
    <row r="10">
      <c r="A10" s="160" t="s">
        <v>88</v>
      </c>
      <c r="B10" s="161" t="s">
        <v>89</v>
      </c>
      <c r="C10" s="162" t="s">
        <v>90</v>
      </c>
      <c r="D10" s="163"/>
      <c r="E10" s="164">
        <v>700.0</v>
      </c>
      <c r="F10" s="25"/>
      <c r="G10" s="165"/>
      <c r="H10" s="166"/>
    </row>
    <row r="11">
      <c r="A11" s="167" t="s">
        <v>91</v>
      </c>
      <c r="C11" s="1" t="s">
        <v>92</v>
      </c>
      <c r="D11" s="3"/>
      <c r="E11" s="1" t="s">
        <v>93</v>
      </c>
      <c r="F11" s="3"/>
      <c r="G11" s="1" t="s">
        <v>94</v>
      </c>
      <c r="H11" s="3"/>
    </row>
    <row r="12">
      <c r="A12" s="168" t="s">
        <v>95</v>
      </c>
      <c r="B12" s="169"/>
      <c r="C12" s="170">
        <v>0.9166666666666666</v>
      </c>
      <c r="D12" s="169"/>
      <c r="E12" s="170">
        <v>0.02361111111111111</v>
      </c>
      <c r="F12" s="171"/>
      <c r="G12" s="170">
        <v>0.22569444444444445</v>
      </c>
      <c r="H12" s="171"/>
    </row>
    <row r="13">
      <c r="A13" s="152" t="s">
        <v>96</v>
      </c>
      <c r="B13" s="77"/>
      <c r="C13" s="172">
        <v>1000.0</v>
      </c>
      <c r="D13" s="154"/>
      <c r="E13" s="172">
        <v>1000.0</v>
      </c>
      <c r="F13" s="154"/>
      <c r="G13" s="172">
        <v>1000.0</v>
      </c>
      <c r="H13" s="154"/>
    </row>
    <row r="14">
      <c r="A14" s="152"/>
      <c r="B14" s="77"/>
      <c r="C14" s="173"/>
      <c r="D14" s="77"/>
      <c r="E14" s="173"/>
      <c r="F14" s="154"/>
      <c r="G14" s="173"/>
      <c r="H14" s="154"/>
    </row>
    <row r="15">
      <c r="A15" s="152"/>
      <c r="B15" s="77"/>
      <c r="C15" s="173"/>
      <c r="D15" s="77"/>
      <c r="E15" s="173"/>
      <c r="F15" s="154"/>
      <c r="G15" s="173"/>
      <c r="H15" s="154"/>
    </row>
    <row r="16">
      <c r="A16" s="174"/>
      <c r="B16" s="175"/>
      <c r="C16" s="176"/>
      <c r="D16" s="175"/>
      <c r="E16" s="176"/>
      <c r="F16" s="48"/>
      <c r="G16" s="176"/>
      <c r="H16" s="48"/>
    </row>
    <row r="17">
      <c r="A17" s="177" t="s">
        <v>51</v>
      </c>
      <c r="B17" s="177" t="s">
        <v>52</v>
      </c>
      <c r="C17" s="177" t="s">
        <v>50</v>
      </c>
      <c r="D17" s="177" t="s">
        <v>2</v>
      </c>
      <c r="E17" s="177" t="s">
        <v>50</v>
      </c>
      <c r="F17" s="177" t="s">
        <v>2</v>
      </c>
      <c r="G17" s="177" t="s">
        <v>50</v>
      </c>
      <c r="H17" s="177" t="s">
        <v>2</v>
      </c>
    </row>
    <row r="18">
      <c r="A18" s="178">
        <v>1.0</v>
      </c>
      <c r="B18" s="179" t="s">
        <v>54</v>
      </c>
      <c r="C18" s="180">
        <v>500.0</v>
      </c>
      <c r="D18" s="181">
        <v>50.0</v>
      </c>
      <c r="E18" s="182"/>
      <c r="F18" s="183"/>
      <c r="G18" s="182"/>
      <c r="H18" s="183"/>
    </row>
    <row r="19">
      <c r="A19" s="184">
        <v>2.0</v>
      </c>
      <c r="B19" s="75" t="s">
        <v>55</v>
      </c>
      <c r="C19" s="185">
        <v>500.0</v>
      </c>
      <c r="D19" s="186">
        <v>50.0</v>
      </c>
      <c r="E19" s="187"/>
      <c r="F19" s="188"/>
      <c r="G19" s="187"/>
      <c r="H19" s="188"/>
    </row>
    <row r="20">
      <c r="A20" s="184">
        <v>3.0</v>
      </c>
      <c r="B20" s="75" t="s">
        <v>56</v>
      </c>
      <c r="C20" s="185"/>
      <c r="D20" s="186"/>
      <c r="E20" s="187">
        <v>150.0</v>
      </c>
      <c r="F20" s="188">
        <v>15.0</v>
      </c>
      <c r="G20" s="187"/>
      <c r="H20" s="188"/>
    </row>
    <row r="21">
      <c r="A21" s="184">
        <v>4.0</v>
      </c>
      <c r="B21" s="75" t="s">
        <v>57</v>
      </c>
      <c r="C21" s="185"/>
      <c r="D21" s="186"/>
      <c r="E21" s="187">
        <v>200.0</v>
      </c>
      <c r="F21" s="188">
        <v>20.0</v>
      </c>
      <c r="G21" s="187"/>
      <c r="H21" s="188"/>
    </row>
    <row r="22">
      <c r="A22" s="184">
        <v>5.0</v>
      </c>
      <c r="B22" s="75" t="s">
        <v>58</v>
      </c>
      <c r="C22" s="185"/>
      <c r="D22" s="186"/>
      <c r="E22" s="187">
        <v>200.0</v>
      </c>
      <c r="F22" s="188">
        <v>20.0</v>
      </c>
      <c r="G22" s="187"/>
      <c r="H22" s="188"/>
    </row>
    <row r="23">
      <c r="A23" s="184">
        <v>6.0</v>
      </c>
      <c r="B23" s="75" t="s">
        <v>59</v>
      </c>
      <c r="C23" s="185"/>
      <c r="D23" s="186"/>
      <c r="E23" s="187">
        <v>100.0</v>
      </c>
      <c r="F23" s="188">
        <v>10.0</v>
      </c>
      <c r="G23" s="187"/>
      <c r="H23" s="188"/>
    </row>
    <row r="24">
      <c r="A24" s="184">
        <v>7.0</v>
      </c>
      <c r="B24" s="75" t="s">
        <v>23</v>
      </c>
      <c r="C24" s="185"/>
      <c r="D24" s="186"/>
      <c r="E24" s="187">
        <v>300.0</v>
      </c>
      <c r="F24" s="188">
        <v>30.0</v>
      </c>
      <c r="G24" s="187"/>
      <c r="H24" s="188"/>
    </row>
    <row r="25">
      <c r="A25" s="184">
        <v>8.0</v>
      </c>
      <c r="B25" s="75" t="s">
        <v>60</v>
      </c>
      <c r="C25" s="185"/>
      <c r="D25" s="186"/>
      <c r="E25" s="187">
        <v>50.0</v>
      </c>
      <c r="F25" s="188">
        <v>5.0</v>
      </c>
      <c r="G25" s="187">
        <v>50.0</v>
      </c>
      <c r="H25" s="188">
        <v>5.0</v>
      </c>
    </row>
    <row r="26">
      <c r="A26" s="184">
        <v>9.0</v>
      </c>
      <c r="B26" s="75" t="s">
        <v>61</v>
      </c>
      <c r="C26" s="185"/>
      <c r="D26" s="186"/>
      <c r="E26" s="187"/>
      <c r="F26" s="188"/>
      <c r="G26" s="187">
        <v>100.0</v>
      </c>
      <c r="H26" s="188">
        <v>10.0</v>
      </c>
    </row>
    <row r="27">
      <c r="A27" s="184">
        <v>10.0</v>
      </c>
      <c r="B27" s="75" t="s">
        <v>62</v>
      </c>
      <c r="C27" s="185"/>
      <c r="D27" s="186"/>
      <c r="E27" s="187"/>
      <c r="F27" s="188"/>
      <c r="G27" s="187">
        <v>100.0</v>
      </c>
      <c r="H27" s="188">
        <v>10.0</v>
      </c>
    </row>
    <row r="28">
      <c r="A28" s="189">
        <v>11.0</v>
      </c>
      <c r="B28" s="190" t="s">
        <v>63</v>
      </c>
      <c r="C28" s="191"/>
      <c r="D28" s="192"/>
      <c r="E28" s="193"/>
      <c r="F28" s="194"/>
      <c r="G28" s="193">
        <v>50.0</v>
      </c>
      <c r="H28" s="194">
        <v>5.0</v>
      </c>
    </row>
  </sheetData>
  <mergeCells count="44">
    <mergeCell ref="A1:H1"/>
    <mergeCell ref="A2:B2"/>
    <mergeCell ref="C2:D2"/>
    <mergeCell ref="E2:F2"/>
    <mergeCell ref="C3:D3"/>
    <mergeCell ref="E3:F3"/>
    <mergeCell ref="E4:F4"/>
    <mergeCell ref="C4:D4"/>
    <mergeCell ref="C5:D5"/>
    <mergeCell ref="E5:F5"/>
    <mergeCell ref="C6:D6"/>
    <mergeCell ref="E6:F6"/>
    <mergeCell ref="C7:D7"/>
    <mergeCell ref="E7:F7"/>
    <mergeCell ref="C11:D11"/>
    <mergeCell ref="E11:F11"/>
    <mergeCell ref="G11:H11"/>
    <mergeCell ref="C8:D8"/>
    <mergeCell ref="E8:F8"/>
    <mergeCell ref="C9:D9"/>
    <mergeCell ref="E9:F9"/>
    <mergeCell ref="C10:D10"/>
    <mergeCell ref="E10:F10"/>
    <mergeCell ref="A11:B11"/>
    <mergeCell ref="A12:B12"/>
    <mergeCell ref="C12:D12"/>
    <mergeCell ref="E12:F12"/>
    <mergeCell ref="G12:H12"/>
    <mergeCell ref="C13:D13"/>
    <mergeCell ref="E13:F13"/>
    <mergeCell ref="G13:H13"/>
    <mergeCell ref="E15:F15"/>
    <mergeCell ref="G15:H15"/>
    <mergeCell ref="A16:B16"/>
    <mergeCell ref="C16:D16"/>
    <mergeCell ref="E16:F16"/>
    <mergeCell ref="G16:H16"/>
    <mergeCell ref="A13:B13"/>
    <mergeCell ref="A14:B14"/>
    <mergeCell ref="C14:D14"/>
    <mergeCell ref="E14:F14"/>
    <mergeCell ref="G14:H14"/>
    <mergeCell ref="A15:B15"/>
    <mergeCell ref="C15:D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3" max="3" width="13.38"/>
    <col customWidth="1" min="4" max="4" width="22.25"/>
    <col customWidth="1" min="5" max="5" width="39.13"/>
  </cols>
  <sheetData>
    <row r="1">
      <c r="A1" s="1" t="s">
        <v>49</v>
      </c>
      <c r="B1" s="2"/>
      <c r="C1" s="2"/>
      <c r="D1" s="2"/>
      <c r="E1" s="3"/>
    </row>
    <row r="2">
      <c r="A2" s="195" t="s">
        <v>51</v>
      </c>
      <c r="B2" s="196" t="s">
        <v>78</v>
      </c>
      <c r="C2" s="196" t="s">
        <v>97</v>
      </c>
      <c r="D2" s="196" t="s">
        <v>98</v>
      </c>
      <c r="E2" s="197" t="s">
        <v>30</v>
      </c>
    </row>
    <row r="3">
      <c r="A3" s="198">
        <v>1.0</v>
      </c>
      <c r="B3" s="199" t="s">
        <v>99</v>
      </c>
      <c r="C3" s="199" t="s">
        <v>100</v>
      </c>
      <c r="D3" s="199">
        <v>15.0</v>
      </c>
      <c r="E3" s="200" t="s">
        <v>101</v>
      </c>
    </row>
    <row r="4">
      <c r="A4" s="198">
        <v>2.0</v>
      </c>
      <c r="B4" s="199" t="s">
        <v>102</v>
      </c>
      <c r="C4" s="199" t="s">
        <v>103</v>
      </c>
      <c r="D4" s="199">
        <v>5.0</v>
      </c>
      <c r="E4" s="200" t="s">
        <v>104</v>
      </c>
    </row>
    <row r="5">
      <c r="A5" s="198">
        <v>3.0</v>
      </c>
      <c r="B5" s="201"/>
      <c r="C5" s="201"/>
      <c r="D5" s="201"/>
      <c r="E5" s="202"/>
    </row>
    <row r="6">
      <c r="A6" s="198">
        <v>4.0</v>
      </c>
      <c r="B6" s="201"/>
      <c r="C6" s="201"/>
      <c r="D6" s="201"/>
      <c r="E6" s="202"/>
    </row>
    <row r="7">
      <c r="A7" s="198">
        <v>5.0</v>
      </c>
      <c r="B7" s="201"/>
      <c r="C7" s="201"/>
      <c r="D7" s="201"/>
      <c r="E7" s="202"/>
    </row>
    <row r="8">
      <c r="A8" s="198">
        <v>6.0</v>
      </c>
      <c r="B8" s="201"/>
      <c r="C8" s="201"/>
      <c r="D8" s="201"/>
      <c r="E8" s="202"/>
    </row>
    <row r="9">
      <c r="A9" s="198">
        <v>7.0</v>
      </c>
      <c r="B9" s="201"/>
      <c r="C9" s="201"/>
      <c r="D9" s="201"/>
      <c r="E9" s="202"/>
    </row>
    <row r="10">
      <c r="A10" s="198">
        <v>8.0</v>
      </c>
      <c r="B10" s="201"/>
      <c r="C10" s="201"/>
      <c r="D10" s="201"/>
      <c r="E10" s="202"/>
    </row>
    <row r="11">
      <c r="A11" s="198">
        <v>9.0</v>
      </c>
      <c r="B11" s="201"/>
      <c r="C11" s="201"/>
      <c r="D11" s="201"/>
      <c r="E11" s="202"/>
    </row>
    <row r="12">
      <c r="A12" s="203">
        <v>10.0</v>
      </c>
      <c r="B12" s="204"/>
      <c r="C12" s="204"/>
      <c r="D12" s="204"/>
      <c r="E12" s="205"/>
    </row>
  </sheetData>
  <mergeCells count="1">
    <mergeCell ref="A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.25"/>
    <col customWidth="1" min="3" max="3" width="14.5"/>
    <col customWidth="1" min="4" max="4" width="66.63"/>
  </cols>
  <sheetData>
    <row r="1">
      <c r="A1" s="1" t="s">
        <v>105</v>
      </c>
      <c r="B1" s="2"/>
      <c r="C1" s="2"/>
      <c r="D1" s="3"/>
    </row>
    <row r="2">
      <c r="A2" s="206" t="s">
        <v>51</v>
      </c>
      <c r="B2" s="206" t="s">
        <v>106</v>
      </c>
      <c r="C2" s="206" t="s">
        <v>107</v>
      </c>
      <c r="D2" s="206" t="s">
        <v>30</v>
      </c>
    </row>
    <row r="3">
      <c r="A3" s="207">
        <v>1.0</v>
      </c>
      <c r="B3" s="208"/>
      <c r="C3" s="208"/>
      <c r="D3" s="209"/>
    </row>
    <row r="4">
      <c r="A4" s="198">
        <v>2.0</v>
      </c>
      <c r="B4" s="201"/>
      <c r="C4" s="201"/>
      <c r="D4" s="202"/>
    </row>
    <row r="5">
      <c r="A5" s="198">
        <v>3.0</v>
      </c>
      <c r="B5" s="201"/>
      <c r="C5" s="201"/>
      <c r="D5" s="202"/>
    </row>
    <row r="6">
      <c r="A6" s="198">
        <v>4.0</v>
      </c>
      <c r="B6" s="201"/>
      <c r="C6" s="201"/>
      <c r="D6" s="202"/>
    </row>
    <row r="7">
      <c r="A7" s="198">
        <v>5.0</v>
      </c>
      <c r="B7" s="201"/>
      <c r="C7" s="201"/>
      <c r="D7" s="202"/>
    </row>
    <row r="8">
      <c r="A8" s="198">
        <v>6.0</v>
      </c>
      <c r="B8" s="201"/>
      <c r="C8" s="201"/>
      <c r="D8" s="202"/>
    </row>
    <row r="9">
      <c r="A9" s="198">
        <v>7.0</v>
      </c>
      <c r="B9" s="201"/>
      <c r="C9" s="201"/>
      <c r="D9" s="202"/>
    </row>
    <row r="10">
      <c r="A10" s="198">
        <v>8.0</v>
      </c>
      <c r="B10" s="201"/>
      <c r="C10" s="201"/>
      <c r="D10" s="202"/>
    </row>
    <row r="11">
      <c r="A11" s="198">
        <v>9.0</v>
      </c>
      <c r="B11" s="201"/>
      <c r="C11" s="201"/>
      <c r="D11" s="202"/>
    </row>
    <row r="12">
      <c r="A12" s="198">
        <v>10.0</v>
      </c>
      <c r="B12" s="201"/>
      <c r="C12" s="201"/>
      <c r="D12" s="202"/>
    </row>
    <row r="13">
      <c r="A13" s="198">
        <v>11.0</v>
      </c>
      <c r="B13" s="201"/>
      <c r="C13" s="201"/>
      <c r="D13" s="202"/>
    </row>
    <row r="14">
      <c r="A14" s="198">
        <v>12.0</v>
      </c>
      <c r="B14" s="201"/>
      <c r="C14" s="201"/>
      <c r="D14" s="202"/>
    </row>
    <row r="15">
      <c r="A15" s="198">
        <v>13.0</v>
      </c>
      <c r="B15" s="201"/>
      <c r="C15" s="201"/>
      <c r="D15" s="202"/>
    </row>
    <row r="16">
      <c r="A16" s="198">
        <v>14.0</v>
      </c>
      <c r="B16" s="201"/>
      <c r="C16" s="201"/>
      <c r="D16" s="202"/>
    </row>
    <row r="17">
      <c r="A17" s="198">
        <v>15.0</v>
      </c>
      <c r="B17" s="201"/>
      <c r="C17" s="201"/>
      <c r="D17" s="202"/>
    </row>
    <row r="18">
      <c r="A18" s="198">
        <v>16.0</v>
      </c>
      <c r="B18" s="201"/>
      <c r="C18" s="201"/>
      <c r="D18" s="202"/>
    </row>
    <row r="19">
      <c r="A19" s="198">
        <v>17.0</v>
      </c>
      <c r="B19" s="201"/>
      <c r="C19" s="201"/>
      <c r="D19" s="202"/>
    </row>
    <row r="20">
      <c r="A20" s="198">
        <v>18.0</v>
      </c>
      <c r="B20" s="201"/>
      <c r="C20" s="201"/>
      <c r="D20" s="202"/>
    </row>
    <row r="21">
      <c r="A21" s="198">
        <v>19.0</v>
      </c>
      <c r="B21" s="201"/>
      <c r="C21" s="201"/>
      <c r="D21" s="202"/>
    </row>
    <row r="22">
      <c r="A22" s="203">
        <v>20.0</v>
      </c>
      <c r="B22" s="204"/>
      <c r="C22" s="204"/>
      <c r="D22" s="205"/>
    </row>
  </sheetData>
  <mergeCells count="1">
    <mergeCell ref="A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3.75"/>
  </cols>
  <sheetData>
    <row r="1">
      <c r="A1" s="210" t="s">
        <v>13</v>
      </c>
    </row>
    <row r="2">
      <c r="A2" s="211"/>
      <c r="B2" s="212"/>
      <c r="C2" s="213" t="s">
        <v>108</v>
      </c>
      <c r="D2" s="213" t="s">
        <v>4</v>
      </c>
      <c r="E2" s="214" t="s">
        <v>73</v>
      </c>
    </row>
    <row r="3">
      <c r="A3" s="215" t="s">
        <v>28</v>
      </c>
      <c r="B3" s="179"/>
      <c r="C3" s="216">
        <v>15000.0</v>
      </c>
      <c r="D3" s="217">
        <v>0.23</v>
      </c>
      <c r="E3" s="218">
        <v>11550.0</v>
      </c>
    </row>
    <row r="4">
      <c r="A4" s="219" t="s">
        <v>109</v>
      </c>
      <c r="B4" s="75"/>
      <c r="C4" s="220">
        <v>10.0</v>
      </c>
      <c r="D4" s="221">
        <v>0.23</v>
      </c>
      <c r="E4" s="222">
        <v>7.7</v>
      </c>
    </row>
    <row r="5">
      <c r="A5" s="223" t="s">
        <v>110</v>
      </c>
      <c r="B5" s="190"/>
      <c r="C5" s="224">
        <v>50.0</v>
      </c>
      <c r="D5" s="225">
        <v>0.23</v>
      </c>
      <c r="E5" s="226">
        <v>38.5</v>
      </c>
    </row>
    <row r="6">
      <c r="A6" s="219" t="s">
        <v>111</v>
      </c>
      <c r="B6" s="75"/>
      <c r="C6" s="222">
        <v>1100.0</v>
      </c>
      <c r="D6" s="227"/>
      <c r="E6" s="228"/>
    </row>
    <row r="7">
      <c r="A7" s="219" t="s">
        <v>112</v>
      </c>
      <c r="B7" s="75"/>
      <c r="C7" s="222">
        <v>1000.0</v>
      </c>
      <c r="D7" s="227"/>
      <c r="E7" s="228"/>
    </row>
    <row r="8">
      <c r="A8" s="223" t="s">
        <v>113</v>
      </c>
      <c r="B8" s="190"/>
      <c r="C8" s="226">
        <v>100.0</v>
      </c>
      <c r="D8" s="229"/>
      <c r="E8" s="230"/>
    </row>
    <row r="9">
      <c r="A9" s="177" t="s">
        <v>30</v>
      </c>
      <c r="B9" s="177" t="s">
        <v>51</v>
      </c>
      <c r="C9" s="177" t="s">
        <v>52</v>
      </c>
      <c r="D9" s="177" t="s">
        <v>114</v>
      </c>
      <c r="E9" s="177" t="s">
        <v>115</v>
      </c>
    </row>
    <row r="10">
      <c r="A10" s="231"/>
      <c r="B10" s="178">
        <v>1.0</v>
      </c>
      <c r="C10" s="179" t="s">
        <v>54</v>
      </c>
      <c r="D10" s="232">
        <v>50.0</v>
      </c>
      <c r="E10" s="233">
        <v>5.0</v>
      </c>
    </row>
    <row r="11">
      <c r="A11" s="234"/>
      <c r="B11" s="184">
        <v>2.0</v>
      </c>
      <c r="C11" s="75" t="s">
        <v>55</v>
      </c>
      <c r="D11" s="235">
        <v>100.0</v>
      </c>
      <c r="E11" s="236">
        <v>10.0</v>
      </c>
    </row>
    <row r="12">
      <c r="A12" s="234"/>
      <c r="B12" s="184">
        <v>3.0</v>
      </c>
      <c r="C12" s="75" t="s">
        <v>56</v>
      </c>
      <c r="D12" s="235">
        <v>150.0</v>
      </c>
      <c r="E12" s="236">
        <v>15.0</v>
      </c>
    </row>
    <row r="13">
      <c r="A13" s="234"/>
      <c r="B13" s="184">
        <v>4.0</v>
      </c>
      <c r="C13" s="75" t="s">
        <v>57</v>
      </c>
      <c r="D13" s="235">
        <v>200.0</v>
      </c>
      <c r="E13" s="236">
        <v>20.0</v>
      </c>
    </row>
    <row r="14">
      <c r="A14" s="234"/>
      <c r="B14" s="184">
        <v>5.0</v>
      </c>
      <c r="C14" s="75" t="s">
        <v>58</v>
      </c>
      <c r="D14" s="235">
        <v>300.0</v>
      </c>
      <c r="E14" s="236">
        <v>30.0</v>
      </c>
    </row>
    <row r="15">
      <c r="A15" s="234"/>
      <c r="B15" s="184">
        <v>6.0</v>
      </c>
      <c r="C15" s="75" t="s">
        <v>59</v>
      </c>
      <c r="D15" s="235">
        <v>400.0</v>
      </c>
      <c r="E15" s="236">
        <v>40.0</v>
      </c>
    </row>
    <row r="16">
      <c r="A16" s="234"/>
      <c r="B16" s="184">
        <v>7.0</v>
      </c>
      <c r="C16" s="75" t="s">
        <v>23</v>
      </c>
      <c r="D16" s="235">
        <v>300.0</v>
      </c>
      <c r="E16" s="236">
        <v>30.0</v>
      </c>
    </row>
    <row r="17">
      <c r="A17" s="234"/>
      <c r="B17" s="184">
        <v>8.0</v>
      </c>
      <c r="C17" s="75" t="s">
        <v>60</v>
      </c>
      <c r="D17" s="235">
        <v>50.0</v>
      </c>
      <c r="E17" s="236">
        <v>5.0</v>
      </c>
    </row>
    <row r="18">
      <c r="A18" s="234"/>
      <c r="B18" s="184">
        <v>9.0</v>
      </c>
      <c r="C18" s="75" t="s">
        <v>61</v>
      </c>
      <c r="D18" s="235">
        <v>100.0</v>
      </c>
      <c r="E18" s="236">
        <v>10.0</v>
      </c>
    </row>
    <row r="19">
      <c r="A19" s="234"/>
      <c r="B19" s="184">
        <v>10.0</v>
      </c>
      <c r="C19" s="75" t="s">
        <v>62</v>
      </c>
      <c r="D19" s="235">
        <v>100.0</v>
      </c>
      <c r="E19" s="236">
        <v>10.0</v>
      </c>
    </row>
    <row r="20">
      <c r="A20" s="237"/>
      <c r="B20" s="189">
        <v>11.0</v>
      </c>
      <c r="C20" s="190" t="s">
        <v>63</v>
      </c>
      <c r="D20" s="238">
        <v>50.0</v>
      </c>
      <c r="E20" s="239">
        <v>5.0</v>
      </c>
    </row>
  </sheetData>
  <mergeCells count="2">
    <mergeCell ref="A1:K1"/>
    <mergeCell ref="A10:A2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</cols>
  <sheetData>
    <row r="2">
      <c r="A2" s="215" t="s">
        <v>74</v>
      </c>
      <c r="B2" s="240"/>
      <c r="C2" s="1" t="s">
        <v>116</v>
      </c>
      <c r="D2" s="2"/>
      <c r="E2" s="2"/>
      <c r="F2" s="3"/>
      <c r="H2" s="215" t="s">
        <v>74</v>
      </c>
      <c r="I2" s="240"/>
      <c r="J2" s="1" t="s">
        <v>117</v>
      </c>
      <c r="K2" s="2"/>
      <c r="L2" s="2"/>
      <c r="M2" s="3"/>
      <c r="N2" s="210"/>
    </row>
    <row r="3">
      <c r="A3" s="219" t="s">
        <v>76</v>
      </c>
      <c r="B3" s="241"/>
      <c r="C3" s="167" t="s">
        <v>118</v>
      </c>
      <c r="E3" s="187">
        <v>3000.0</v>
      </c>
      <c r="F3" s="27"/>
      <c r="H3" s="219" t="s">
        <v>76</v>
      </c>
      <c r="I3" s="241"/>
      <c r="J3" s="167" t="s">
        <v>118</v>
      </c>
      <c r="L3" s="187">
        <v>3000.0</v>
      </c>
      <c r="M3" s="27"/>
      <c r="N3" s="75"/>
    </row>
    <row r="4">
      <c r="A4" s="60"/>
      <c r="C4" s="167" t="s">
        <v>77</v>
      </c>
      <c r="E4" s="242">
        <v>260.0</v>
      </c>
      <c r="F4" s="27"/>
      <c r="H4" s="60"/>
      <c r="J4" s="167" t="s">
        <v>77</v>
      </c>
      <c r="L4" s="242">
        <v>260.0</v>
      </c>
      <c r="M4" s="27"/>
      <c r="N4" s="75"/>
    </row>
    <row r="5">
      <c r="A5" s="60"/>
      <c r="C5" s="167" t="s">
        <v>119</v>
      </c>
      <c r="E5" s="242">
        <v>250.0</v>
      </c>
      <c r="F5" s="27"/>
      <c r="H5" s="60"/>
      <c r="J5" s="167" t="s">
        <v>119</v>
      </c>
      <c r="L5" s="242">
        <v>250.0</v>
      </c>
      <c r="M5" s="27"/>
      <c r="N5" s="75"/>
    </row>
    <row r="6">
      <c r="A6" s="60"/>
      <c r="C6" s="167" t="s">
        <v>120</v>
      </c>
      <c r="E6" s="242">
        <v>10.0</v>
      </c>
      <c r="F6" s="27"/>
      <c r="H6" s="60"/>
      <c r="J6" s="167" t="s">
        <v>120</v>
      </c>
      <c r="L6" s="242">
        <v>10.0</v>
      </c>
      <c r="M6" s="27"/>
      <c r="N6" s="75"/>
    </row>
    <row r="7">
      <c r="A7" s="60"/>
      <c r="C7" s="167" t="s">
        <v>121</v>
      </c>
      <c r="E7" s="242">
        <v>12.0</v>
      </c>
      <c r="F7" s="27"/>
      <c r="H7" s="60"/>
      <c r="J7" s="167" t="s">
        <v>121</v>
      </c>
      <c r="L7" s="242">
        <v>12.0</v>
      </c>
      <c r="M7" s="27"/>
      <c r="N7" s="75"/>
    </row>
    <row r="8">
      <c r="A8" s="223" t="s">
        <v>88</v>
      </c>
      <c r="B8" s="190" t="s">
        <v>89</v>
      </c>
      <c r="C8" s="243" t="s">
        <v>122</v>
      </c>
      <c r="D8" s="244"/>
      <c r="E8" s="245">
        <v>4.0</v>
      </c>
      <c r="F8" s="35"/>
      <c r="H8" s="223" t="s">
        <v>88</v>
      </c>
      <c r="I8" s="190" t="s">
        <v>89</v>
      </c>
      <c r="J8" s="243" t="s">
        <v>122</v>
      </c>
      <c r="K8" s="244"/>
      <c r="L8" s="245">
        <v>4.0</v>
      </c>
      <c r="M8" s="35"/>
      <c r="N8" s="75"/>
    </row>
    <row r="9">
      <c r="A9" s="60"/>
      <c r="C9" s="1" t="s">
        <v>123</v>
      </c>
      <c r="D9" s="3"/>
      <c r="E9" s="1" t="s">
        <v>124</v>
      </c>
      <c r="F9" s="3"/>
      <c r="H9" s="60"/>
      <c r="J9" s="1" t="s">
        <v>123</v>
      </c>
      <c r="K9" s="3"/>
      <c r="L9" s="1" t="s">
        <v>124</v>
      </c>
      <c r="M9" s="3"/>
      <c r="N9" s="75"/>
    </row>
    <row r="10">
      <c r="A10" s="168" t="s">
        <v>125</v>
      </c>
      <c r="B10" s="169"/>
      <c r="C10" s="246" t="s">
        <v>126</v>
      </c>
      <c r="D10" s="247" t="s">
        <v>127</v>
      </c>
      <c r="E10" s="246" t="s">
        <v>128</v>
      </c>
      <c r="F10" s="248" t="s">
        <v>102</v>
      </c>
      <c r="H10" s="168" t="s">
        <v>125</v>
      </c>
      <c r="I10" s="169"/>
      <c r="J10" s="246" t="s">
        <v>126</v>
      </c>
      <c r="K10" s="247" t="s">
        <v>127</v>
      </c>
      <c r="L10" s="246" t="s">
        <v>128</v>
      </c>
      <c r="M10" s="248" t="s">
        <v>102</v>
      </c>
    </row>
    <row r="11">
      <c r="A11" s="152" t="s">
        <v>129</v>
      </c>
      <c r="B11" s="77"/>
      <c r="C11" s="249">
        <v>1200.0</v>
      </c>
      <c r="D11" s="77"/>
      <c r="E11" s="249">
        <v>1800.0</v>
      </c>
      <c r="F11" s="154"/>
      <c r="H11" s="152" t="s">
        <v>129</v>
      </c>
      <c r="I11" s="77"/>
      <c r="J11" s="249">
        <v>1200.0</v>
      </c>
      <c r="K11" s="77"/>
      <c r="L11" s="249">
        <v>1800.0</v>
      </c>
      <c r="M11" s="154"/>
    </row>
    <row r="12">
      <c r="A12" s="152" t="s">
        <v>77</v>
      </c>
      <c r="B12" s="77"/>
      <c r="C12" s="250">
        <v>120.0</v>
      </c>
      <c r="D12" s="77"/>
      <c r="E12" s="250">
        <v>172.0</v>
      </c>
      <c r="F12" s="154"/>
      <c r="H12" s="152" t="s">
        <v>77</v>
      </c>
      <c r="I12" s="77"/>
      <c r="J12" s="250">
        <v>120.0</v>
      </c>
      <c r="K12" s="77"/>
      <c r="L12" s="250">
        <v>172.0</v>
      </c>
      <c r="M12" s="154"/>
    </row>
    <row r="13">
      <c r="A13" s="152" t="s">
        <v>119</v>
      </c>
      <c r="B13" s="77"/>
      <c r="C13" s="250">
        <v>120.0</v>
      </c>
      <c r="D13" s="77"/>
      <c r="E13" s="250">
        <v>170.0</v>
      </c>
      <c r="F13" s="154"/>
      <c r="H13" s="152" t="s">
        <v>119</v>
      </c>
      <c r="I13" s="77"/>
      <c r="J13" s="250">
        <v>120.0</v>
      </c>
      <c r="K13" s="77"/>
      <c r="L13" s="250">
        <v>170.0</v>
      </c>
      <c r="M13" s="154"/>
    </row>
    <row r="14">
      <c r="A14" s="174" t="s">
        <v>120</v>
      </c>
      <c r="B14" s="175"/>
      <c r="C14" s="251">
        <v>0.0</v>
      </c>
      <c r="D14" s="175"/>
      <c r="E14" s="251">
        <v>2.0</v>
      </c>
      <c r="F14" s="48"/>
      <c r="H14" s="174" t="s">
        <v>120</v>
      </c>
      <c r="I14" s="175"/>
      <c r="J14" s="251">
        <v>0.0</v>
      </c>
      <c r="K14" s="175"/>
      <c r="L14" s="251">
        <v>2.0</v>
      </c>
      <c r="M14" s="48"/>
    </row>
    <row r="15">
      <c r="A15" s="177" t="s">
        <v>51</v>
      </c>
      <c r="B15" s="177" t="s">
        <v>52</v>
      </c>
      <c r="C15" s="177" t="s">
        <v>114</v>
      </c>
      <c r="D15" s="177" t="s">
        <v>115</v>
      </c>
      <c r="E15" s="177" t="s">
        <v>114</v>
      </c>
      <c r="F15" s="177" t="s">
        <v>115</v>
      </c>
      <c r="H15" s="177" t="s">
        <v>51</v>
      </c>
      <c r="I15" s="177" t="s">
        <v>52</v>
      </c>
      <c r="J15" s="177" t="s">
        <v>114</v>
      </c>
      <c r="K15" s="177" t="s">
        <v>115</v>
      </c>
      <c r="L15" s="177" t="s">
        <v>114</v>
      </c>
      <c r="M15" s="177" t="s">
        <v>115</v>
      </c>
    </row>
    <row r="16">
      <c r="A16" s="178">
        <v>1.0</v>
      </c>
      <c r="B16" s="179" t="s">
        <v>54</v>
      </c>
      <c r="C16" s="252">
        <v>50.0</v>
      </c>
      <c r="D16" s="183">
        <v>5.0</v>
      </c>
      <c r="E16" s="182">
        <v>50.0</v>
      </c>
      <c r="F16" s="183">
        <v>5.0</v>
      </c>
      <c r="H16" s="178">
        <v>1.0</v>
      </c>
      <c r="I16" s="179" t="s">
        <v>54</v>
      </c>
      <c r="J16" s="252">
        <v>50.0</v>
      </c>
      <c r="K16" s="183">
        <v>5.0</v>
      </c>
      <c r="L16" s="182">
        <v>50.0</v>
      </c>
      <c r="M16" s="183">
        <v>5.0</v>
      </c>
    </row>
    <row r="17">
      <c r="A17" s="184">
        <v>2.0</v>
      </c>
      <c r="B17" s="75" t="s">
        <v>55</v>
      </c>
      <c r="C17" s="253">
        <v>100.0</v>
      </c>
      <c r="D17" s="188">
        <v>10.0</v>
      </c>
      <c r="E17" s="187">
        <v>100.0</v>
      </c>
      <c r="F17" s="188">
        <v>10.0</v>
      </c>
      <c r="H17" s="184">
        <v>2.0</v>
      </c>
      <c r="I17" s="75" t="s">
        <v>55</v>
      </c>
      <c r="J17" s="253">
        <v>100.0</v>
      </c>
      <c r="K17" s="188">
        <v>10.0</v>
      </c>
      <c r="L17" s="187">
        <v>100.0</v>
      </c>
      <c r="M17" s="188">
        <v>10.0</v>
      </c>
    </row>
    <row r="18">
      <c r="A18" s="184">
        <v>3.0</v>
      </c>
      <c r="B18" s="75" t="s">
        <v>56</v>
      </c>
      <c r="C18" s="253">
        <v>300.0</v>
      </c>
      <c r="D18" s="188">
        <v>30.0</v>
      </c>
      <c r="E18" s="187">
        <v>150.0</v>
      </c>
      <c r="F18" s="188">
        <v>15.0</v>
      </c>
      <c r="H18" s="184">
        <v>3.0</v>
      </c>
      <c r="I18" s="75" t="s">
        <v>56</v>
      </c>
      <c r="J18" s="253">
        <v>300.0</v>
      </c>
      <c r="K18" s="188">
        <v>30.0</v>
      </c>
      <c r="L18" s="187">
        <v>150.0</v>
      </c>
      <c r="M18" s="188">
        <v>15.0</v>
      </c>
    </row>
    <row r="19">
      <c r="A19" s="184">
        <v>4.0</v>
      </c>
      <c r="B19" s="75" t="s">
        <v>57</v>
      </c>
      <c r="C19" s="253">
        <v>400.0</v>
      </c>
      <c r="D19" s="188">
        <v>40.0</v>
      </c>
      <c r="E19" s="187">
        <v>200.0</v>
      </c>
      <c r="F19" s="188">
        <v>20.0</v>
      </c>
      <c r="H19" s="184">
        <v>4.0</v>
      </c>
      <c r="I19" s="75" t="s">
        <v>57</v>
      </c>
      <c r="J19" s="253">
        <v>400.0</v>
      </c>
      <c r="K19" s="188">
        <v>40.0</v>
      </c>
      <c r="L19" s="187">
        <v>200.0</v>
      </c>
      <c r="M19" s="188">
        <v>20.0</v>
      </c>
    </row>
    <row r="20">
      <c r="A20" s="184">
        <v>5.0</v>
      </c>
      <c r="B20" s="75" t="s">
        <v>58</v>
      </c>
      <c r="C20" s="253">
        <v>200.0</v>
      </c>
      <c r="D20" s="188">
        <v>20.0</v>
      </c>
      <c r="E20" s="187">
        <v>300.0</v>
      </c>
      <c r="F20" s="188">
        <v>30.0</v>
      </c>
      <c r="H20" s="184">
        <v>5.0</v>
      </c>
      <c r="I20" s="75" t="s">
        <v>58</v>
      </c>
      <c r="J20" s="253">
        <v>200.0</v>
      </c>
      <c r="K20" s="188">
        <v>20.0</v>
      </c>
      <c r="L20" s="187">
        <v>300.0</v>
      </c>
      <c r="M20" s="188">
        <v>30.0</v>
      </c>
    </row>
    <row r="21">
      <c r="A21" s="184">
        <v>6.0</v>
      </c>
      <c r="B21" s="75" t="s">
        <v>59</v>
      </c>
      <c r="C21" s="253">
        <v>150.0</v>
      </c>
      <c r="D21" s="188">
        <v>15.0</v>
      </c>
      <c r="E21" s="187">
        <v>400.0</v>
      </c>
      <c r="F21" s="188">
        <v>40.0</v>
      </c>
      <c r="H21" s="184">
        <v>6.0</v>
      </c>
      <c r="I21" s="75" t="s">
        <v>59</v>
      </c>
      <c r="J21" s="253">
        <v>150.0</v>
      </c>
      <c r="K21" s="188">
        <v>15.0</v>
      </c>
      <c r="L21" s="187">
        <v>400.0</v>
      </c>
      <c r="M21" s="188">
        <v>40.0</v>
      </c>
    </row>
    <row r="22">
      <c r="A22" s="184">
        <v>7.0</v>
      </c>
      <c r="B22" s="75" t="s">
        <v>23</v>
      </c>
      <c r="C22" s="253">
        <v>100.0</v>
      </c>
      <c r="D22" s="188">
        <v>10.0</v>
      </c>
      <c r="E22" s="187">
        <v>300.0</v>
      </c>
      <c r="F22" s="188">
        <v>30.0</v>
      </c>
      <c r="H22" s="184">
        <v>7.0</v>
      </c>
      <c r="I22" s="75" t="s">
        <v>23</v>
      </c>
      <c r="J22" s="253">
        <v>100.0</v>
      </c>
      <c r="K22" s="188">
        <v>10.0</v>
      </c>
      <c r="L22" s="187">
        <v>300.0</v>
      </c>
      <c r="M22" s="188">
        <v>30.0</v>
      </c>
    </row>
    <row r="23">
      <c r="A23" s="184">
        <v>8.0</v>
      </c>
      <c r="B23" s="75" t="s">
        <v>60</v>
      </c>
      <c r="C23" s="253">
        <v>50.0</v>
      </c>
      <c r="D23" s="188">
        <v>5.0</v>
      </c>
      <c r="E23" s="187">
        <v>50.0</v>
      </c>
      <c r="F23" s="188">
        <v>5.0</v>
      </c>
      <c r="H23" s="184">
        <v>8.0</v>
      </c>
      <c r="I23" s="75" t="s">
        <v>60</v>
      </c>
      <c r="J23" s="253">
        <v>50.0</v>
      </c>
      <c r="K23" s="188">
        <v>5.0</v>
      </c>
      <c r="L23" s="187">
        <v>50.0</v>
      </c>
      <c r="M23" s="188">
        <v>5.0</v>
      </c>
    </row>
    <row r="24">
      <c r="A24" s="184">
        <v>9.0</v>
      </c>
      <c r="B24" s="75" t="s">
        <v>61</v>
      </c>
      <c r="C24" s="253">
        <v>50.0</v>
      </c>
      <c r="D24" s="188">
        <v>5.0</v>
      </c>
      <c r="E24" s="187">
        <v>100.0</v>
      </c>
      <c r="F24" s="188">
        <v>10.0</v>
      </c>
      <c r="H24" s="184">
        <v>9.0</v>
      </c>
      <c r="I24" s="75" t="s">
        <v>61</v>
      </c>
      <c r="J24" s="253">
        <v>50.0</v>
      </c>
      <c r="K24" s="188">
        <v>5.0</v>
      </c>
      <c r="L24" s="187">
        <v>100.0</v>
      </c>
      <c r="M24" s="188">
        <v>10.0</v>
      </c>
    </row>
    <row r="25">
      <c r="A25" s="184">
        <v>10.0</v>
      </c>
      <c r="B25" s="75" t="s">
        <v>62</v>
      </c>
      <c r="C25" s="253">
        <v>50.0</v>
      </c>
      <c r="D25" s="188">
        <v>5.0</v>
      </c>
      <c r="E25" s="187">
        <v>100.0</v>
      </c>
      <c r="F25" s="188">
        <v>10.0</v>
      </c>
      <c r="H25" s="184">
        <v>10.0</v>
      </c>
      <c r="I25" s="75" t="s">
        <v>62</v>
      </c>
      <c r="J25" s="253">
        <v>50.0</v>
      </c>
      <c r="K25" s="188">
        <v>5.0</v>
      </c>
      <c r="L25" s="187">
        <v>100.0</v>
      </c>
      <c r="M25" s="188">
        <v>10.0</v>
      </c>
    </row>
    <row r="26">
      <c r="A26" s="189">
        <v>11.0</v>
      </c>
      <c r="B26" s="190" t="s">
        <v>63</v>
      </c>
      <c r="C26" s="254">
        <v>50.0</v>
      </c>
      <c r="D26" s="194">
        <v>5.0</v>
      </c>
      <c r="E26" s="193">
        <v>50.0</v>
      </c>
      <c r="F26" s="194">
        <v>5.0</v>
      </c>
      <c r="H26" s="189">
        <v>11.0</v>
      </c>
      <c r="I26" s="190" t="s">
        <v>63</v>
      </c>
      <c r="J26" s="254">
        <v>50.0</v>
      </c>
      <c r="K26" s="194">
        <v>5.0</v>
      </c>
      <c r="L26" s="193">
        <v>50.0</v>
      </c>
      <c r="M26" s="194">
        <v>5.0</v>
      </c>
    </row>
    <row r="38">
      <c r="A38" s="255" t="s">
        <v>74</v>
      </c>
      <c r="B38" s="256"/>
      <c r="C38" s="257" t="s">
        <v>130</v>
      </c>
      <c r="D38" s="2"/>
      <c r="E38" s="2"/>
      <c r="F38" s="3"/>
      <c r="H38" s="255" t="s">
        <v>74</v>
      </c>
      <c r="I38" s="256"/>
      <c r="J38" s="257" t="s">
        <v>131</v>
      </c>
      <c r="K38" s="2"/>
      <c r="L38" s="2"/>
      <c r="M38" s="3"/>
    </row>
    <row r="39">
      <c r="A39" s="258" t="s">
        <v>76</v>
      </c>
      <c r="B39" s="259"/>
      <c r="C39" s="260" t="s">
        <v>118</v>
      </c>
      <c r="E39" s="235">
        <v>3000.0</v>
      </c>
      <c r="F39" s="27"/>
      <c r="H39" s="258" t="s">
        <v>76</v>
      </c>
      <c r="I39" s="259"/>
      <c r="J39" s="260" t="s">
        <v>118</v>
      </c>
      <c r="L39" s="235">
        <v>3000.0</v>
      </c>
      <c r="M39" s="27"/>
    </row>
    <row r="40">
      <c r="A40" s="258"/>
      <c r="B40" s="261"/>
      <c r="C40" s="260" t="s">
        <v>77</v>
      </c>
      <c r="E40" s="262">
        <v>260.0</v>
      </c>
      <c r="F40" s="27"/>
      <c r="H40" s="258"/>
      <c r="I40" s="261"/>
      <c r="J40" s="260" t="s">
        <v>77</v>
      </c>
      <c r="L40" s="262">
        <v>260.0</v>
      </c>
      <c r="M40" s="27"/>
    </row>
    <row r="41">
      <c r="A41" s="258"/>
      <c r="B41" s="261"/>
      <c r="C41" s="260" t="s">
        <v>119</v>
      </c>
      <c r="E41" s="262">
        <v>250.0</v>
      </c>
      <c r="F41" s="27"/>
      <c r="H41" s="258"/>
      <c r="I41" s="261"/>
      <c r="J41" s="260" t="s">
        <v>119</v>
      </c>
      <c r="L41" s="262">
        <v>250.0</v>
      </c>
      <c r="M41" s="27"/>
    </row>
    <row r="42">
      <c r="A42" s="258"/>
      <c r="B42" s="261"/>
      <c r="C42" s="260" t="s">
        <v>120</v>
      </c>
      <c r="E42" s="262">
        <v>10.0</v>
      </c>
      <c r="F42" s="27"/>
      <c r="H42" s="258"/>
      <c r="I42" s="261"/>
      <c r="J42" s="260" t="s">
        <v>120</v>
      </c>
      <c r="L42" s="262">
        <v>10.0</v>
      </c>
      <c r="M42" s="27"/>
    </row>
    <row r="43">
      <c r="A43" s="258"/>
      <c r="B43" s="261"/>
      <c r="C43" s="260" t="s">
        <v>121</v>
      </c>
      <c r="E43" s="262">
        <v>12.0</v>
      </c>
      <c r="F43" s="27"/>
      <c r="H43" s="258"/>
      <c r="I43" s="261"/>
      <c r="J43" s="260" t="s">
        <v>121</v>
      </c>
      <c r="L43" s="262">
        <v>12.0</v>
      </c>
      <c r="M43" s="27"/>
    </row>
    <row r="44">
      <c r="A44" s="263" t="s">
        <v>88</v>
      </c>
      <c r="B44" s="264" t="s">
        <v>89</v>
      </c>
      <c r="C44" s="265" t="s">
        <v>122</v>
      </c>
      <c r="D44" s="244"/>
      <c r="E44" s="266">
        <v>4.0</v>
      </c>
      <c r="F44" s="35"/>
      <c r="H44" s="263" t="s">
        <v>88</v>
      </c>
      <c r="I44" s="264" t="s">
        <v>89</v>
      </c>
      <c r="J44" s="265" t="s">
        <v>122</v>
      </c>
      <c r="K44" s="244"/>
      <c r="L44" s="266">
        <v>4.0</v>
      </c>
      <c r="M44" s="35"/>
    </row>
    <row r="45">
      <c r="A45" s="258"/>
      <c r="B45" s="261"/>
      <c r="C45" s="267" t="s">
        <v>123</v>
      </c>
      <c r="D45" s="3"/>
      <c r="E45" s="267" t="s">
        <v>124</v>
      </c>
      <c r="F45" s="3"/>
      <c r="H45" s="258"/>
      <c r="I45" s="261"/>
      <c r="J45" s="267" t="s">
        <v>123</v>
      </c>
      <c r="K45" s="3"/>
      <c r="L45" s="267" t="s">
        <v>124</v>
      </c>
      <c r="M45" s="3"/>
    </row>
    <row r="46">
      <c r="A46" s="268" t="s">
        <v>125</v>
      </c>
      <c r="B46" s="169"/>
      <c r="C46" s="269" t="s">
        <v>126</v>
      </c>
      <c r="D46" s="270" t="s">
        <v>127</v>
      </c>
      <c r="E46" s="269" t="s">
        <v>128</v>
      </c>
      <c r="F46" s="271" t="s">
        <v>102</v>
      </c>
      <c r="H46" s="268" t="s">
        <v>125</v>
      </c>
      <c r="I46" s="169"/>
      <c r="J46" s="269" t="s">
        <v>126</v>
      </c>
      <c r="K46" s="270" t="s">
        <v>127</v>
      </c>
      <c r="L46" s="269" t="s">
        <v>128</v>
      </c>
      <c r="M46" s="271" t="s">
        <v>102</v>
      </c>
    </row>
    <row r="47">
      <c r="A47" s="272" t="s">
        <v>129</v>
      </c>
      <c r="B47" s="77"/>
      <c r="C47" s="273">
        <v>1200.0</v>
      </c>
      <c r="D47" s="77"/>
      <c r="E47" s="273">
        <v>1800.0</v>
      </c>
      <c r="F47" s="154"/>
      <c r="H47" s="272" t="s">
        <v>129</v>
      </c>
      <c r="I47" s="77"/>
      <c r="J47" s="273">
        <v>1200.0</v>
      </c>
      <c r="K47" s="77"/>
      <c r="L47" s="273">
        <v>1800.0</v>
      </c>
      <c r="M47" s="154"/>
    </row>
    <row r="48">
      <c r="A48" s="272" t="s">
        <v>77</v>
      </c>
      <c r="B48" s="77"/>
      <c r="C48" s="274">
        <v>120.0</v>
      </c>
      <c r="D48" s="77"/>
      <c r="E48" s="274">
        <v>172.0</v>
      </c>
      <c r="F48" s="154"/>
      <c r="H48" s="272" t="s">
        <v>77</v>
      </c>
      <c r="I48" s="77"/>
      <c r="J48" s="274">
        <v>120.0</v>
      </c>
      <c r="K48" s="77"/>
      <c r="L48" s="274">
        <v>172.0</v>
      </c>
      <c r="M48" s="154"/>
    </row>
    <row r="49">
      <c r="A49" s="272" t="s">
        <v>119</v>
      </c>
      <c r="B49" s="77"/>
      <c r="C49" s="274">
        <v>120.0</v>
      </c>
      <c r="D49" s="77"/>
      <c r="E49" s="274">
        <v>170.0</v>
      </c>
      <c r="F49" s="154"/>
      <c r="H49" s="272" t="s">
        <v>119</v>
      </c>
      <c r="I49" s="77"/>
      <c r="J49" s="274">
        <v>120.0</v>
      </c>
      <c r="K49" s="77"/>
      <c r="L49" s="274">
        <v>170.0</v>
      </c>
      <c r="M49" s="154"/>
    </row>
    <row r="50">
      <c r="A50" s="275" t="s">
        <v>120</v>
      </c>
      <c r="B50" s="175"/>
      <c r="C50" s="276">
        <v>0.0</v>
      </c>
      <c r="D50" s="175"/>
      <c r="E50" s="276">
        <v>2.0</v>
      </c>
      <c r="F50" s="48"/>
      <c r="H50" s="275" t="s">
        <v>120</v>
      </c>
      <c r="I50" s="175"/>
      <c r="J50" s="276">
        <v>0.0</v>
      </c>
      <c r="K50" s="175"/>
      <c r="L50" s="276">
        <v>2.0</v>
      </c>
      <c r="M50" s="48"/>
    </row>
    <row r="51">
      <c r="A51" s="277" t="s">
        <v>51</v>
      </c>
      <c r="B51" s="277" t="s">
        <v>52</v>
      </c>
      <c r="C51" s="277" t="s">
        <v>114</v>
      </c>
      <c r="D51" s="277" t="s">
        <v>115</v>
      </c>
      <c r="E51" s="277" t="s">
        <v>114</v>
      </c>
      <c r="F51" s="277" t="s">
        <v>115</v>
      </c>
      <c r="H51" s="277" t="s">
        <v>51</v>
      </c>
      <c r="I51" s="277" t="s">
        <v>52</v>
      </c>
      <c r="J51" s="277" t="s">
        <v>114</v>
      </c>
      <c r="K51" s="277" t="s">
        <v>115</v>
      </c>
      <c r="L51" s="277" t="s">
        <v>114</v>
      </c>
      <c r="M51" s="277" t="s">
        <v>115</v>
      </c>
    </row>
    <row r="52">
      <c r="A52" s="255">
        <v>1.0</v>
      </c>
      <c r="B52" s="278" t="s">
        <v>54</v>
      </c>
      <c r="C52" s="279">
        <v>50.0</v>
      </c>
      <c r="D52" s="233">
        <v>5.0</v>
      </c>
      <c r="E52" s="232">
        <v>50.0</v>
      </c>
      <c r="F52" s="233">
        <v>5.0</v>
      </c>
      <c r="H52" s="255">
        <v>1.0</v>
      </c>
      <c r="I52" s="278" t="s">
        <v>54</v>
      </c>
      <c r="J52" s="279">
        <v>50.0</v>
      </c>
      <c r="K52" s="233">
        <v>5.0</v>
      </c>
      <c r="L52" s="232">
        <v>50.0</v>
      </c>
      <c r="M52" s="233">
        <v>5.0</v>
      </c>
    </row>
    <row r="53">
      <c r="A53" s="258">
        <v>2.0</v>
      </c>
      <c r="B53" s="261" t="s">
        <v>55</v>
      </c>
      <c r="C53" s="280">
        <v>100.0</v>
      </c>
      <c r="D53" s="236">
        <v>10.0</v>
      </c>
      <c r="E53" s="235">
        <v>100.0</v>
      </c>
      <c r="F53" s="236">
        <v>10.0</v>
      </c>
      <c r="H53" s="258">
        <v>2.0</v>
      </c>
      <c r="I53" s="261" t="s">
        <v>55</v>
      </c>
      <c r="J53" s="280">
        <v>100.0</v>
      </c>
      <c r="K53" s="236">
        <v>10.0</v>
      </c>
      <c r="L53" s="235">
        <v>100.0</v>
      </c>
      <c r="M53" s="236">
        <v>10.0</v>
      </c>
    </row>
    <row r="54">
      <c r="A54" s="258">
        <v>3.0</v>
      </c>
      <c r="B54" s="261" t="s">
        <v>56</v>
      </c>
      <c r="C54" s="280">
        <v>300.0</v>
      </c>
      <c r="D54" s="236">
        <v>30.0</v>
      </c>
      <c r="E54" s="235">
        <v>150.0</v>
      </c>
      <c r="F54" s="236">
        <v>15.0</v>
      </c>
      <c r="H54" s="258">
        <v>3.0</v>
      </c>
      <c r="I54" s="261" t="s">
        <v>56</v>
      </c>
      <c r="J54" s="280">
        <v>300.0</v>
      </c>
      <c r="K54" s="236">
        <v>30.0</v>
      </c>
      <c r="L54" s="235">
        <v>150.0</v>
      </c>
      <c r="M54" s="236">
        <v>15.0</v>
      </c>
    </row>
    <row r="55">
      <c r="A55" s="258">
        <v>4.0</v>
      </c>
      <c r="B55" s="261" t="s">
        <v>57</v>
      </c>
      <c r="C55" s="280">
        <v>400.0</v>
      </c>
      <c r="D55" s="236">
        <v>40.0</v>
      </c>
      <c r="E55" s="235">
        <v>200.0</v>
      </c>
      <c r="F55" s="236">
        <v>20.0</v>
      </c>
      <c r="H55" s="258">
        <v>4.0</v>
      </c>
      <c r="I55" s="261" t="s">
        <v>57</v>
      </c>
      <c r="J55" s="280">
        <v>400.0</v>
      </c>
      <c r="K55" s="236">
        <v>40.0</v>
      </c>
      <c r="L55" s="235">
        <v>200.0</v>
      </c>
      <c r="M55" s="236">
        <v>20.0</v>
      </c>
    </row>
    <row r="56">
      <c r="A56" s="258">
        <v>5.0</v>
      </c>
      <c r="B56" s="261" t="s">
        <v>58</v>
      </c>
      <c r="C56" s="280">
        <v>200.0</v>
      </c>
      <c r="D56" s="236">
        <v>20.0</v>
      </c>
      <c r="E56" s="235">
        <v>300.0</v>
      </c>
      <c r="F56" s="236">
        <v>30.0</v>
      </c>
      <c r="H56" s="258">
        <v>5.0</v>
      </c>
      <c r="I56" s="261" t="s">
        <v>58</v>
      </c>
      <c r="J56" s="280">
        <v>200.0</v>
      </c>
      <c r="K56" s="236">
        <v>20.0</v>
      </c>
      <c r="L56" s="235">
        <v>300.0</v>
      </c>
      <c r="M56" s="236">
        <v>30.0</v>
      </c>
    </row>
    <row r="57">
      <c r="A57" s="258">
        <v>6.0</v>
      </c>
      <c r="B57" s="261" t="s">
        <v>59</v>
      </c>
      <c r="C57" s="280">
        <v>150.0</v>
      </c>
      <c r="D57" s="236">
        <v>15.0</v>
      </c>
      <c r="E57" s="235">
        <v>400.0</v>
      </c>
      <c r="F57" s="236">
        <v>40.0</v>
      </c>
      <c r="H57" s="258">
        <v>6.0</v>
      </c>
      <c r="I57" s="261" t="s">
        <v>59</v>
      </c>
      <c r="J57" s="280">
        <v>150.0</v>
      </c>
      <c r="K57" s="236">
        <v>15.0</v>
      </c>
      <c r="L57" s="235">
        <v>400.0</v>
      </c>
      <c r="M57" s="236">
        <v>40.0</v>
      </c>
    </row>
    <row r="58">
      <c r="A58" s="258">
        <v>7.0</v>
      </c>
      <c r="B58" s="261" t="s">
        <v>23</v>
      </c>
      <c r="C58" s="280">
        <v>100.0</v>
      </c>
      <c r="D58" s="236">
        <v>10.0</v>
      </c>
      <c r="E58" s="235">
        <v>300.0</v>
      </c>
      <c r="F58" s="236">
        <v>30.0</v>
      </c>
      <c r="H58" s="258">
        <v>7.0</v>
      </c>
      <c r="I58" s="261" t="s">
        <v>23</v>
      </c>
      <c r="J58" s="280">
        <v>100.0</v>
      </c>
      <c r="K58" s="236">
        <v>10.0</v>
      </c>
      <c r="L58" s="235">
        <v>300.0</v>
      </c>
      <c r="M58" s="236">
        <v>30.0</v>
      </c>
    </row>
    <row r="59">
      <c r="A59" s="258">
        <v>8.0</v>
      </c>
      <c r="B59" s="261" t="s">
        <v>60</v>
      </c>
      <c r="C59" s="280">
        <v>50.0</v>
      </c>
      <c r="D59" s="236">
        <v>5.0</v>
      </c>
      <c r="E59" s="235">
        <v>50.0</v>
      </c>
      <c r="F59" s="236">
        <v>5.0</v>
      </c>
      <c r="H59" s="258">
        <v>8.0</v>
      </c>
      <c r="I59" s="261" t="s">
        <v>60</v>
      </c>
      <c r="J59" s="280">
        <v>50.0</v>
      </c>
      <c r="K59" s="236">
        <v>5.0</v>
      </c>
      <c r="L59" s="235">
        <v>50.0</v>
      </c>
      <c r="M59" s="236">
        <v>5.0</v>
      </c>
    </row>
    <row r="60">
      <c r="A60" s="258">
        <v>9.0</v>
      </c>
      <c r="B60" s="261" t="s">
        <v>61</v>
      </c>
      <c r="C60" s="280">
        <v>50.0</v>
      </c>
      <c r="D60" s="236">
        <v>5.0</v>
      </c>
      <c r="E60" s="235">
        <v>100.0</v>
      </c>
      <c r="F60" s="236">
        <v>10.0</v>
      </c>
      <c r="H60" s="258">
        <v>9.0</v>
      </c>
      <c r="I60" s="261" t="s">
        <v>61</v>
      </c>
      <c r="J60" s="280">
        <v>50.0</v>
      </c>
      <c r="K60" s="236">
        <v>5.0</v>
      </c>
      <c r="L60" s="235">
        <v>100.0</v>
      </c>
      <c r="M60" s="236">
        <v>10.0</v>
      </c>
    </row>
    <row r="61">
      <c r="A61" s="258">
        <v>10.0</v>
      </c>
      <c r="B61" s="261" t="s">
        <v>62</v>
      </c>
      <c r="C61" s="280">
        <v>50.0</v>
      </c>
      <c r="D61" s="236">
        <v>5.0</v>
      </c>
      <c r="E61" s="235">
        <v>100.0</v>
      </c>
      <c r="F61" s="236">
        <v>10.0</v>
      </c>
      <c r="H61" s="258">
        <v>10.0</v>
      </c>
      <c r="I61" s="261" t="s">
        <v>62</v>
      </c>
      <c r="J61" s="280">
        <v>50.0</v>
      </c>
      <c r="K61" s="236">
        <v>5.0</v>
      </c>
      <c r="L61" s="235">
        <v>100.0</v>
      </c>
      <c r="M61" s="236">
        <v>10.0</v>
      </c>
    </row>
    <row r="62">
      <c r="A62" s="263">
        <v>11.0</v>
      </c>
      <c r="B62" s="264" t="s">
        <v>63</v>
      </c>
      <c r="C62" s="281">
        <v>50.0</v>
      </c>
      <c r="D62" s="239">
        <v>5.0</v>
      </c>
      <c r="E62" s="238">
        <v>50.0</v>
      </c>
      <c r="F62" s="239">
        <v>5.0</v>
      </c>
      <c r="H62" s="263">
        <v>11.0</v>
      </c>
      <c r="I62" s="264" t="s">
        <v>63</v>
      </c>
      <c r="J62" s="281">
        <v>50.0</v>
      </c>
      <c r="K62" s="239">
        <v>5.0</v>
      </c>
      <c r="L62" s="238">
        <v>50.0</v>
      </c>
      <c r="M62" s="239">
        <v>5.0</v>
      </c>
    </row>
  </sheetData>
  <mergeCells count="112">
    <mergeCell ref="C2:F2"/>
    <mergeCell ref="J2:M2"/>
    <mergeCell ref="C3:D3"/>
    <mergeCell ref="E3:F3"/>
    <mergeCell ref="L3:M3"/>
    <mergeCell ref="E4:F4"/>
    <mergeCell ref="L4:M4"/>
    <mergeCell ref="C4:D4"/>
    <mergeCell ref="C5:D5"/>
    <mergeCell ref="E5:F5"/>
    <mergeCell ref="C6:D6"/>
    <mergeCell ref="E6:F6"/>
    <mergeCell ref="C7:D7"/>
    <mergeCell ref="E7:F7"/>
    <mergeCell ref="C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E45:F45"/>
    <mergeCell ref="A48:B48"/>
    <mergeCell ref="A49:B49"/>
    <mergeCell ref="C49:D49"/>
    <mergeCell ref="E49:F49"/>
    <mergeCell ref="A50:B50"/>
    <mergeCell ref="C50:D50"/>
    <mergeCell ref="E50:F50"/>
    <mergeCell ref="C45:D45"/>
    <mergeCell ref="A46:B46"/>
    <mergeCell ref="A47:B47"/>
    <mergeCell ref="C47:D47"/>
    <mergeCell ref="E47:F47"/>
    <mergeCell ref="C48:D48"/>
    <mergeCell ref="E48:F48"/>
    <mergeCell ref="L8:M8"/>
    <mergeCell ref="L9:M9"/>
    <mergeCell ref="L11:M11"/>
    <mergeCell ref="L12:M12"/>
    <mergeCell ref="L13:M13"/>
    <mergeCell ref="L14:M14"/>
    <mergeCell ref="J38:M38"/>
    <mergeCell ref="J45:K45"/>
    <mergeCell ref="L45:M45"/>
    <mergeCell ref="J39:K39"/>
    <mergeCell ref="L39:M39"/>
    <mergeCell ref="J40:K40"/>
    <mergeCell ref="L40:M40"/>
    <mergeCell ref="J41:K41"/>
    <mergeCell ref="L41:M41"/>
    <mergeCell ref="L42:M42"/>
    <mergeCell ref="H48:I48"/>
    <mergeCell ref="H49:I49"/>
    <mergeCell ref="H50:I50"/>
    <mergeCell ref="J42:K42"/>
    <mergeCell ref="J43:K43"/>
    <mergeCell ref="J44:K44"/>
    <mergeCell ref="H46:I46"/>
    <mergeCell ref="H47:I47"/>
    <mergeCell ref="J47:K47"/>
    <mergeCell ref="J48:K48"/>
    <mergeCell ref="J7:K7"/>
    <mergeCell ref="J8:K8"/>
    <mergeCell ref="J9:K9"/>
    <mergeCell ref="J11:K11"/>
    <mergeCell ref="J12:K12"/>
    <mergeCell ref="J13:K13"/>
    <mergeCell ref="J14:K14"/>
    <mergeCell ref="J3:K3"/>
    <mergeCell ref="J4:K4"/>
    <mergeCell ref="J5:K5"/>
    <mergeCell ref="L5:M5"/>
    <mergeCell ref="J6:K6"/>
    <mergeCell ref="L6:M6"/>
    <mergeCell ref="L7:M7"/>
    <mergeCell ref="C8:D8"/>
    <mergeCell ref="E8:F8"/>
    <mergeCell ref="C9:D9"/>
    <mergeCell ref="E9:F9"/>
    <mergeCell ref="A10:B10"/>
    <mergeCell ref="H10:I10"/>
    <mergeCell ref="A11:B11"/>
    <mergeCell ref="H11:I11"/>
    <mergeCell ref="C13:D13"/>
    <mergeCell ref="E13:F13"/>
    <mergeCell ref="A14:B14"/>
    <mergeCell ref="C14:D14"/>
    <mergeCell ref="E14:F14"/>
    <mergeCell ref="H14:I14"/>
    <mergeCell ref="C11:D11"/>
    <mergeCell ref="E11:F11"/>
    <mergeCell ref="A12:B12"/>
    <mergeCell ref="C12:D12"/>
    <mergeCell ref="E12:F12"/>
    <mergeCell ref="H12:I12"/>
    <mergeCell ref="A13:B13"/>
    <mergeCell ref="H13:I13"/>
    <mergeCell ref="L43:M43"/>
    <mergeCell ref="L44:M44"/>
    <mergeCell ref="L47:M47"/>
    <mergeCell ref="L48:M48"/>
    <mergeCell ref="L49:M49"/>
    <mergeCell ref="L50:M50"/>
    <mergeCell ref="J49:K49"/>
    <mergeCell ref="J50:K5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.25"/>
    <col customWidth="1" min="3" max="3" width="14.5"/>
    <col customWidth="1" min="4" max="4" width="66.63"/>
  </cols>
  <sheetData>
    <row r="1">
      <c r="A1" s="1" t="s">
        <v>132</v>
      </c>
      <c r="B1" s="2"/>
      <c r="C1" s="2"/>
      <c r="D1" s="3"/>
    </row>
    <row r="2">
      <c r="A2" s="206" t="s">
        <v>51</v>
      </c>
      <c r="B2" s="206" t="s">
        <v>106</v>
      </c>
      <c r="C2" s="206" t="s">
        <v>107</v>
      </c>
      <c r="D2" s="206" t="s">
        <v>30</v>
      </c>
    </row>
    <row r="3">
      <c r="A3" s="207">
        <v>1.0</v>
      </c>
      <c r="B3" s="208"/>
      <c r="C3" s="208"/>
      <c r="D3" s="209"/>
    </row>
    <row r="4">
      <c r="A4" s="198">
        <v>2.0</v>
      </c>
      <c r="B4" s="201"/>
      <c r="C4" s="201"/>
      <c r="D4" s="202"/>
    </row>
    <row r="5">
      <c r="A5" s="198">
        <v>3.0</v>
      </c>
      <c r="B5" s="201"/>
      <c r="C5" s="201"/>
      <c r="D5" s="202"/>
    </row>
    <row r="6">
      <c r="A6" s="198">
        <v>4.0</v>
      </c>
      <c r="B6" s="201"/>
      <c r="C6" s="201"/>
      <c r="D6" s="202"/>
    </row>
    <row r="7">
      <c r="A7" s="198">
        <v>5.0</v>
      </c>
      <c r="B7" s="201"/>
      <c r="C7" s="201"/>
      <c r="D7" s="202"/>
    </row>
    <row r="8">
      <c r="A8" s="198">
        <v>6.0</v>
      </c>
      <c r="B8" s="201"/>
      <c r="C8" s="201"/>
      <c r="D8" s="202"/>
    </row>
    <row r="9">
      <c r="A9" s="198">
        <v>7.0</v>
      </c>
      <c r="B9" s="201"/>
      <c r="C9" s="201"/>
      <c r="D9" s="202"/>
    </row>
    <row r="10">
      <c r="A10" s="198">
        <v>8.0</v>
      </c>
      <c r="B10" s="201"/>
      <c r="C10" s="201"/>
      <c r="D10" s="202"/>
    </row>
    <row r="11">
      <c r="A11" s="198">
        <v>9.0</v>
      </c>
      <c r="B11" s="201"/>
      <c r="C11" s="201"/>
      <c r="D11" s="202"/>
    </row>
    <row r="12">
      <c r="A12" s="198">
        <v>10.0</v>
      </c>
      <c r="B12" s="201"/>
      <c r="C12" s="201"/>
      <c r="D12" s="202"/>
    </row>
    <row r="13">
      <c r="A13" s="198">
        <v>11.0</v>
      </c>
      <c r="B13" s="201"/>
      <c r="C13" s="201"/>
      <c r="D13" s="202"/>
    </row>
    <row r="14">
      <c r="A14" s="198">
        <v>12.0</v>
      </c>
      <c r="B14" s="201"/>
      <c r="C14" s="201"/>
      <c r="D14" s="202"/>
    </row>
    <row r="15">
      <c r="A15" s="198">
        <v>13.0</v>
      </c>
      <c r="B15" s="201"/>
      <c r="C15" s="201"/>
      <c r="D15" s="202"/>
    </row>
    <row r="16">
      <c r="A16" s="198">
        <v>14.0</v>
      </c>
      <c r="B16" s="201"/>
      <c r="C16" s="201"/>
      <c r="D16" s="202"/>
    </row>
    <row r="17">
      <c r="A17" s="198">
        <v>15.0</v>
      </c>
      <c r="B17" s="201"/>
      <c r="C17" s="201"/>
      <c r="D17" s="202"/>
    </row>
    <row r="18">
      <c r="A18" s="198">
        <v>16.0</v>
      </c>
      <c r="B18" s="201"/>
      <c r="C18" s="201"/>
      <c r="D18" s="202"/>
    </row>
    <row r="19">
      <c r="A19" s="198">
        <v>17.0</v>
      </c>
      <c r="B19" s="201"/>
      <c r="C19" s="201"/>
      <c r="D19" s="202"/>
    </row>
    <row r="20">
      <c r="A20" s="198">
        <v>18.0</v>
      </c>
      <c r="B20" s="201"/>
      <c r="C20" s="201"/>
      <c r="D20" s="202"/>
    </row>
    <row r="21">
      <c r="A21" s="198">
        <v>19.0</v>
      </c>
      <c r="B21" s="201"/>
      <c r="C21" s="201"/>
      <c r="D21" s="202"/>
    </row>
    <row r="22">
      <c r="A22" s="203">
        <v>20.0</v>
      </c>
      <c r="B22" s="204"/>
      <c r="C22" s="204"/>
      <c r="D22" s="205"/>
    </row>
  </sheetData>
  <mergeCells count="1">
    <mergeCell ref="A1:D1"/>
  </mergeCells>
  <drawing r:id="rId1"/>
</worksheet>
</file>