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60" yWindow="1260" windowWidth="25360" windowHeight="19180" tabRatio="500"/>
  </bookViews>
  <sheets>
    <sheet name="stroop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1" l="1"/>
  <c r="B47" i="1"/>
  <c r="B48" i="1"/>
  <c r="B4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B44" i="1"/>
  <c r="B45" i="1"/>
  <c r="B43" i="1"/>
  <c r="C27" i="1"/>
  <c r="C39" i="1"/>
  <c r="C26" i="1"/>
  <c r="C38" i="1"/>
  <c r="B27" i="1"/>
  <c r="B39" i="1"/>
  <c r="B26" i="1"/>
  <c r="B38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33" i="1"/>
  <c r="C33" i="1"/>
  <c r="D32" i="1"/>
  <c r="C32" i="1"/>
  <c r="B33" i="1"/>
  <c r="B32" i="1"/>
  <c r="D31" i="1"/>
  <c r="C31" i="1"/>
  <c r="B31" i="1"/>
  <c r="E28" i="1"/>
</calcChain>
</file>

<file path=xl/sharedStrings.xml><?xml version="1.0" encoding="utf-8"?>
<sst xmlns="http://schemas.openxmlformats.org/spreadsheetml/2006/main" count="29" uniqueCount="27">
  <si>
    <t>Congruent</t>
  </si>
  <si>
    <t>Incongruent</t>
  </si>
  <si>
    <t>Difference</t>
  </si>
  <si>
    <t>Average</t>
  </si>
  <si>
    <t>SD</t>
  </si>
  <si>
    <t xml:space="preserve">paired ttest with </t>
  </si>
  <si>
    <t>N</t>
  </si>
  <si>
    <t>Median</t>
  </si>
  <si>
    <t>Range Min</t>
  </si>
  <si>
    <t>Range Max</t>
  </si>
  <si>
    <t>Subject</t>
  </si>
  <si>
    <t>Time to Recite Word List</t>
  </si>
  <si>
    <t>df</t>
  </si>
  <si>
    <t>alpha</t>
  </si>
  <si>
    <t>t0</t>
  </si>
  <si>
    <t>t-statistic for this data</t>
  </si>
  <si>
    <t>tcrit</t>
  </si>
  <si>
    <t>SE</t>
  </si>
  <si>
    <t>standard error of differences</t>
  </si>
  <si>
    <t>P(t&lt;t0)</t>
  </si>
  <si>
    <t>t-statistic critical (right tail)</t>
  </si>
  <si>
    <t>P(t&gt;t0)</t>
  </si>
  <si>
    <t>probability that a t will be less than t0</t>
  </si>
  <si>
    <t>probability that a t will greater than t0</t>
  </si>
  <si>
    <t>confidence level</t>
  </si>
  <si>
    <t>degrees of freedom (number of subjects -1 )</t>
  </si>
  <si>
    <t>Reject null?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</si>
</sst>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stroopdata.csv!$B$1</c:f>
              <c:strCache>
                <c:ptCount val="1"/>
                <c:pt idx="0">
                  <c:v>Congruent</c:v>
                </c:pt>
              </c:strCache>
            </c:strRef>
          </c:tx>
          <c:spPr>
            <a:ln w="47625">
              <a:noFill/>
            </a:ln>
          </c:spPr>
          <c:xVal>
            <c:numRef>
              <c:f>stroopdata.csv!$A$2:$A$25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stroopdata.csv!$B$2:$B$25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stroopdata.csv!$C$1</c:f>
              <c:strCache>
                <c:ptCount val="1"/>
                <c:pt idx="0">
                  <c:v>Incongruent</c:v>
                </c:pt>
              </c:strCache>
            </c:strRef>
          </c:tx>
          <c:spPr>
            <a:ln w="47625">
              <a:noFill/>
            </a:ln>
          </c:spPr>
          <c:xVal>
            <c:numRef>
              <c:f>stroopdata.csv!$A$2:$A$25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stroopdata.csv!$C$2:$C$25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62632"/>
        <c:axId val="-2142746376"/>
      </c:scatterChart>
      <c:valAx>
        <c:axId val="-2142862632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-2142746376"/>
        <c:crosses val="autoZero"/>
        <c:crossBetween val="midCat"/>
      </c:valAx>
      <c:valAx>
        <c:axId val="-21427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86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stroopdata.csv!$A$38</c:f>
              <c:strCache>
                <c:ptCount val="1"/>
                <c:pt idx="0">
                  <c:v>Time to Recite Word List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stroopdata.csv!$B$37:$C$37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stroopdata.csv!$B$38:$C$38</c:f>
              <c:numCache>
                <c:formatCode>0.00</c:formatCode>
                <c:ptCount val="2"/>
                <c:pt idx="0">
                  <c:v>14.051125</c:v>
                </c:pt>
                <c:pt idx="1">
                  <c:v>22.01591666666667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757000"/>
        <c:axId val="-2142754024"/>
      </c:barChart>
      <c:catAx>
        <c:axId val="-21427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754024"/>
        <c:crosses val="autoZero"/>
        <c:auto val="1"/>
        <c:lblAlgn val="ctr"/>
        <c:lblOffset val="100"/>
        <c:noMultiLvlLbl val="0"/>
      </c:catAx>
      <c:valAx>
        <c:axId val="-2142754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7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50800</xdr:rowOff>
    </xdr:from>
    <xdr:to>
      <xdr:col>18</xdr:col>
      <xdr:colOff>571500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35</xdr:row>
      <xdr:rowOff>120650</xdr:rowOff>
    </xdr:from>
    <xdr:to>
      <xdr:col>17</xdr:col>
      <xdr:colOff>279400</xdr:colOff>
      <xdr:row>65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A32" sqref="A32"/>
    </sheetView>
  </sheetViews>
  <sheetFormatPr baseColWidth="10" defaultRowHeight="15" x14ac:dyDescent="0"/>
  <cols>
    <col min="1" max="1" width="22.6640625" customWidth="1"/>
    <col min="2" max="2" width="11.1640625" bestFit="1" customWidth="1"/>
    <col min="3" max="3" width="11.83203125" bestFit="1" customWidth="1"/>
    <col min="4" max="4" width="11" bestFit="1" customWidth="1"/>
    <col min="5" max="5" width="11.1640625" bestFit="1" customWidth="1"/>
  </cols>
  <sheetData>
    <row r="1" spans="1:4">
      <c r="A1" t="s">
        <v>10</v>
      </c>
      <c r="B1" t="s">
        <v>0</v>
      </c>
      <c r="C1" t="s">
        <v>1</v>
      </c>
      <c r="D1" t="s">
        <v>2</v>
      </c>
    </row>
    <row r="2" spans="1:4">
      <c r="A2">
        <f>COUNT($B$2:B2)</f>
        <v>1</v>
      </c>
      <c r="B2">
        <v>12.079000000000001</v>
      </c>
      <c r="C2">
        <v>19.277999999999999</v>
      </c>
      <c r="D2">
        <f>C2-B2</f>
        <v>7.1989999999999981</v>
      </c>
    </row>
    <row r="3" spans="1:4">
      <c r="A3">
        <f>COUNT($B$2:B3)</f>
        <v>2</v>
      </c>
      <c r="B3">
        <v>16.791</v>
      </c>
      <c r="C3">
        <v>18.741</v>
      </c>
      <c r="D3">
        <f t="shared" ref="D3:D25" si="0">C3-B3</f>
        <v>1.9499999999999993</v>
      </c>
    </row>
    <row r="4" spans="1:4">
      <c r="A4">
        <f>COUNT($B$2:B4)</f>
        <v>3</v>
      </c>
      <c r="B4">
        <v>9.5640000000000001</v>
      </c>
      <c r="C4">
        <v>21.213999999999999</v>
      </c>
      <c r="D4">
        <f t="shared" si="0"/>
        <v>11.649999999999999</v>
      </c>
    </row>
    <row r="5" spans="1:4">
      <c r="A5">
        <f>COUNT($B$2:B5)</f>
        <v>4</v>
      </c>
      <c r="B5">
        <v>8.6300000000000008</v>
      </c>
      <c r="C5">
        <v>15.686999999999999</v>
      </c>
      <c r="D5">
        <f t="shared" si="0"/>
        <v>7.0569999999999986</v>
      </c>
    </row>
    <row r="6" spans="1:4">
      <c r="A6">
        <f>COUNT($B$2:B6)</f>
        <v>5</v>
      </c>
      <c r="B6">
        <v>14.669</v>
      </c>
      <c r="C6">
        <v>22.803000000000001</v>
      </c>
      <c r="D6">
        <f t="shared" si="0"/>
        <v>8.1340000000000003</v>
      </c>
    </row>
    <row r="7" spans="1:4">
      <c r="A7">
        <f>COUNT($B$2:B7)</f>
        <v>6</v>
      </c>
      <c r="B7">
        <v>12.238</v>
      </c>
      <c r="C7">
        <v>20.878</v>
      </c>
      <c r="D7">
        <f t="shared" si="0"/>
        <v>8.64</v>
      </c>
    </row>
    <row r="8" spans="1:4">
      <c r="A8">
        <f>COUNT($B$2:B8)</f>
        <v>7</v>
      </c>
      <c r="B8">
        <v>14.692</v>
      </c>
      <c r="C8">
        <v>24.571999999999999</v>
      </c>
      <c r="D8">
        <f t="shared" si="0"/>
        <v>9.879999999999999</v>
      </c>
    </row>
    <row r="9" spans="1:4">
      <c r="A9">
        <f>COUNT($B$2:B9)</f>
        <v>8</v>
      </c>
      <c r="B9">
        <v>8.9870000000000001</v>
      </c>
      <c r="C9">
        <v>17.393999999999998</v>
      </c>
      <c r="D9">
        <f t="shared" si="0"/>
        <v>8.4069999999999983</v>
      </c>
    </row>
    <row r="10" spans="1:4">
      <c r="A10">
        <f>COUNT($B$2:B10)</f>
        <v>9</v>
      </c>
      <c r="B10">
        <v>9.4009999999999998</v>
      </c>
      <c r="C10">
        <v>20.762</v>
      </c>
      <c r="D10">
        <f t="shared" si="0"/>
        <v>11.361000000000001</v>
      </c>
    </row>
    <row r="11" spans="1:4">
      <c r="A11">
        <f>COUNT($B$2:B11)</f>
        <v>10</v>
      </c>
      <c r="B11">
        <v>14.48</v>
      </c>
      <c r="C11">
        <v>26.282</v>
      </c>
      <c r="D11">
        <f t="shared" si="0"/>
        <v>11.802</v>
      </c>
    </row>
    <row r="12" spans="1:4">
      <c r="A12">
        <f>COUNT($B$2:B12)</f>
        <v>11</v>
      </c>
      <c r="B12">
        <v>22.327999999999999</v>
      </c>
      <c r="C12">
        <v>24.524000000000001</v>
      </c>
      <c r="D12">
        <f t="shared" si="0"/>
        <v>2.1960000000000015</v>
      </c>
    </row>
    <row r="13" spans="1:4">
      <c r="A13">
        <f>COUNT($B$2:B13)</f>
        <v>12</v>
      </c>
      <c r="B13">
        <v>15.298</v>
      </c>
      <c r="C13">
        <v>18.643999999999998</v>
      </c>
      <c r="D13">
        <f t="shared" si="0"/>
        <v>3.3459999999999983</v>
      </c>
    </row>
    <row r="14" spans="1:4">
      <c r="A14">
        <f>COUNT($B$2:B14)</f>
        <v>13</v>
      </c>
      <c r="B14">
        <v>15.073</v>
      </c>
      <c r="C14">
        <v>17.510000000000002</v>
      </c>
      <c r="D14">
        <f t="shared" si="0"/>
        <v>2.4370000000000012</v>
      </c>
    </row>
    <row r="15" spans="1:4">
      <c r="A15">
        <f>COUNT($B$2:B15)</f>
        <v>14</v>
      </c>
      <c r="B15">
        <v>16.928999999999998</v>
      </c>
      <c r="C15">
        <v>20.329999999999998</v>
      </c>
      <c r="D15">
        <f t="shared" si="0"/>
        <v>3.4009999999999998</v>
      </c>
    </row>
    <row r="16" spans="1:4">
      <c r="A16">
        <f>COUNT($B$2:B16)</f>
        <v>15</v>
      </c>
      <c r="B16">
        <v>18.2</v>
      </c>
      <c r="C16">
        <v>35.255000000000003</v>
      </c>
      <c r="D16">
        <f t="shared" si="0"/>
        <v>17.055000000000003</v>
      </c>
    </row>
    <row r="17" spans="1:6">
      <c r="A17">
        <f>COUNT($B$2:B17)</f>
        <v>16</v>
      </c>
      <c r="B17">
        <v>12.13</v>
      </c>
      <c r="C17">
        <v>22.158000000000001</v>
      </c>
      <c r="D17">
        <f t="shared" si="0"/>
        <v>10.028</v>
      </c>
    </row>
    <row r="18" spans="1:6">
      <c r="A18">
        <f>COUNT($B$2:B18)</f>
        <v>17</v>
      </c>
      <c r="B18">
        <v>18.495000000000001</v>
      </c>
      <c r="C18">
        <v>25.138999999999999</v>
      </c>
      <c r="D18">
        <f t="shared" si="0"/>
        <v>6.6439999999999984</v>
      </c>
    </row>
    <row r="19" spans="1:6">
      <c r="A19">
        <f>COUNT($B$2:B19)</f>
        <v>18</v>
      </c>
      <c r="B19">
        <v>10.638999999999999</v>
      </c>
      <c r="C19">
        <v>20.428999999999998</v>
      </c>
      <c r="D19">
        <f t="shared" si="0"/>
        <v>9.7899999999999991</v>
      </c>
    </row>
    <row r="20" spans="1:6">
      <c r="A20">
        <f>COUNT($B$2:B20)</f>
        <v>19</v>
      </c>
      <c r="B20">
        <v>11.343999999999999</v>
      </c>
      <c r="C20">
        <v>17.425000000000001</v>
      </c>
      <c r="D20">
        <f t="shared" si="0"/>
        <v>6.0810000000000013</v>
      </c>
    </row>
    <row r="21" spans="1:6">
      <c r="A21">
        <f>COUNT($B$2:B21)</f>
        <v>20</v>
      </c>
      <c r="B21">
        <v>12.369</v>
      </c>
      <c r="C21">
        <v>34.287999999999997</v>
      </c>
      <c r="D21">
        <f t="shared" si="0"/>
        <v>21.918999999999997</v>
      </c>
    </row>
    <row r="22" spans="1:6">
      <c r="A22">
        <f>COUNT($B$2:B22)</f>
        <v>21</v>
      </c>
      <c r="B22">
        <v>12.944000000000001</v>
      </c>
      <c r="C22">
        <v>23.893999999999998</v>
      </c>
      <c r="D22">
        <f t="shared" si="0"/>
        <v>10.949999999999998</v>
      </c>
    </row>
    <row r="23" spans="1:6">
      <c r="A23">
        <f>COUNT($B$2:B23)</f>
        <v>22</v>
      </c>
      <c r="B23">
        <v>14.233000000000001</v>
      </c>
      <c r="C23">
        <v>17.96</v>
      </c>
      <c r="D23">
        <f t="shared" si="0"/>
        <v>3.7270000000000003</v>
      </c>
    </row>
    <row r="24" spans="1:6">
      <c r="A24">
        <f>COUNT($B$2:B24)</f>
        <v>23</v>
      </c>
      <c r="B24">
        <v>19.71</v>
      </c>
      <c r="C24">
        <v>22.058</v>
      </c>
      <c r="D24">
        <f t="shared" si="0"/>
        <v>2.347999999999999</v>
      </c>
    </row>
    <row r="25" spans="1:6">
      <c r="A25">
        <f>COUNT($B$2:B25)</f>
        <v>24</v>
      </c>
      <c r="B25">
        <v>16.004000000000001</v>
      </c>
      <c r="C25">
        <v>21.157</v>
      </c>
      <c r="D25">
        <f t="shared" si="0"/>
        <v>5.1529999999999987</v>
      </c>
    </row>
    <row r="26" spans="1:6" s="3" customFormat="1">
      <c r="B26" s="2">
        <f>AVERAGE(B2:B25)</f>
        <v>14.051125000000001</v>
      </c>
      <c r="C26" s="2">
        <f t="shared" ref="C26:D26" si="1">AVERAGE(C2:C25)</f>
        <v>22.015916666666669</v>
      </c>
      <c r="D26" s="2">
        <f t="shared" si="1"/>
        <v>7.964791666666664</v>
      </c>
      <c r="E26" s="3" t="s">
        <v>3</v>
      </c>
    </row>
    <row r="27" spans="1:6" s="3" customFormat="1">
      <c r="B27" s="2">
        <f>_xlfn.STDEV.S(B2:B25)</f>
        <v>3.559357957645187</v>
      </c>
      <c r="C27" s="2">
        <f t="shared" ref="C27:D27" si="2">_xlfn.STDEV.S(C2:C25)</f>
        <v>4.7970571224691367</v>
      </c>
      <c r="D27" s="2">
        <f t="shared" si="2"/>
        <v>4.8648269103590565</v>
      </c>
      <c r="E27" s="3" t="s">
        <v>4</v>
      </c>
    </row>
    <row r="28" spans="1:6">
      <c r="E28">
        <f>TTEST(B2:B25,C2:C25,1,1)</f>
        <v>2.0515002928555689E-8</v>
      </c>
      <c r="F28" t="s">
        <v>5</v>
      </c>
    </row>
    <row r="29" spans="1:6">
      <c r="D29">
        <f>COUNT(B2:B25)</f>
        <v>24</v>
      </c>
      <c r="E29" t="s">
        <v>6</v>
      </c>
    </row>
    <row r="31" spans="1:6">
      <c r="B31" s="1">
        <f>MEDIAN(B2:B25)</f>
        <v>14.3565</v>
      </c>
      <c r="C31" s="1">
        <f>MEDIAN(C2:C25)</f>
        <v>21.017499999999998</v>
      </c>
      <c r="D31" s="1">
        <f>MEDIAN(D2:D25)</f>
        <v>7.6664999999999992</v>
      </c>
      <c r="E31" t="s">
        <v>7</v>
      </c>
    </row>
    <row r="32" spans="1:6">
      <c r="B32" s="1">
        <f>MIN(B2:B25)</f>
        <v>8.6300000000000008</v>
      </c>
      <c r="C32" s="1">
        <f t="shared" ref="C32:D32" si="3">MIN(C2:C25)</f>
        <v>15.686999999999999</v>
      </c>
      <c r="D32" s="1">
        <f t="shared" si="3"/>
        <v>1.9499999999999993</v>
      </c>
      <c r="E32" t="s">
        <v>8</v>
      </c>
    </row>
    <row r="33" spans="1:5">
      <c r="B33" s="1">
        <f>MAX(B2:B25)</f>
        <v>22.327999999999999</v>
      </c>
      <c r="C33" s="1">
        <f t="shared" ref="C33:D33" si="4">MAX(C2:C25)</f>
        <v>35.255000000000003</v>
      </c>
      <c r="D33" s="1">
        <f t="shared" si="4"/>
        <v>21.918999999999997</v>
      </c>
      <c r="E33" t="s">
        <v>9</v>
      </c>
    </row>
    <row r="37" spans="1:5">
      <c r="B37" t="s">
        <v>0</v>
      </c>
      <c r="C37" t="s">
        <v>1</v>
      </c>
    </row>
    <row r="38" spans="1:5">
      <c r="A38" t="s">
        <v>11</v>
      </c>
      <c r="B38" s="1">
        <f>B26</f>
        <v>14.051125000000001</v>
      </c>
      <c r="C38" s="1">
        <f>C26</f>
        <v>22.015916666666669</v>
      </c>
    </row>
    <row r="39" spans="1:5">
      <c r="B39" s="1">
        <f>B27</f>
        <v>3.559357957645187</v>
      </c>
      <c r="C39" s="1">
        <f>C27</f>
        <v>4.7970571224691367</v>
      </c>
    </row>
    <row r="40" spans="1:5">
      <c r="B40" s="1"/>
      <c r="C40" s="1"/>
    </row>
    <row r="41" spans="1:5">
      <c r="B41" s="1"/>
      <c r="C41" s="1"/>
    </row>
    <row r="42" spans="1:5">
      <c r="A42" t="s">
        <v>13</v>
      </c>
      <c r="B42">
        <v>0.01</v>
      </c>
      <c r="C42" t="s">
        <v>24</v>
      </c>
    </row>
    <row r="43" spans="1:5">
      <c r="A43" t="s">
        <v>12</v>
      </c>
      <c r="B43">
        <f>D29-1</f>
        <v>23</v>
      </c>
      <c r="C43" t="s">
        <v>25</v>
      </c>
    </row>
    <row r="44" spans="1:5">
      <c r="A44" t="s">
        <v>17</v>
      </c>
      <c r="B44">
        <f>D27/SQRT(D29)</f>
        <v>0.9930286347783408</v>
      </c>
      <c r="C44" t="s">
        <v>18</v>
      </c>
    </row>
    <row r="45" spans="1:5">
      <c r="A45" t="s">
        <v>14</v>
      </c>
      <c r="B45">
        <f>D26/B44</f>
        <v>8.0207069441099534</v>
      </c>
      <c r="C45" t="s">
        <v>15</v>
      </c>
    </row>
    <row r="46" spans="1:5">
      <c r="A46" t="s">
        <v>19</v>
      </c>
      <c r="B46">
        <f>_xlfn.T.DIST(B45, B43,TRUE)</f>
        <v>0.99999997948499708</v>
      </c>
      <c r="C46" t="s">
        <v>22</v>
      </c>
    </row>
    <row r="47" spans="1:5">
      <c r="A47" t="s">
        <v>21</v>
      </c>
      <c r="B47">
        <f>1-B46</f>
        <v>2.0515002918664038E-8</v>
      </c>
      <c r="C47" t="s">
        <v>23</v>
      </c>
    </row>
    <row r="48" spans="1:5">
      <c r="A48" t="s">
        <v>16</v>
      </c>
      <c r="B48">
        <f>ABS(_xlfn.T.INV(B42,B43))</f>
        <v>2.4998667394946681</v>
      </c>
      <c r="C48" t="s">
        <v>20</v>
      </c>
    </row>
    <row r="49" spans="1:2">
      <c r="A49" t="s">
        <v>26</v>
      </c>
      <c r="B49" t="b">
        <f>IF(B45&gt;B48,TRUE,FALSE)</f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Radau</dc:creator>
  <cp:lastModifiedBy>Perry Radau</cp:lastModifiedBy>
  <dcterms:created xsi:type="dcterms:W3CDTF">2015-08-25T10:24:56Z</dcterms:created>
  <dcterms:modified xsi:type="dcterms:W3CDTF">2015-08-25T13:03:19Z</dcterms:modified>
</cp:coreProperties>
</file>