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Z002VVFE\Downloads\"/>
    </mc:Choice>
  </mc:AlternateContent>
  <xr:revisionPtr revIDLastSave="0" documentId="13_ncr:1_{928E919E-EC94-490D-A0A1-D611C9FB6093}" xr6:coauthVersionLast="47" xr6:coauthVersionMax="47" xr10:uidLastSave="{00000000-0000-0000-0000-000000000000}"/>
  <bookViews>
    <workbookView xWindow="-108" yWindow="-108" windowWidth="23256" windowHeight="12576" xr2:uid="{00000000-000D-0000-FFFF-FFFF00000000}"/>
  </bookViews>
  <sheets>
    <sheet name="Team Members" sheetId="1" r:id="rId1"/>
    <sheet name="Observations" sheetId="2" r:id="rId2"/>
    <sheet name="Copy" sheetId="3" state="hidden" r:id="rId3"/>
    <sheet name="group discussion" sheetId="4" r:id="rId4"/>
    <sheet name="Sheet1" sheetId="5" r:id="rId5"/>
    <sheet name="Sheet3"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7" i="6" l="1"/>
  <c r="G116" i="6"/>
  <c r="C116" i="6"/>
  <c r="G115" i="6"/>
  <c r="C114" i="6"/>
  <c r="G114" i="6" s="1"/>
  <c r="C113" i="6"/>
  <c r="G113" i="6" s="1"/>
  <c r="G112" i="6"/>
  <c r="G111" i="6"/>
  <c r="C110" i="6"/>
  <c r="G110" i="6" s="1"/>
  <c r="C109" i="6"/>
  <c r="G109" i="6" s="1"/>
  <c r="C108" i="6"/>
  <c r="G108" i="6" s="1"/>
  <c r="C107" i="6"/>
  <c r="G107" i="6" s="1"/>
  <c r="C106" i="6"/>
  <c r="G106" i="6" s="1"/>
  <c r="C105" i="6"/>
  <c r="G105" i="6" s="1"/>
  <c r="C104" i="6"/>
  <c r="G104" i="6" s="1"/>
  <c r="C103" i="6"/>
  <c r="G103" i="6" s="1"/>
  <c r="C102" i="6"/>
  <c r="G102" i="6" s="1"/>
  <c r="C101" i="6"/>
  <c r="G101" i="6" s="1"/>
  <c r="C100" i="6"/>
  <c r="G100" i="6" s="1"/>
  <c r="C99" i="6"/>
  <c r="G99" i="6" s="1"/>
  <c r="C98" i="6"/>
  <c r="G98" i="6" s="1"/>
  <c r="C97" i="6"/>
  <c r="G97" i="6" s="1"/>
  <c r="C96" i="6"/>
  <c r="G96" i="6" s="1"/>
  <c r="C95" i="6"/>
  <c r="G95" i="6" s="1"/>
  <c r="C94" i="6"/>
  <c r="G94" i="6" s="1"/>
  <c r="C93" i="6"/>
  <c r="G93" i="6" s="1"/>
  <c r="C92" i="6"/>
  <c r="G92" i="6" s="1"/>
  <c r="C91" i="6"/>
  <c r="G91" i="6" s="1"/>
  <c r="C90" i="6"/>
  <c r="G90" i="6" s="1"/>
  <c r="C89" i="6"/>
  <c r="G89" i="6" s="1"/>
  <c r="C88" i="6"/>
  <c r="G88" i="6" s="1"/>
  <c r="C87" i="6"/>
  <c r="G87" i="6" s="1"/>
  <c r="C86" i="6"/>
  <c r="G86" i="6" s="1"/>
  <c r="C85" i="6"/>
  <c r="G85" i="6" s="1"/>
  <c r="C84" i="6"/>
  <c r="G84" i="6" s="1"/>
  <c r="C83" i="6"/>
  <c r="G83" i="6" s="1"/>
  <c r="C82" i="6"/>
  <c r="G82" i="6" s="1"/>
  <c r="C81" i="6"/>
  <c r="G81" i="6" s="1"/>
  <c r="C80" i="6"/>
  <c r="G80" i="6" s="1"/>
  <c r="C79" i="6"/>
  <c r="G79" i="6" s="1"/>
  <c r="C78" i="6"/>
  <c r="G78" i="6" s="1"/>
  <c r="G77" i="6"/>
  <c r="G76" i="6"/>
  <c r="C75" i="6"/>
  <c r="G75" i="6" s="1"/>
  <c r="C74" i="6"/>
  <c r="G74" i="6" s="1"/>
  <c r="C73" i="6"/>
  <c r="G73" i="6" s="1"/>
  <c r="C72" i="6"/>
  <c r="G72" i="6" s="1"/>
  <c r="C71" i="6"/>
  <c r="G71" i="6" s="1"/>
  <c r="C70" i="6"/>
  <c r="G70" i="6" s="1"/>
  <c r="C69" i="6"/>
  <c r="G69" i="6" s="1"/>
  <c r="C68" i="6"/>
  <c r="G68" i="6" s="1"/>
  <c r="C67" i="6"/>
  <c r="G67" i="6" s="1"/>
  <c r="C66" i="6"/>
  <c r="G66" i="6" s="1"/>
  <c r="C65" i="6"/>
  <c r="G65" i="6" s="1"/>
  <c r="C64" i="6"/>
  <c r="G64" i="6" s="1"/>
  <c r="C63" i="6"/>
  <c r="G63" i="6" s="1"/>
  <c r="C62" i="6"/>
  <c r="G62" i="6" s="1"/>
  <c r="C61" i="6"/>
  <c r="G61" i="6" s="1"/>
  <c r="C60" i="6"/>
  <c r="G60" i="6" s="1"/>
  <c r="C59" i="6"/>
  <c r="G59" i="6" s="1"/>
  <c r="G58" i="6"/>
  <c r="G57" i="6"/>
  <c r="C56" i="6"/>
  <c r="G56" i="6" s="1"/>
  <c r="C55" i="6"/>
  <c r="G55" i="6" s="1"/>
  <c r="C54" i="6"/>
  <c r="G54" i="6" s="1"/>
  <c r="C53" i="6"/>
  <c r="G53" i="6" s="1"/>
  <c r="C52" i="6"/>
  <c r="G52" i="6" s="1"/>
  <c r="G51" i="6"/>
  <c r="C50" i="6"/>
  <c r="G50" i="6" s="1"/>
  <c r="G49" i="6"/>
  <c r="G48" i="6"/>
  <c r="G47" i="6"/>
  <c r="C47" i="6"/>
  <c r="G46" i="6"/>
  <c r="G45" i="6"/>
  <c r="G44" i="6"/>
  <c r="C43" i="6"/>
  <c r="G43" i="6" s="1"/>
  <c r="G42" i="6"/>
  <c r="G41" i="6"/>
  <c r="G40" i="6"/>
  <c r="C40" i="6"/>
  <c r="C39" i="6"/>
  <c r="G39" i="6" s="1"/>
  <c r="G38" i="6"/>
  <c r="G37" i="6"/>
  <c r="G36" i="6"/>
  <c r="G35" i="6"/>
  <c r="C34" i="6"/>
  <c r="G34" i="6" s="1"/>
  <c r="G33" i="6"/>
  <c r="C32" i="6"/>
  <c r="G32" i="6" s="1"/>
  <c r="G31" i="6"/>
  <c r="C30" i="6"/>
  <c r="G30" i="6" s="1"/>
  <c r="G29" i="6"/>
  <c r="C28" i="6"/>
  <c r="G28" i="6" s="1"/>
  <c r="C27" i="6"/>
  <c r="G27" i="6" s="1"/>
  <c r="G26" i="6"/>
  <c r="C26" i="6"/>
  <c r="C25" i="6"/>
  <c r="G25" i="6" s="1"/>
  <c r="G24" i="6"/>
  <c r="C24" i="6"/>
  <c r="G23" i="6"/>
  <c r="G22" i="6"/>
  <c r="G21" i="6"/>
  <c r="C20" i="6"/>
  <c r="G20" i="6" s="1"/>
  <c r="G19" i="6"/>
  <c r="G18" i="6"/>
  <c r="C17" i="6"/>
  <c r="G17" i="6" s="1"/>
  <c r="G16" i="6"/>
  <c r="G15" i="6"/>
  <c r="G14" i="6"/>
  <c r="G13" i="6"/>
  <c r="G12" i="6"/>
  <c r="G11" i="6"/>
  <c r="G10" i="6"/>
  <c r="G9" i="6"/>
  <c r="C8" i="6"/>
  <c r="G8" i="6" s="1"/>
  <c r="G7" i="6"/>
  <c r="G6" i="6"/>
  <c r="G5" i="6"/>
  <c r="G4" i="6"/>
  <c r="G3" i="6"/>
  <c r="G2" i="6"/>
</calcChain>
</file>

<file path=xl/sharedStrings.xml><?xml version="1.0" encoding="utf-8"?>
<sst xmlns="http://schemas.openxmlformats.org/spreadsheetml/2006/main" count="709" uniqueCount="459">
  <si>
    <t>SI No</t>
  </si>
  <si>
    <t>Email</t>
  </si>
  <si>
    <t>pradeep tejaswi</t>
  </si>
  <si>
    <t>Emily chakraborty</t>
  </si>
  <si>
    <t>shailesh.d.khedkar@gmail.com</t>
  </si>
  <si>
    <t>purukarna@outlook.com</t>
  </si>
  <si>
    <t>MARELLA VISHNU</t>
  </si>
  <si>
    <t>Group ID</t>
  </si>
  <si>
    <t>Password</t>
  </si>
  <si>
    <t>bindhu_n@yahoo.com</t>
  </si>
  <si>
    <t>elloao</t>
  </si>
  <si>
    <t>Snehal Manjarekar</t>
  </si>
  <si>
    <t>Abhishek Thakur</t>
  </si>
  <si>
    <t>Laxmikant Khanapure</t>
  </si>
  <si>
    <t>States to focus for Consulting</t>
  </si>
  <si>
    <t xml:space="preserve">AndhraPradesh, Pondicherry, Mizoram, AndamanandNicobarIslands, Meghalaya, HimachalPradesh        </t>
  </si>
  <si>
    <t>Team, please note down all your observations around the Data in the below table.
In-case you need you may add more rows to the table.</t>
  </si>
  <si>
    <t>#</t>
  </si>
  <si>
    <t>Observation</t>
  </si>
  <si>
    <t>How do you want to resolve it (or) How did you resolve it?</t>
  </si>
  <si>
    <t>observation for events_data</t>
  </si>
  <si>
    <r>
      <rPr>
        <sz val="10"/>
        <color theme="1"/>
        <rFont val="Arial"/>
      </rPr>
      <t xml:space="preserve">SHAPE of </t>
    </r>
    <r>
      <rPr>
        <b/>
        <sz val="10"/>
        <color theme="1"/>
        <rFont val="Arial"/>
      </rPr>
      <t>events_data set</t>
    </r>
    <r>
      <rPr>
        <sz val="10"/>
        <color theme="1"/>
        <rFont val="Arial"/>
      </rPr>
      <t xml:space="preserve"> (329125, 7)</t>
    </r>
  </si>
  <si>
    <t xml:space="preserve">events_data set consist 4 Continuous variable,  2 Categorical variable &amp; 1 time frame </t>
  </si>
  <si>
    <t>event_id is Identifier for events_data set</t>
  </si>
  <si>
    <t>events_data set consist zero Dublicate data</t>
  </si>
  <si>
    <t>from events_data set,longitude &amp; latitude   columns can be droped from satae set</t>
  </si>
  <si>
    <r>
      <rPr>
        <sz val="10"/>
        <color theme="1"/>
        <rFont val="Arial"/>
      </rPr>
      <t xml:space="preserve">as sate and city is menstioned ( </t>
    </r>
    <r>
      <rPr>
        <b/>
        <sz val="10"/>
        <color theme="1"/>
        <rFont val="Arial"/>
      </rPr>
      <t>Point mention in mail got from academics -</t>
    </r>
    <r>
      <rPr>
        <sz val="10"/>
        <color theme="1"/>
        <rFont val="Arial"/>
      </rPr>
      <t>Use the folium package or an appropriate package to plot latitudes and longitudes and see if there is any discrepancy in the position of some points. If you find any anomalies, rectify them)</t>
    </r>
  </si>
  <si>
    <t>Found missing  Null values values in events_data set
device_id    69 missing values
longitude    63 missing values
latitude     63 missing values</t>
  </si>
  <si>
    <t>Drop the missing values, as is only 0.02% of total data set
(Concedering the only states assigned for 1004 Group
{"AndhraPradesh, Pondicherry, Mizoram, AndamanandNicobarIslands, Meghalaya, HimachalPradesh "})</t>
  </si>
  <si>
    <t>Device ID  Has duplicate data IN events_data set</t>
  </si>
  <si>
    <r>
      <rPr>
        <b/>
        <sz val="10"/>
        <color theme="1"/>
        <rFont val="Arial"/>
      </rPr>
      <t>events_data</t>
    </r>
    <r>
      <rPr>
        <sz val="10"/>
        <color theme="1"/>
        <rFont val="Arial"/>
      </rPr>
      <t>: Missing values in device_id, longitude, latitude, state columns.</t>
    </r>
  </si>
  <si>
    <t>fill state column missing values by using city column , fill longitude and latitude using city column, drop device_id missing value rows.</t>
  </si>
  <si>
    <t xml:space="preserve"> NAGATIVE VALUES OBSERVED IN device_id</t>
  </si>
  <si>
    <t>need to convert in p0sitive values</t>
  </si>
  <si>
    <t>Timestamp date range between (2016-04-30 23:52:24, 2016-05-08 00:00:08). Zero missing value in timestamp</t>
  </si>
  <si>
    <t xml:space="preserve"> Longitude and lattitute might be precise locations where the information was tracked.</t>
  </si>
  <si>
    <t>Device ID is an unique idetification number</t>
  </si>
  <si>
    <t xml:space="preserve"> Device ID is in form of exponential and need to be convered to int, may be used to map with other detaframes</t>
  </si>
  <si>
    <t xml:space="preserve"> Total 933 city and state 32</t>
  </si>
  <si>
    <t>for complet data set</t>
  </si>
  <si>
    <t>2. device_id found to be as float data type is "events_data", where in other 2 data bases, it is integer. Need to type cast in a suitable manner.</t>
  </si>
  <si>
    <t>Floating value need convert into integer. Positive numbers</t>
  </si>
  <si>
    <t xml:space="preserve"> events_data-&gt; Total -1676 "Missing Values" with out filtering state
device_id-&gt; 453
longitde-&gt; 423
latitude-&gt; 423
 Total-&gt; 3252950 rows x 7 columns
Only &lt;0.1% missing values.</t>
  </si>
  <si>
    <t>observation for Age data</t>
  </si>
  <si>
    <t>AGE  Data set Has 
Min : 1 Age
Mean : 31
Max : 96</t>
  </si>
  <si>
    <r>
      <rPr>
        <sz val="10"/>
        <color theme="1"/>
        <rFont val="Arial"/>
      </rPr>
      <t>Need to rectify the "</t>
    </r>
    <r>
      <rPr>
        <b/>
        <sz val="10"/>
        <color theme="1"/>
        <rFont val="Arial"/>
      </rPr>
      <t xml:space="preserve">Age  as 1" </t>
    </r>
    <r>
      <rPr>
        <sz val="10"/>
        <color theme="1"/>
        <rFont val="Arial"/>
      </rPr>
      <t>from AGE coloumn  as it is wrongely entered data can be maped from "group coloumn"
Can be droped or rectifyed</t>
    </r>
  </si>
  <si>
    <t>Device _id is Identifier in AGE  Data set also consist of -ve values</t>
  </si>
  <si>
    <t>To use absolute technique</t>
  </si>
  <si>
    <t>AGE  Data set consist zero Duplicate data</t>
  </si>
  <si>
    <t>AGE  Data set  is Positively skewd</t>
  </si>
  <si>
    <t>From Age Group_ Device id count can be  identified, which age group holds the highest count</t>
  </si>
  <si>
    <t xml:space="preserve"> Majority user are Female user from  Age data set 
M    47904
F    26741 </t>
  </si>
  <si>
    <t>Age Group is inconsistent</t>
  </si>
  <si>
    <t>25%- age- 25 or less than that
50%- age- 29 year or less than that
75%- age- less than or equal to 36</t>
  </si>
  <si>
    <t>3. device_id min number-&gt; -9.222956879900151e+18
device_id max number-&gt;  9.222849349208141e+18</t>
  </si>
  <si>
    <t>Floating valu need convert into integer. Positive numbers</t>
  </si>
  <si>
    <t>In dataset (GenderAgeData) Gender and Group are categorical and highly correlated</t>
  </si>
  <si>
    <t>Observation for Phone Model</t>
  </si>
  <si>
    <t>SHAPE of Phone Model(87726 rows x 3 columns)</t>
  </si>
  <si>
    <t>Device _id is Identifier for Phone Model data set</t>
  </si>
  <si>
    <t>in Phone Model data set, phone_brand device_model data consist of Chinees words</t>
  </si>
  <si>
    <t>Need to replace with proper mobile name, Their were few more chinees words which needs to replaced</t>
  </si>
  <si>
    <t xml:space="preserve">device models has 1467 unique values </t>
  </si>
  <si>
    <t>Phone model has 116 unique brands</t>
  </si>
  <si>
    <t>in this data set(events_data) 4 numeric and 2 categorical. Timestamp is numeric</t>
  </si>
  <si>
    <t xml:space="preserve">Name </t>
  </si>
  <si>
    <t>Status</t>
  </si>
  <si>
    <r>
      <rPr>
        <b/>
        <sz val="10"/>
        <color theme="1"/>
        <rFont val="Arial"/>
      </rPr>
      <t>events_data</t>
    </r>
    <r>
      <rPr>
        <sz val="10"/>
        <color theme="1"/>
        <rFont val="Arial"/>
      </rPr>
      <t>: Missing values in device_id, longitude, latitude, state columns.</t>
    </r>
  </si>
  <si>
    <t>open</t>
  </si>
  <si>
    <t>Abhishek</t>
  </si>
  <si>
    <r>
      <rPr>
        <sz val="10"/>
        <color theme="1"/>
        <rFont val="Arial"/>
      </rPr>
      <t xml:space="preserve">SHAPE of </t>
    </r>
    <r>
      <rPr>
        <b/>
        <sz val="10"/>
        <color theme="1"/>
        <rFont val="Arial"/>
      </rPr>
      <t>events_data set</t>
    </r>
    <r>
      <rPr>
        <sz val="10"/>
        <color theme="1"/>
        <rFont val="Arial"/>
      </rPr>
      <t xml:space="preserve"> (329125, 7)</t>
    </r>
  </si>
  <si>
    <t xml:space="preserve">events_data set consist 4 Continuous variable,  2 Categorical veriable &amp; 1 time frame </t>
  </si>
  <si>
    <t>from events_data set,longitude &amp; latitude   columns can be droped from sata set</t>
  </si>
  <si>
    <t>as sate and city is menstioned</t>
  </si>
  <si>
    <t>Found missing  Null values values in events_data set
device_id    69 missing values
longitude    69 missing values
latitude     69 missing values</t>
  </si>
  <si>
    <t>Drop the missing values, as is only 0.02% of total data set
(Concedering the only states assigned for 1004 Group)</t>
  </si>
  <si>
    <t>Device ID  Has dublicate data IN events_data set</t>
  </si>
  <si>
    <t>null</t>
  </si>
  <si>
    <t>SHAPE OF AGE  Data set (74645, 4)</t>
  </si>
  <si>
    <t>AGE  Data set consist 2 Continuous variable &amp;  2 Categorical veriable</t>
  </si>
  <si>
    <t>AGE  Data set Has 
Min : 1 Age
Mean : 29
Max : 96</t>
  </si>
  <si>
    <r>
      <rPr>
        <sz val="10"/>
        <color theme="1"/>
        <rFont val="Arial"/>
      </rPr>
      <t>Need to rectify the "</t>
    </r>
    <r>
      <rPr>
        <b/>
        <sz val="10"/>
        <color theme="1"/>
        <rFont val="Arial"/>
      </rPr>
      <t xml:space="preserve">Age  as 1" </t>
    </r>
    <r>
      <rPr>
        <sz val="10"/>
        <color theme="1"/>
        <rFont val="Arial"/>
      </rPr>
      <t>from AGE coloumn  as it is wrongely entered data can be maped from "group coloumn"</t>
    </r>
  </si>
  <si>
    <t xml:space="preserve">Device _id is Identifier in AGE  Data set </t>
  </si>
  <si>
    <t>AGE  Data set consist zero Dublicate data</t>
  </si>
  <si>
    <t>AGE  Data set  is positively skewd</t>
  </si>
  <si>
    <t xml:space="preserve">from Age data set coloumn "Group" Can be Droped </t>
  </si>
  <si>
    <t>observation for Phone Model</t>
  </si>
  <si>
    <t xml:space="preserve"> Phone Model data set consist 1 Continuous variable &amp;  2 Categorical veriable</t>
  </si>
  <si>
    <t>Need to replace with proper mobile name</t>
  </si>
  <si>
    <t xml:space="preserve">Emily </t>
  </si>
  <si>
    <t>OBSERVATIONS event-df</t>
  </si>
  <si>
    <t>1. in this data set(events_data) 7 number of variables, 4 numeric and 3 categorical</t>
  </si>
  <si>
    <t>2. events_data-&gt; Total -1676 "Missing Values"</t>
  </si>
  <si>
    <t>We must drop the missing value.</t>
  </si>
  <si>
    <t>device_id-&gt; 453</t>
  </si>
  <si>
    <t>longitde-&gt; 423</t>
  </si>
  <si>
    <t>latitude-&gt; 423</t>
  </si>
  <si>
    <t>state-&gt; 377</t>
  </si>
  <si>
    <t>Emily</t>
  </si>
  <si>
    <t>3.  Total-&gt; 3252950 rows x 7 columns</t>
  </si>
  <si>
    <t>4. Only &lt;0.1% missing values.</t>
  </si>
  <si>
    <t>5. NAGATIVE VALUES OBSERVED IN device_id</t>
  </si>
  <si>
    <t>6. Timestamp date range between (2016-04-30 23:52:24, 2016-05-08 00:00:08). Zero missing value in timestamp</t>
  </si>
  <si>
    <t>7. Longitude and lattitute might be precise locations where the information was tracked.</t>
  </si>
  <si>
    <t>8. Event id is as an indentifier</t>
  </si>
  <si>
    <t>9. Device ID is in form of exponential and need to be convered to int, may be used to map with other detaframes</t>
  </si>
  <si>
    <t>10. Total 933 city and state 32</t>
  </si>
  <si>
    <t>11. Sometime state and city name are same</t>
  </si>
  <si>
    <t>OBSERVATIONS gender_age_df</t>
  </si>
  <si>
    <t>1. Age as outliers</t>
  </si>
  <si>
    <t>Age must be 18+</t>
  </si>
  <si>
    <t>min age-1 year</t>
  </si>
  <si>
    <t>25%- age- 25 or less than that</t>
  </si>
  <si>
    <t>50%- age- 29 year or less than that</t>
  </si>
  <si>
    <t>75%- age- less than or equal to 36</t>
  </si>
  <si>
    <t>3. device_id min number-&gt; -9.222956879900151e+18</t>
  </si>
  <si>
    <t>device_id max number-&gt;  9.222849349208141e+18</t>
  </si>
  <si>
    <t>4. device_id have negative and positive both type of value.</t>
  </si>
  <si>
    <t>OBSERVATIONS phone_brand</t>
  </si>
  <si>
    <t>1. 116 phone brands with spread of 1467 device models observed.</t>
  </si>
  <si>
    <t>2. DataFrame has foreign charecter.</t>
  </si>
  <si>
    <t>Foreign charecter must replace by English</t>
  </si>
  <si>
    <t>Pradeep</t>
  </si>
  <si>
    <t>Date</t>
  </si>
  <si>
    <t>Time</t>
  </si>
  <si>
    <t>Points Covered</t>
  </si>
  <si>
    <t>27-06-2023</t>
  </si>
  <si>
    <t>9:30 To 10:10</t>
  </si>
  <si>
    <t>Observation on events data set only</t>
  </si>
  <si>
    <t>Today we just discussed on observation of events data set only
marked in red are the one ehis is not deriving meaning or required more discussion , still let it be in observation list to discuss those once again</t>
  </si>
  <si>
    <t>28-06-2023</t>
  </si>
  <si>
    <t>10:00 To 10:50</t>
  </si>
  <si>
    <t>Observation on age gender data set only</t>
  </si>
  <si>
    <t>After discussion concluded Group Column is important factor to derive the insights</t>
  </si>
  <si>
    <t>29-06-2023</t>
  </si>
  <si>
    <t>10:00 To 10:30</t>
  </si>
  <si>
    <t>Observation on phone model data set only</t>
  </si>
  <si>
    <t xml:space="preserve">1)brand  and device model data consist of Chinees words .
</t>
  </si>
  <si>
    <t>Post profiling on ang and events data</t>
  </si>
  <si>
    <t>Brand Name</t>
  </si>
  <si>
    <t>Brand English Mapping</t>
  </si>
  <si>
    <t>华为</t>
  </si>
  <si>
    <t>Huawei</t>
  </si>
  <si>
    <t>小米</t>
  </si>
  <si>
    <t>Xiaomi</t>
  </si>
  <si>
    <t>三星</t>
  </si>
  <si>
    <t>Samsung</t>
  </si>
  <si>
    <t>vivo</t>
  </si>
  <si>
    <t>OPPO</t>
  </si>
  <si>
    <t>魅族</t>
  </si>
  <si>
    <t>Meizu</t>
  </si>
  <si>
    <t>酷派</t>
  </si>
  <si>
    <t>Coolpad</t>
  </si>
  <si>
    <t>乐视</t>
  </si>
  <si>
    <t>LeEco</t>
  </si>
  <si>
    <t xml:space="preserve">联想 </t>
  </si>
  <si>
    <t>Lenovo</t>
  </si>
  <si>
    <t>HTC</t>
  </si>
  <si>
    <t>vivo, 小米, OPPO, 三星, 酷派, 联想 , 华为, 奇酷, 魅族, 斐讯,
       中国移动, HTC, 天语, 至尊宝, LG, 欧博信, 优米, ZUK, 努比亚, 惠普,
       尼比鲁, 美图, 乡米, 摩托罗拉, 梦米, 锤子, 富可视, 乐视, 海信, 百立丰,
       一加, 语信, 海尔, 酷比, 纽曼, 波导, 朵唯, 聆韵, TCL, 酷珀, 爱派尔,
       LOGO, 青葱, 果米, 华硕, 昂达, 艾优尼, 康佳, 优购, 邦华, 赛博宇华,
       黑米, Lovme, 先锋, E派, 神舟, 诺基亚, 普耐尔, 糖葫芦, 亿通, 欧新,
       米奇, 酷比魔方, 蓝魔, 小杨树, 贝尔丰, 糯米, 米歌, E人E本, 西米, 大Q,
       台电, 飞利浦, 唯米, 大显, 长虹, 维图, 青橙, 本为, 虾米, 夏新, 帷幄,
       百加, SUGAR, 欧奇, 世纪星, 智镁, 欧比, 基伍, 飞秒, 德赛, 易派,
       谷歌, 金星数码, 广信, 诺亚信, MIL, 白米, 大可乐, 宝捷讯, 优语, 首云,
       瑞米, 瑞高, 沃普丰, 摩乐, 鲜米, 凯利通, 唯比, 欧沃, 丰米, 恒宇丰,
       奥克斯, 西门子, 欧乐迪, PPTV</t>
  </si>
  <si>
    <t>Lovme, Pioneer, E Pai, Shenzhou, Nokia, Purnell, Candied Haw, Yitong, Ouxin,
       Mickey, Kubi Rubik, Blue Devil, Little Poplar, Belfon, Nutmi, Mi Song, E Man E Ben, Simi, Big Q ,
       Taipower, Philips, Vimi, Daxian, Changhong, Vitu, Green Orange, Benwei, Xiami, Amoi, Weil,
       Bagar, SUGAR, Ouqi, Century Star, Zhimei, Obi, Kivu, Femtosecond, Desai, Epai,
       Google, Venus Digital, Guangxin, Noah, MIL, Baimi, Big Coke, Baojiexun, Youyu, Shouyun,
       Ruimi, Ruigao, Wopfon, Mole, Xianmi, Kaliton, Vibbi, Ovo, Fengmi, Hengyufeng ,
       Ox, Siemens, Oledi, PPTV</t>
  </si>
  <si>
    <t>Actual Name In Data</t>
  </si>
  <si>
    <t>Converted to english</t>
  </si>
  <si>
    <t>given by insaid</t>
  </si>
  <si>
    <t>done</t>
  </si>
  <si>
    <t>'华为' : 'Huawei',</t>
  </si>
  <si>
    <t>Xiǎomǐ</t>
  </si>
  <si>
    <t>'小米' : 'Xiaomi',</t>
  </si>
  <si>
    <t>'三星' : 'Samsung',</t>
  </si>
  <si>
    <t>'魅族' : 'Meizu',</t>
  </si>
  <si>
    <t>'酷派' : 'Coolpad',</t>
  </si>
  <si>
    <t>'乐视' : 'LeEco',</t>
  </si>
  <si>
    <t>'联想 ' : 'Lenovo',</t>
  </si>
  <si>
    <t>奇酷</t>
  </si>
  <si>
    <t>Qiku</t>
  </si>
  <si>
    <t>'vivo' : 'vivo',</t>
  </si>
  <si>
    <t>meizu</t>
  </si>
  <si>
    <t>'OPPO' : 'OPPO',</t>
  </si>
  <si>
    <t>斐讯</t>
  </si>
  <si>
    <t>Phicomm</t>
  </si>
  <si>
    <t>'HTC' : 'HTC',</t>
  </si>
  <si>
    <t>中国移动</t>
  </si>
  <si>
    <t>zhongfu mobile</t>
  </si>
  <si>
    <t>LG</t>
  </si>
  <si>
    <t>'LG' : 'LG',</t>
  </si>
  <si>
    <t>TCL</t>
  </si>
  <si>
    <t>'TCL' : 'TCL',</t>
  </si>
  <si>
    <t>天语</t>
  </si>
  <si>
    <t>tianyu</t>
  </si>
  <si>
    <t>LOGO</t>
  </si>
  <si>
    <t>'LOGO' : 'LOGO',</t>
  </si>
  <si>
    <t>至尊宝</t>
  </si>
  <si>
    <t>Zhi zun bao</t>
  </si>
  <si>
    <t>Lovme</t>
  </si>
  <si>
    <t>'Lovme' : 'Lovme',</t>
  </si>
  <si>
    <t>ZUK</t>
  </si>
  <si>
    <t>'ZUK' : 'ZUK',</t>
  </si>
  <si>
    <t>欧博信</t>
  </si>
  <si>
    <t>PPTV</t>
  </si>
  <si>
    <t>'PPTV' : 'PPTV',</t>
  </si>
  <si>
    <t>优米</t>
  </si>
  <si>
    <t>Umidigi</t>
  </si>
  <si>
    <t>努比亚</t>
  </si>
  <si>
    <t>Nubia</t>
  </si>
  <si>
    <t>'努比亚' : 'Nubia',</t>
  </si>
  <si>
    <t>海信</t>
  </si>
  <si>
    <t>Hisense</t>
  </si>
  <si>
    <t>'海信' : 'Hisense',</t>
  </si>
  <si>
    <t>Amagatarai</t>
  </si>
  <si>
    <t>'天语' : 'Amagatarai',</t>
  </si>
  <si>
    <t>惠普</t>
  </si>
  <si>
    <t>HP</t>
  </si>
  <si>
    <t>夏新</t>
  </si>
  <si>
    <t>Amoi</t>
  </si>
  <si>
    <t>'夏新' : 'Amoi',</t>
  </si>
  <si>
    <t>尼比鲁</t>
  </si>
  <si>
    <t>Nibiru</t>
  </si>
  <si>
    <t>欧比</t>
  </si>
  <si>
    <t>Obi</t>
  </si>
  <si>
    <t>'欧比' : 'Obi',</t>
  </si>
  <si>
    <t>美图</t>
  </si>
  <si>
    <t>meitu</t>
  </si>
  <si>
    <t>Youmi</t>
  </si>
  <si>
    <t>'优米' : 'Youmi',</t>
  </si>
  <si>
    <t>乡米</t>
  </si>
  <si>
    <t>Obson</t>
  </si>
  <si>
    <t>'欧博信' : 'Obson',</t>
  </si>
  <si>
    <t>摩托罗拉</t>
  </si>
  <si>
    <t>'奇酷' : 'Qiku',</t>
  </si>
  <si>
    <t>梦米</t>
  </si>
  <si>
    <t>锤子</t>
  </si>
  <si>
    <t>Hammer</t>
  </si>
  <si>
    <t>'锤子' : 'Hammer',</t>
  </si>
  <si>
    <t>酷比魔方</t>
  </si>
  <si>
    <t>Cubei Cube</t>
  </si>
  <si>
    <t>'酷比魔方' : 'Cubei Cube',</t>
  </si>
  <si>
    <t>富可视</t>
  </si>
  <si>
    <t>语信</t>
  </si>
  <si>
    <t>Letters</t>
  </si>
  <si>
    <t>'语信' : 'Letters',</t>
  </si>
  <si>
    <t>朵唯</t>
  </si>
  <si>
    <t>Duowei</t>
  </si>
  <si>
    <t>'朵唯' : 'Duowei',</t>
  </si>
  <si>
    <t>德赛</t>
  </si>
  <si>
    <t>Desai</t>
  </si>
  <si>
    <t>'德赛' : 'Desai',</t>
  </si>
  <si>
    <t>百立丰</t>
  </si>
  <si>
    <t>Bai Lifeng</t>
  </si>
  <si>
    <t>一加</t>
  </si>
  <si>
    <t>One Plus</t>
  </si>
  <si>
    <t>'一加' : 'One Plus',</t>
  </si>
  <si>
    <t>华硕</t>
  </si>
  <si>
    <t>ASUS</t>
  </si>
  <si>
    <t>'华硕' : 'ASUS',</t>
  </si>
  <si>
    <t>Yu xin</t>
  </si>
  <si>
    <t>普耐尔</t>
  </si>
  <si>
    <t>Punale</t>
  </si>
  <si>
    <t>'普耐尔' : 'Punale',</t>
  </si>
  <si>
    <t>海尔</t>
  </si>
  <si>
    <t>易派</t>
  </si>
  <si>
    <t>Yipai</t>
  </si>
  <si>
    <t>'易派' : 'Yipai',</t>
  </si>
  <si>
    <t>酷比</t>
  </si>
  <si>
    <t>Ku bi</t>
  </si>
  <si>
    <t>Motorola</t>
  </si>
  <si>
    <t>'摩托罗拉' : 'Motorola',</t>
  </si>
  <si>
    <t>纽曼</t>
  </si>
  <si>
    <t>Newman</t>
  </si>
  <si>
    <t>优购</t>
  </si>
  <si>
    <t>Yougo</t>
  </si>
  <si>
    <t>'优购' : 'Yougo',</t>
  </si>
  <si>
    <t>波导</t>
  </si>
  <si>
    <t>Bodao</t>
  </si>
  <si>
    <t>酷珀</t>
  </si>
  <si>
    <t>Cooper</t>
  </si>
  <si>
    <t>'酷珀' : 'Cooper',</t>
  </si>
  <si>
    <t>Mengmi</t>
  </si>
  <si>
    <t>'梦米' : 'Mengmi',</t>
  </si>
  <si>
    <t>聆韵</t>
  </si>
  <si>
    <t>爱派尔</t>
  </si>
  <si>
    <t>Aipair</t>
  </si>
  <si>
    <t>'爱派尔' : 'Aipair',</t>
  </si>
  <si>
    <t>昂达</t>
  </si>
  <si>
    <t>Onda</t>
  </si>
  <si>
    <t>'昂达' : 'Onda',</t>
  </si>
  <si>
    <t>Ku po</t>
  </si>
  <si>
    <t>邦华</t>
  </si>
  <si>
    <t>Banghua</t>
  </si>
  <si>
    <t>'邦华' : 'Banghua',</t>
  </si>
  <si>
    <t>Apeyer</t>
  </si>
  <si>
    <t>Lingyun</t>
  </si>
  <si>
    <t>'聆韵' : 'Lingyun',</t>
  </si>
  <si>
    <t>China Mobile</t>
  </si>
  <si>
    <t>'中国移动' : 'China Mobile',</t>
  </si>
  <si>
    <t>青葱</t>
  </si>
  <si>
    <t>Qingcong</t>
  </si>
  <si>
    <t>诺亚信</t>
  </si>
  <si>
    <t>Noah</t>
  </si>
  <si>
    <t>'诺亚信' : 'Noah',</t>
  </si>
  <si>
    <t>果米</t>
  </si>
  <si>
    <t>Guo mi</t>
  </si>
  <si>
    <t xml:space="preserve"> Coolby </t>
  </si>
  <si>
    <t>'酷比' : ' Coolby ',</t>
  </si>
  <si>
    <t>Asus</t>
  </si>
  <si>
    <t>艾优尼</t>
  </si>
  <si>
    <t xml:space="preserve"> Aiyouni </t>
  </si>
  <si>
    <t>'艾优尼' : ' Aiyouni ',</t>
  </si>
  <si>
    <t xml:space="preserve"> Feixun </t>
  </si>
  <si>
    <t>'斐讯' : ' Feixun ',</t>
  </si>
  <si>
    <t>Ayuni</t>
  </si>
  <si>
    <t xml:space="preserve"> Focus</t>
  </si>
  <si>
    <t>'富可视' : ' Focus',</t>
  </si>
  <si>
    <t>康佳</t>
  </si>
  <si>
    <t>Konka</t>
  </si>
  <si>
    <t>欧新</t>
  </si>
  <si>
    <t>Ou Xin</t>
  </si>
  <si>
    <t>'欧新' : 'Ou Xin',</t>
  </si>
  <si>
    <t>Meitu</t>
  </si>
  <si>
    <t>'美图' : 'Meitu',</t>
  </si>
  <si>
    <t>宝捷讯</t>
  </si>
  <si>
    <t>Projet News</t>
  </si>
  <si>
    <t>'宝捷讯' : 'Projet News',</t>
  </si>
  <si>
    <t>赛博宇华</t>
  </si>
  <si>
    <t>青橙</t>
  </si>
  <si>
    <t>Green Orange</t>
  </si>
  <si>
    <t>'青橙' : 'Green Orange',</t>
  </si>
  <si>
    <t>黑米</t>
  </si>
  <si>
    <t>Fruit Rice</t>
  </si>
  <si>
    <t>'果米' : 'Fruit Rice',</t>
  </si>
  <si>
    <t>Flyer</t>
  </si>
  <si>
    <t>'波导' : 'Flyer',</t>
  </si>
  <si>
    <t>先锋</t>
  </si>
  <si>
    <t>诺基亚</t>
  </si>
  <si>
    <t>Nokia</t>
  </si>
  <si>
    <t>'诺基亚' : 'Nokia',</t>
  </si>
  <si>
    <t>E派</t>
  </si>
  <si>
    <t>神舟</t>
  </si>
  <si>
    <t>Shenzhou</t>
  </si>
  <si>
    <t>'神舟' : 'Shenzhou',</t>
  </si>
  <si>
    <t>糯米</t>
  </si>
  <si>
    <t>Glutinous Rice</t>
  </si>
  <si>
    <t>'糯米' : 'Glutinous Rice',</t>
  </si>
  <si>
    <t>亿通</t>
  </si>
  <si>
    <t>Yi Tong</t>
  </si>
  <si>
    <t>'亿通' : 'Yi Tong',</t>
  </si>
  <si>
    <t>'纽曼' : 'Newman',</t>
  </si>
  <si>
    <t>糖葫芦</t>
  </si>
  <si>
    <t>唯米</t>
  </si>
  <si>
    <t>Wei Mi</t>
  </si>
  <si>
    <t>'唯米' : 'Wei Mi',</t>
  </si>
  <si>
    <t>Bai Li Feng</t>
  </si>
  <si>
    <t>'百立丰' : 'Bai Li Feng',</t>
  </si>
  <si>
    <t>沃普丰</t>
  </si>
  <si>
    <t>Wopfung</t>
  </si>
  <si>
    <t>'沃普丰' : 'Wopfung',</t>
  </si>
  <si>
    <t>米奇</t>
  </si>
  <si>
    <t>虾米</t>
  </si>
  <si>
    <t>Shrimp</t>
  </si>
  <si>
    <t>'虾米' : 'Shrimp',</t>
  </si>
  <si>
    <t>凯利通</t>
  </si>
  <si>
    <t>Kellystone</t>
  </si>
  <si>
    <t>'凯利通' : 'Kellystone',</t>
  </si>
  <si>
    <t>蓝魔</t>
  </si>
  <si>
    <t>贝尔丰</t>
  </si>
  <si>
    <t>Bellfonte</t>
  </si>
  <si>
    <t>'贝尔丰' : 'Bellfonte',</t>
  </si>
  <si>
    <t>小杨树</t>
  </si>
  <si>
    <t>Extreme Treasure</t>
  </si>
  <si>
    <t>'至尊宝' : 'Extreme Treasure',</t>
  </si>
  <si>
    <t>Blue Devils</t>
  </si>
  <si>
    <t>'蓝魔' : 'Blue Devils',</t>
  </si>
  <si>
    <t>Scallion</t>
  </si>
  <si>
    <t>'青葱' : 'Scallion',</t>
  </si>
  <si>
    <t>米歌</t>
  </si>
  <si>
    <t>白米</t>
  </si>
  <si>
    <t>White Rice</t>
  </si>
  <si>
    <t>'白米' : 'White Rice',</t>
  </si>
  <si>
    <t>E人E本</t>
  </si>
  <si>
    <t>大可乐</t>
  </si>
  <si>
    <t>Big Cola</t>
  </si>
  <si>
    <t>'大可乐' : 'Big Cola',</t>
  </si>
  <si>
    <t>西米</t>
  </si>
  <si>
    <t>'尼比鲁' : 'Nibiru',</t>
  </si>
  <si>
    <t>大Q</t>
  </si>
  <si>
    <t>Kangjia</t>
  </si>
  <si>
    <t>'康佳' : 'Kangjia',</t>
  </si>
  <si>
    <t>台电</t>
  </si>
  <si>
    <t>Xianmi</t>
  </si>
  <si>
    <t>'乡米' : 'Xianmi',</t>
  </si>
  <si>
    <t>飞利浦</t>
  </si>
  <si>
    <t>Black Rice</t>
  </si>
  <si>
    <t>'黑米' : 'Black Rice',</t>
  </si>
  <si>
    <t>Haier</t>
  </si>
  <si>
    <t>'海尔' : 'Haier',</t>
  </si>
  <si>
    <t>大显</t>
  </si>
  <si>
    <t xml:space="preserve">daxian </t>
  </si>
  <si>
    <t>优语</t>
  </si>
  <si>
    <t>Youyu</t>
  </si>
  <si>
    <t>'优语' : 'Youyu',</t>
  </si>
  <si>
    <t>长虹</t>
  </si>
  <si>
    <t>Changhong</t>
  </si>
  <si>
    <t>维图</t>
  </si>
  <si>
    <t>Weitu</t>
  </si>
  <si>
    <t>'维图' : 'Weitu',</t>
  </si>
  <si>
    <t>Mi Ge</t>
  </si>
  <si>
    <t>'米歌' : 'Mi Ge',</t>
  </si>
  <si>
    <t>广信</t>
  </si>
  <si>
    <t>Guangxin</t>
  </si>
  <si>
    <t>'广信' : 'Guangxin',</t>
  </si>
  <si>
    <t>本为</t>
  </si>
  <si>
    <t>E-Pay</t>
  </si>
  <si>
    <t>'E派' : 'E-Pay',</t>
  </si>
  <si>
    <t>Little Poplar</t>
  </si>
  <si>
    <t>'小杨树' : 'Little Poplar',</t>
  </si>
  <si>
    <t xml:space="preserve"> Candied </t>
  </si>
  <si>
    <t>'糖葫芦' : ' Candied ',</t>
  </si>
  <si>
    <t>帷幄</t>
  </si>
  <si>
    <t>Simi</t>
  </si>
  <si>
    <t>'西米' : 'Simi',</t>
  </si>
  <si>
    <t>百加</t>
  </si>
  <si>
    <t>谷歌</t>
  </si>
  <si>
    <t>Google</t>
  </si>
  <si>
    <t>'谷歌' : 'Google',</t>
  </si>
  <si>
    <t>SUGAR</t>
  </si>
  <si>
    <t>'长虹' : 'Changhong',</t>
  </si>
  <si>
    <t>欧奇</t>
  </si>
  <si>
    <t>Philips</t>
  </si>
  <si>
    <t>'飞利浦' : 'Philips',</t>
  </si>
  <si>
    <t>世纪星</t>
  </si>
  <si>
    <t>'惠普' : 'HP',</t>
  </si>
  <si>
    <t>智镁</t>
  </si>
  <si>
    <t>Taipower</t>
  </si>
  <si>
    <t>'台电' : 'Taipower',</t>
  </si>
  <si>
    <t>Big Q</t>
  </si>
  <si>
    <t>'大Q' : 'Big Q',</t>
  </si>
  <si>
    <t>基伍</t>
  </si>
  <si>
    <t>鲜米</t>
  </si>
  <si>
    <t>Fresh Rice</t>
  </si>
  <si>
    <t>'鲜米' : 'Fresh Rice',</t>
  </si>
  <si>
    <t>飞秒</t>
  </si>
  <si>
    <t>Pioneer</t>
  </si>
  <si>
    <t>'先锋' : 'Pioneer',</t>
  </si>
  <si>
    <t>Ouqi</t>
  </si>
  <si>
    <t>欧奇' : 'Ouqi'</t>
  </si>
  <si>
    <t>金星数码</t>
  </si>
  <si>
    <t>MIL</t>
  </si>
  <si>
    <t>首云</t>
  </si>
  <si>
    <t>瑞米</t>
  </si>
  <si>
    <t>瑞高</t>
  </si>
  <si>
    <t>摩乐</t>
  </si>
  <si>
    <t>唯比</t>
  </si>
  <si>
    <t>欧沃</t>
  </si>
  <si>
    <t>Owa</t>
  </si>
  <si>
    <t>丰米</t>
  </si>
  <si>
    <t>Fengmi</t>
  </si>
  <si>
    <t>恒宇丰</t>
  </si>
  <si>
    <t>奥克斯</t>
  </si>
  <si>
    <t>西门子</t>
  </si>
  <si>
    <t>Siemens</t>
  </si>
  <si>
    <t>欧乐迪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</si>
</sst>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4">
    <font>
      <sz val="10"/>
      <color rgb="FF000000"/>
      <name val="Arial"/>
      <scheme val="minor"/>
    </font>
    <font>
      <b/>
      <sz val="10"/>
      <color theme="1"/>
      <name val="Arial"/>
    </font>
    <font>
      <sz val="10"/>
      <color theme="1"/>
      <name val="Arial"/>
    </font>
    <font>
      <u/>
      <sz val="10"/>
      <color theme="1"/>
      <name val="Arial"/>
    </font>
    <font>
      <sz val="10"/>
      <name val="Arial"/>
    </font>
    <font>
      <sz val="10"/>
      <color rgb="FF1155CC"/>
      <name val="Arial"/>
    </font>
    <font>
      <sz val="14"/>
      <color theme="1"/>
      <name val="Arial"/>
    </font>
    <font>
      <b/>
      <sz val="14"/>
      <color theme="1"/>
      <name val="Arial"/>
      <scheme val="minor"/>
    </font>
    <font>
      <sz val="10"/>
      <color theme="1"/>
      <name val="Arial"/>
      <scheme val="minor"/>
    </font>
    <font>
      <b/>
      <sz val="13"/>
      <color theme="1"/>
      <name val="Arial"/>
    </font>
    <font>
      <b/>
      <sz val="12"/>
      <color theme="1"/>
      <name val="Arial"/>
    </font>
    <font>
      <b/>
      <sz val="10"/>
      <color theme="1"/>
      <name val="Arial"/>
      <scheme val="minor"/>
    </font>
    <font>
      <sz val="14"/>
      <color theme="1"/>
      <name val="&quot;Helvetica Neue&quot;"/>
    </font>
    <font>
      <sz val="11"/>
      <color rgb="FF000000"/>
      <name val="Calibri"/>
    </font>
  </fonts>
  <fills count="10">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CFE2F3"/>
        <bgColor rgb="FFCFE2F3"/>
      </patternFill>
    </fill>
    <fill>
      <patternFill patternType="solid">
        <fgColor rgb="FFD9D2E9"/>
        <bgColor rgb="FFD9D2E9"/>
      </patternFill>
    </fill>
    <fill>
      <patternFill patternType="solid">
        <fgColor rgb="FFF3F3F3"/>
        <bgColor rgb="FFF3F3F3"/>
      </patternFill>
    </fill>
    <fill>
      <patternFill patternType="solid">
        <fgColor rgb="FF9FC5E8"/>
        <bgColor rgb="FF9FC5E8"/>
      </patternFill>
    </fill>
    <fill>
      <patternFill patternType="solid">
        <fgColor rgb="FF00FF00"/>
        <bgColor rgb="FF00FF00"/>
      </patternFill>
    </fill>
    <fill>
      <patternFill patternType="solid">
        <fgColor rgb="FFFF0000"/>
        <bgColor rgb="FFFF0000"/>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8">
    <xf numFmtId="0" fontId="0" fillId="0" borderId="0" xfId="0"/>
    <xf numFmtId="0" fontId="1" fillId="0" borderId="1" xfId="0" applyFont="1" applyBorder="1" applyAlignment="1">
      <alignment horizontal="center" vertical="center"/>
    </xf>
    <xf numFmtId="0" fontId="2" fillId="0" borderId="0" xfId="0" applyFont="1" applyAlignment="1">
      <alignment horizontal="center" vertical="center"/>
    </xf>
    <xf numFmtId="0" fontId="2" fillId="2" borderId="1" xfId="0" applyFont="1" applyFill="1" applyBorder="1"/>
    <xf numFmtId="0" fontId="3" fillId="0" borderId="1" xfId="0" applyFont="1" applyBorder="1"/>
    <xf numFmtId="0" fontId="2" fillId="0" borderId="1" xfId="0" applyFont="1" applyBorder="1" applyAlignment="1">
      <alignment horizontal="center"/>
    </xf>
    <xf numFmtId="0" fontId="2" fillId="0" borderId="2" xfId="0" applyFont="1" applyBorder="1" applyAlignment="1">
      <alignment horizontal="center"/>
    </xf>
    <xf numFmtId="0" fontId="2" fillId="2" borderId="0" xfId="0" applyFont="1" applyFill="1"/>
    <xf numFmtId="0" fontId="2" fillId="0" borderId="0" xfId="0" applyFont="1"/>
    <xf numFmtId="0" fontId="2" fillId="3" borderId="0" xfId="0" applyFont="1" applyFill="1" applyAlignment="1">
      <alignment horizontal="center" vertical="center"/>
    </xf>
    <xf numFmtId="0" fontId="5" fillId="0" borderId="0" xfId="0" applyFont="1"/>
    <xf numFmtId="0" fontId="2" fillId="5" borderId="1" xfId="0" applyFont="1" applyFill="1" applyBorder="1" applyAlignment="1">
      <alignment horizontal="center"/>
    </xf>
    <xf numFmtId="0" fontId="2" fillId="5" borderId="3" xfId="0" applyFont="1" applyFill="1" applyBorder="1" applyAlignment="1">
      <alignment horizontal="center"/>
    </xf>
    <xf numFmtId="0" fontId="2"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2" fillId="6" borderId="1" xfId="0" applyFont="1" applyFill="1" applyBorder="1" applyAlignment="1">
      <alignment horizontal="left" vertical="top" wrapText="1"/>
    </xf>
    <xf numFmtId="0" fontId="8" fillId="6" borderId="1" xfId="0" applyFont="1" applyFill="1" applyBorder="1"/>
    <xf numFmtId="0" fontId="2" fillId="0" borderId="10" xfId="0" applyFont="1" applyBorder="1" applyAlignment="1">
      <alignment horizontal="left" vertical="top" wrapText="1"/>
    </xf>
    <xf numFmtId="0" fontId="2" fillId="0" borderId="1" xfId="0" applyFont="1" applyBorder="1" applyAlignment="1">
      <alignment horizontal="center" vertical="center" wrapText="1"/>
    </xf>
    <xf numFmtId="0" fontId="7" fillId="0" borderId="0" xfId="0" applyFont="1" applyAlignment="1">
      <alignment horizontal="center" vertical="center"/>
    </xf>
    <xf numFmtId="0" fontId="2" fillId="5" borderId="1" xfId="0" applyFont="1" applyFill="1" applyBorder="1" applyAlignment="1">
      <alignment horizontal="center" vertical="center" wrapText="1"/>
    </xf>
    <xf numFmtId="0" fontId="7" fillId="5" borderId="0" xfId="0" applyFont="1" applyFill="1" applyAlignment="1">
      <alignment horizontal="center" vertical="center"/>
    </xf>
    <xf numFmtId="0" fontId="2" fillId="5" borderId="1" xfId="0" applyFont="1" applyFill="1" applyBorder="1" applyAlignment="1">
      <alignment horizontal="left" vertical="top" wrapText="1"/>
    </xf>
    <xf numFmtId="0" fontId="2" fillId="5" borderId="10" xfId="0" applyFont="1" applyFill="1" applyBorder="1" applyAlignment="1">
      <alignment horizontal="left" vertical="top" wrapText="1"/>
    </xf>
    <xf numFmtId="0" fontId="2" fillId="5" borderId="11" xfId="0" applyFont="1" applyFill="1" applyBorder="1" applyAlignment="1">
      <alignment horizontal="left" vertical="top" wrapText="1"/>
    </xf>
    <xf numFmtId="0" fontId="2" fillId="0" borderId="1" xfId="0" applyFont="1" applyBorder="1" applyAlignment="1">
      <alignment horizontal="left" vertical="top" wrapText="1"/>
    </xf>
    <xf numFmtId="0" fontId="2" fillId="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2" fillId="7" borderId="1" xfId="0" applyFont="1" applyFill="1" applyBorder="1" applyAlignment="1">
      <alignment horizontal="left" vertical="top" wrapText="1"/>
    </xf>
    <xf numFmtId="0" fontId="2" fillId="0" borderId="1" xfId="0" applyFont="1" applyBorder="1" applyAlignment="1">
      <alignment horizontal="left" wrapText="1"/>
    </xf>
    <xf numFmtId="0" fontId="2" fillId="0" borderId="1" xfId="0" applyFont="1" applyBorder="1" applyAlignment="1">
      <alignment horizontal="center" wrapText="1"/>
    </xf>
    <xf numFmtId="0" fontId="2" fillId="0" borderId="0" xfId="0" applyFont="1" applyAlignment="1">
      <alignment horizontal="left" vertical="top" wrapText="1"/>
    </xf>
    <xf numFmtId="0" fontId="9" fillId="0" borderId="1" xfId="0" applyFont="1" applyBorder="1" applyAlignment="1">
      <alignment horizontal="left" vertical="top" wrapText="1"/>
    </xf>
    <xf numFmtId="0" fontId="10" fillId="0" borderId="1" xfId="0" applyFont="1" applyBorder="1" applyAlignment="1">
      <alignment horizontal="left" vertical="top" wrapText="1"/>
    </xf>
    <xf numFmtId="0" fontId="2" fillId="0" borderId="1" xfId="0" quotePrefix="1" applyFont="1" applyBorder="1" applyAlignment="1">
      <alignment horizontal="left" vertical="top" wrapText="1"/>
    </xf>
    <xf numFmtId="0" fontId="2" fillId="0" borderId="10" xfId="0" applyFont="1" applyBorder="1" applyAlignment="1">
      <alignment horizontal="center" vertical="center" wrapText="1"/>
    </xf>
    <xf numFmtId="0" fontId="2" fillId="0" borderId="10" xfId="0" applyFont="1" applyBorder="1" applyAlignment="1">
      <alignment horizontal="center" wrapText="1"/>
    </xf>
    <xf numFmtId="0" fontId="2" fillId="0" borderId="0" xfId="0" applyFont="1" applyAlignment="1">
      <alignment horizontal="center" vertical="center" wrapText="1"/>
    </xf>
    <xf numFmtId="0" fontId="2" fillId="0" borderId="0" xfId="0" applyFont="1" applyAlignment="1">
      <alignment horizontal="center" wrapText="1"/>
    </xf>
    <xf numFmtId="0" fontId="11" fillId="0" borderId="1" xfId="0" applyFont="1" applyBorder="1"/>
    <xf numFmtId="0" fontId="8" fillId="0" borderId="1" xfId="0" applyFont="1" applyBorder="1" applyAlignment="1">
      <alignment wrapText="1"/>
    </xf>
    <xf numFmtId="0" fontId="8" fillId="0" borderId="1" xfId="0" applyFont="1" applyBorder="1" applyAlignment="1">
      <alignment horizontal="left" vertical="top"/>
    </xf>
    <xf numFmtId="0" fontId="8" fillId="0" borderId="1" xfId="0" applyFont="1" applyBorder="1" applyAlignment="1">
      <alignment horizontal="left" vertical="top" wrapText="1"/>
    </xf>
    <xf numFmtId="164" fontId="8" fillId="0" borderId="1" xfId="0" applyNumberFormat="1" applyFont="1" applyBorder="1" applyAlignment="1">
      <alignment horizontal="left" vertical="top"/>
    </xf>
    <xf numFmtId="0" fontId="8" fillId="0" borderId="1" xfId="0" applyFont="1" applyBorder="1"/>
    <xf numFmtId="0" fontId="8" fillId="0" borderId="0" xfId="0" applyFont="1" applyAlignment="1">
      <alignment wrapText="1"/>
    </xf>
    <xf numFmtId="0" fontId="12" fillId="2" borderId="0" xfId="0" applyFont="1" applyFill="1" applyAlignment="1">
      <alignment vertical="top" wrapText="1"/>
    </xf>
    <xf numFmtId="0" fontId="12" fillId="8" borderId="0" xfId="0" applyFont="1" applyFill="1" applyAlignment="1">
      <alignment vertical="top" wrapText="1"/>
    </xf>
    <xf numFmtId="0" fontId="12" fillId="8" borderId="0" xfId="0" quotePrefix="1" applyFont="1" applyFill="1" applyAlignment="1">
      <alignment vertical="top" wrapText="1"/>
    </xf>
    <xf numFmtId="0" fontId="12" fillId="2" borderId="0" xfId="0" quotePrefix="1" applyFont="1" applyFill="1" applyAlignment="1">
      <alignment vertical="top" wrapText="1"/>
    </xf>
    <xf numFmtId="0" fontId="8" fillId="0" borderId="0" xfId="0" applyFont="1"/>
    <xf numFmtId="0" fontId="13" fillId="0" borderId="0" xfId="0" applyFont="1"/>
    <xf numFmtId="0" fontId="13" fillId="0" borderId="0" xfId="0" quotePrefix="1" applyFont="1"/>
    <xf numFmtId="0" fontId="8" fillId="0" borderId="0" xfId="0" quotePrefix="1" applyFont="1"/>
    <xf numFmtId="0" fontId="8" fillId="9" borderId="0" xfId="0" applyFont="1" applyFill="1"/>
    <xf numFmtId="0" fontId="1" fillId="3" borderId="3" xfId="0" applyFont="1" applyFill="1" applyBorder="1" applyAlignment="1">
      <alignment horizontal="center" vertical="center"/>
    </xf>
    <xf numFmtId="0" fontId="4" fillId="0" borderId="2" xfId="0" applyFont="1" applyBorder="1"/>
    <xf numFmtId="0" fontId="2" fillId="3" borderId="4" xfId="0" applyFont="1" applyFill="1" applyBorder="1" applyAlignment="1">
      <alignment horizontal="center" vertical="center" wrapText="1"/>
    </xf>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6" fillId="4" borderId="0" xfId="0" applyFont="1" applyFill="1" applyAlignment="1">
      <alignment horizontal="center" vertical="center" wrapText="1"/>
    </xf>
    <xf numFmtId="0" fontId="0" fillId="0" borderId="0" xfId="0"/>
    <xf numFmtId="0" fontId="2" fillId="0" borderId="10" xfId="0" applyFont="1" applyBorder="1" applyAlignment="1">
      <alignment horizontal="left" vertical="top" wrapText="1"/>
    </xf>
    <xf numFmtId="0" fontId="4" fillId="0" borderId="11" xfId="0" applyFont="1" applyBorder="1"/>
    <xf numFmtId="0" fontId="4" fillId="0" borderId="1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28575</xdr:colOff>
      <xdr:row>0</xdr:row>
      <xdr:rowOff>57150</xdr:rowOff>
    </xdr:from>
    <xdr:ext cx="7200900" cy="4581525"/>
    <xdr:pic>
      <xdr:nvPicPr>
        <xdr:cNvPr id="2" name="image2.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10</xdr:col>
      <xdr:colOff>600075</xdr:colOff>
      <xdr:row>0</xdr:row>
      <xdr:rowOff>57150</xdr:rowOff>
    </xdr:from>
    <xdr:ext cx="5524500" cy="5867400"/>
    <xdr:pic>
      <xdr:nvPicPr>
        <xdr:cNvPr id="3" name="image3.png" title="Image">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16</xdr:col>
      <xdr:colOff>352425</xdr:colOff>
      <xdr:row>0</xdr:row>
      <xdr:rowOff>57150</xdr:rowOff>
    </xdr:from>
    <xdr:ext cx="5267325" cy="5715000"/>
    <xdr:pic>
      <xdr:nvPicPr>
        <xdr:cNvPr id="4" name="image1.png" title="Image">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bhishekrcks1995@gmail.com" TargetMode="External"/><Relationship Id="rId3" Type="http://schemas.openxmlformats.org/officeDocument/2006/relationships/hyperlink" Target="mailto:shailesh.d.khedkar@gmail.com" TargetMode="External"/><Relationship Id="rId7" Type="http://schemas.openxmlformats.org/officeDocument/2006/relationships/hyperlink" Target="mailto:snehal19r@gmail.com" TargetMode="External"/><Relationship Id="rId2" Type="http://schemas.openxmlformats.org/officeDocument/2006/relationships/hyperlink" Target="mailto:chakrabortyemily2018@gmail.com" TargetMode="External"/><Relationship Id="rId1" Type="http://schemas.openxmlformats.org/officeDocument/2006/relationships/hyperlink" Target="mailto:pradeep.tejaswi@gmail.com" TargetMode="External"/><Relationship Id="rId6" Type="http://schemas.openxmlformats.org/officeDocument/2006/relationships/hyperlink" Target="mailto:bindhu_n@yahoo.com" TargetMode="External"/><Relationship Id="rId5" Type="http://schemas.openxmlformats.org/officeDocument/2006/relationships/hyperlink" Target="mailto:marella.vishnu22@gmail.com" TargetMode="External"/><Relationship Id="rId4" Type="http://schemas.openxmlformats.org/officeDocument/2006/relationships/hyperlink" Target="mailto:purukarna@outlook.com" TargetMode="External"/><Relationship Id="rId9" Type="http://schemas.openxmlformats.org/officeDocument/2006/relationships/hyperlink" Target="mailto:khanapurelaxmikant223231@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B18" sqref="B18"/>
    </sheetView>
  </sheetViews>
  <sheetFormatPr defaultColWidth="12.6640625" defaultRowHeight="15" customHeight="1"/>
  <cols>
    <col min="1" max="1" width="8.21875" customWidth="1"/>
    <col min="2" max="2" width="34.88671875" customWidth="1"/>
    <col min="3" max="3" width="14.33203125" customWidth="1"/>
    <col min="4" max="4" width="9.109375" customWidth="1"/>
    <col min="5" max="5" width="14.33203125" customWidth="1"/>
    <col min="6" max="6" width="35.44140625" customWidth="1"/>
    <col min="7" max="26" width="14.33203125" customWidth="1"/>
  </cols>
  <sheetData>
    <row r="1" spans="1:26" ht="15.75" customHeight="1">
      <c r="A1" s="1" t="s">
        <v>0</v>
      </c>
      <c r="B1" s="1" t="s">
        <v>1</v>
      </c>
      <c r="C1" s="2"/>
      <c r="D1" s="2"/>
      <c r="E1" s="2"/>
      <c r="F1" s="2"/>
      <c r="G1" s="2"/>
      <c r="H1" s="2"/>
      <c r="I1" s="2"/>
      <c r="J1" s="2"/>
      <c r="K1" s="2"/>
      <c r="L1" s="2"/>
      <c r="M1" s="2"/>
      <c r="N1" s="2"/>
      <c r="O1" s="2"/>
      <c r="P1" s="2"/>
      <c r="Q1" s="2"/>
      <c r="R1" s="2"/>
      <c r="S1" s="2"/>
      <c r="T1" s="2"/>
      <c r="U1" s="2"/>
      <c r="V1" s="2"/>
      <c r="W1" s="2"/>
      <c r="X1" s="2"/>
      <c r="Y1" s="2"/>
      <c r="Z1" s="2"/>
    </row>
    <row r="2" spans="1:26" ht="15.75" customHeight="1">
      <c r="A2" s="3">
        <v>1</v>
      </c>
      <c r="B2" s="4" t="s">
        <v>2</v>
      </c>
      <c r="C2" s="2"/>
      <c r="D2" s="2"/>
      <c r="E2" s="2"/>
      <c r="F2" s="2"/>
      <c r="G2" s="2"/>
      <c r="H2" s="2"/>
      <c r="I2" s="2"/>
      <c r="J2" s="2"/>
      <c r="K2" s="2"/>
      <c r="L2" s="2"/>
      <c r="M2" s="2"/>
      <c r="N2" s="2"/>
      <c r="O2" s="2"/>
      <c r="P2" s="2"/>
      <c r="Q2" s="2"/>
      <c r="R2" s="2"/>
      <c r="S2" s="2"/>
      <c r="T2" s="2"/>
      <c r="U2" s="2"/>
      <c r="V2" s="2"/>
      <c r="W2" s="2"/>
      <c r="X2" s="2"/>
      <c r="Y2" s="2"/>
      <c r="Z2" s="2"/>
    </row>
    <row r="3" spans="1:26" ht="15.75" customHeight="1">
      <c r="A3" s="3">
        <v>2</v>
      </c>
      <c r="B3" s="4" t="s">
        <v>3</v>
      </c>
      <c r="C3" s="2"/>
      <c r="D3" s="2"/>
      <c r="E3" s="2"/>
      <c r="F3" s="2"/>
      <c r="G3" s="2"/>
      <c r="H3" s="2"/>
      <c r="I3" s="2"/>
      <c r="J3" s="2"/>
      <c r="K3" s="2"/>
      <c r="L3" s="2"/>
      <c r="M3" s="2"/>
      <c r="N3" s="2"/>
      <c r="O3" s="2"/>
      <c r="P3" s="2"/>
      <c r="Q3" s="2"/>
      <c r="R3" s="2"/>
      <c r="S3" s="2"/>
      <c r="T3" s="2"/>
      <c r="U3" s="2"/>
      <c r="V3" s="2"/>
      <c r="W3" s="2"/>
      <c r="X3" s="2"/>
      <c r="Y3" s="2"/>
      <c r="Z3" s="2"/>
    </row>
    <row r="4" spans="1:26" ht="15.75" customHeight="1">
      <c r="A4" s="3">
        <v>3</v>
      </c>
      <c r="B4" s="4" t="s">
        <v>4</v>
      </c>
      <c r="C4" s="2"/>
      <c r="D4" s="2"/>
      <c r="E4" s="2"/>
      <c r="F4" s="2"/>
      <c r="G4" s="2"/>
      <c r="H4" s="2"/>
      <c r="I4" s="2"/>
      <c r="J4" s="2"/>
      <c r="K4" s="2"/>
      <c r="L4" s="2"/>
      <c r="M4" s="2"/>
      <c r="N4" s="2"/>
      <c r="O4" s="2"/>
      <c r="P4" s="2"/>
      <c r="Q4" s="2"/>
      <c r="R4" s="2"/>
      <c r="S4" s="2"/>
      <c r="T4" s="2"/>
      <c r="U4" s="2"/>
      <c r="V4" s="2"/>
      <c r="W4" s="2"/>
      <c r="X4" s="2"/>
      <c r="Y4" s="2"/>
      <c r="Z4" s="2"/>
    </row>
    <row r="5" spans="1:26" ht="15.75" customHeight="1">
      <c r="A5" s="3">
        <v>4</v>
      </c>
      <c r="B5" s="4" t="s">
        <v>5</v>
      </c>
      <c r="C5" s="2"/>
      <c r="D5" s="2"/>
      <c r="E5" s="2"/>
      <c r="F5" s="2"/>
      <c r="G5" s="2"/>
      <c r="H5" s="2"/>
      <c r="I5" s="2"/>
      <c r="J5" s="2"/>
      <c r="K5" s="2"/>
      <c r="L5" s="2"/>
      <c r="M5" s="2"/>
      <c r="N5" s="2"/>
      <c r="O5" s="2"/>
      <c r="P5" s="2"/>
      <c r="Q5" s="2"/>
      <c r="R5" s="2"/>
      <c r="S5" s="2"/>
      <c r="T5" s="2"/>
      <c r="U5" s="2"/>
      <c r="V5" s="2"/>
      <c r="W5" s="2"/>
      <c r="X5" s="2"/>
      <c r="Y5" s="2"/>
      <c r="Z5" s="2"/>
    </row>
    <row r="6" spans="1:26" ht="15.75" customHeight="1">
      <c r="A6" s="3">
        <v>5</v>
      </c>
      <c r="B6" s="4" t="s">
        <v>6</v>
      </c>
      <c r="C6" s="2"/>
      <c r="D6" s="2"/>
      <c r="E6" s="1" t="s">
        <v>7</v>
      </c>
      <c r="F6" s="1" t="s">
        <v>8</v>
      </c>
      <c r="G6" s="2"/>
      <c r="H6" s="2"/>
      <c r="I6" s="2"/>
      <c r="J6" s="2"/>
      <c r="K6" s="2"/>
      <c r="L6" s="2"/>
      <c r="M6" s="2"/>
      <c r="N6" s="2"/>
      <c r="O6" s="2"/>
      <c r="P6" s="2"/>
      <c r="Q6" s="2"/>
      <c r="R6" s="2"/>
      <c r="S6" s="2"/>
      <c r="T6" s="2"/>
      <c r="U6" s="2"/>
      <c r="V6" s="2"/>
      <c r="W6" s="2"/>
      <c r="X6" s="2"/>
      <c r="Y6" s="2"/>
      <c r="Z6" s="2"/>
    </row>
    <row r="7" spans="1:26" ht="15.75" customHeight="1">
      <c r="A7" s="3">
        <v>6</v>
      </c>
      <c r="B7" s="4" t="s">
        <v>9</v>
      </c>
      <c r="C7" s="2"/>
      <c r="D7" s="2"/>
      <c r="E7" s="5">
        <v>1004</v>
      </c>
      <c r="F7" s="6" t="s">
        <v>10</v>
      </c>
      <c r="G7" s="2"/>
      <c r="H7" s="2"/>
      <c r="I7" s="2"/>
      <c r="J7" s="2"/>
      <c r="K7" s="2"/>
      <c r="L7" s="2"/>
      <c r="M7" s="2"/>
      <c r="N7" s="2"/>
      <c r="O7" s="2"/>
      <c r="P7" s="2"/>
      <c r="Q7" s="2"/>
      <c r="R7" s="2"/>
      <c r="S7" s="2"/>
      <c r="T7" s="2"/>
      <c r="U7" s="2"/>
      <c r="V7" s="2"/>
      <c r="W7" s="2"/>
      <c r="X7" s="2"/>
      <c r="Y7" s="2"/>
      <c r="Z7" s="2"/>
    </row>
    <row r="8" spans="1:26" ht="15.75" customHeight="1">
      <c r="A8" s="3">
        <v>7</v>
      </c>
      <c r="B8" s="4" t="s">
        <v>11</v>
      </c>
      <c r="C8" s="2"/>
      <c r="D8" s="2"/>
      <c r="E8" s="2"/>
      <c r="F8" s="2"/>
      <c r="G8" s="2"/>
      <c r="H8" s="2"/>
      <c r="I8" s="2"/>
      <c r="J8" s="2"/>
      <c r="K8" s="2"/>
      <c r="L8" s="2"/>
      <c r="M8" s="2"/>
      <c r="N8" s="2"/>
      <c r="O8" s="2"/>
      <c r="P8" s="2"/>
      <c r="Q8" s="2"/>
      <c r="R8" s="2"/>
      <c r="S8" s="2"/>
      <c r="T8" s="2"/>
      <c r="U8" s="2"/>
      <c r="V8" s="2"/>
      <c r="W8" s="2"/>
      <c r="X8" s="2"/>
      <c r="Y8" s="2"/>
      <c r="Z8" s="2"/>
    </row>
    <row r="9" spans="1:26" ht="15.75" customHeight="1">
      <c r="A9" s="3">
        <v>8</v>
      </c>
      <c r="B9" s="4" t="s">
        <v>12</v>
      </c>
      <c r="C9" s="2"/>
      <c r="D9" s="2"/>
      <c r="E9" s="2"/>
      <c r="F9" s="2"/>
      <c r="G9" s="2"/>
      <c r="H9" s="2"/>
      <c r="I9" s="2"/>
      <c r="J9" s="2"/>
      <c r="K9" s="2"/>
      <c r="L9" s="2"/>
      <c r="M9" s="2"/>
      <c r="N9" s="2"/>
      <c r="O9" s="2"/>
      <c r="P9" s="2"/>
      <c r="Q9" s="2"/>
      <c r="R9" s="2"/>
      <c r="S9" s="2"/>
      <c r="T9" s="2"/>
      <c r="U9" s="2"/>
      <c r="V9" s="2"/>
      <c r="W9" s="2"/>
      <c r="X9" s="2"/>
      <c r="Y9" s="2"/>
      <c r="Z9" s="2"/>
    </row>
    <row r="10" spans="1:26" ht="15.75" customHeight="1">
      <c r="A10" s="3">
        <v>9</v>
      </c>
      <c r="B10" s="4" t="s">
        <v>13</v>
      </c>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7"/>
      <c r="B11" s="8"/>
      <c r="C11" s="2"/>
      <c r="D11" s="9"/>
      <c r="E11" s="9"/>
      <c r="F11" s="9"/>
      <c r="G11" s="2"/>
      <c r="H11" s="2"/>
      <c r="I11" s="2"/>
      <c r="J11" s="2"/>
      <c r="K11" s="2"/>
      <c r="L11" s="2"/>
      <c r="M11" s="2"/>
      <c r="N11" s="2"/>
      <c r="O11" s="2"/>
      <c r="P11" s="2"/>
      <c r="Q11" s="2"/>
      <c r="R11" s="2"/>
      <c r="S11" s="2"/>
      <c r="T11" s="2"/>
      <c r="U11" s="2"/>
      <c r="V11" s="2"/>
      <c r="W11" s="2"/>
      <c r="X11" s="2"/>
      <c r="Y11" s="2"/>
      <c r="Z11" s="2"/>
    </row>
    <row r="12" spans="1:26" ht="15.75" customHeight="1">
      <c r="A12" s="7"/>
      <c r="B12" s="8"/>
      <c r="C12" s="2"/>
      <c r="D12" s="9"/>
      <c r="E12" s="55" t="s">
        <v>14</v>
      </c>
      <c r="F12" s="56"/>
      <c r="G12" s="2"/>
      <c r="H12" s="2"/>
      <c r="I12" s="2"/>
      <c r="J12" s="2"/>
      <c r="K12" s="2"/>
      <c r="L12" s="2"/>
      <c r="M12" s="2"/>
      <c r="N12" s="2"/>
      <c r="O12" s="2"/>
      <c r="P12" s="2"/>
      <c r="Q12" s="2"/>
      <c r="R12" s="2"/>
      <c r="S12" s="2"/>
      <c r="T12" s="2"/>
      <c r="U12" s="2"/>
      <c r="V12" s="2"/>
      <c r="W12" s="2"/>
      <c r="X12" s="2"/>
      <c r="Y12" s="2"/>
      <c r="Z12" s="2"/>
    </row>
    <row r="13" spans="1:26" ht="15.75" customHeight="1">
      <c r="A13" s="7"/>
      <c r="B13" s="8"/>
      <c r="C13" s="2"/>
      <c r="D13" s="9"/>
      <c r="E13" s="57" t="s">
        <v>15</v>
      </c>
      <c r="F13" s="58"/>
      <c r="G13" s="2"/>
      <c r="H13" s="2"/>
      <c r="I13" s="2"/>
      <c r="J13" s="2"/>
      <c r="K13" s="2"/>
      <c r="L13" s="2"/>
      <c r="M13" s="2"/>
      <c r="N13" s="2"/>
      <c r="O13" s="2"/>
      <c r="P13" s="2"/>
      <c r="Q13" s="2"/>
      <c r="R13" s="2"/>
      <c r="S13" s="2"/>
      <c r="T13" s="2"/>
      <c r="U13" s="2"/>
      <c r="V13" s="2"/>
      <c r="W13" s="2"/>
      <c r="X13" s="2"/>
      <c r="Y13" s="2"/>
      <c r="Z13" s="2"/>
    </row>
    <row r="14" spans="1:26" ht="15.75" customHeight="1">
      <c r="A14" s="7"/>
      <c r="B14" s="8"/>
      <c r="C14" s="2"/>
      <c r="D14" s="9"/>
      <c r="E14" s="59"/>
      <c r="F14" s="60"/>
      <c r="G14" s="2"/>
      <c r="H14" s="2"/>
      <c r="I14" s="2"/>
      <c r="J14" s="2"/>
      <c r="K14" s="2"/>
      <c r="L14" s="2"/>
      <c r="M14" s="2"/>
      <c r="N14" s="2"/>
      <c r="O14" s="2"/>
      <c r="P14" s="2"/>
      <c r="Q14" s="2"/>
      <c r="R14" s="2"/>
      <c r="S14" s="2"/>
      <c r="T14" s="2"/>
      <c r="U14" s="2"/>
      <c r="V14" s="2"/>
      <c r="W14" s="2"/>
      <c r="X14" s="2"/>
      <c r="Y14" s="2"/>
      <c r="Z14" s="2"/>
    </row>
    <row r="15" spans="1:26" ht="15.75" customHeight="1">
      <c r="A15" s="7"/>
      <c r="B15" s="8"/>
      <c r="C15" s="2"/>
      <c r="D15" s="9"/>
      <c r="E15" s="59"/>
      <c r="F15" s="60"/>
      <c r="G15" s="2"/>
      <c r="H15" s="2"/>
      <c r="I15" s="2"/>
      <c r="J15" s="2"/>
      <c r="K15" s="2"/>
      <c r="L15" s="2"/>
      <c r="M15" s="2"/>
      <c r="N15" s="2"/>
      <c r="O15" s="2"/>
      <c r="P15" s="2"/>
      <c r="Q15" s="2"/>
      <c r="R15" s="2"/>
      <c r="S15" s="2"/>
      <c r="T15" s="2"/>
      <c r="U15" s="2"/>
      <c r="V15" s="2"/>
      <c r="W15" s="2"/>
      <c r="X15" s="2"/>
      <c r="Y15" s="2"/>
      <c r="Z15" s="2"/>
    </row>
    <row r="16" spans="1:26" ht="15.75" customHeight="1">
      <c r="A16" s="7"/>
      <c r="B16" s="8"/>
      <c r="C16" s="2"/>
      <c r="D16" s="9"/>
      <c r="E16" s="61"/>
      <c r="F16" s="62"/>
      <c r="G16" s="2"/>
      <c r="H16" s="2"/>
      <c r="I16" s="2"/>
      <c r="J16" s="2"/>
      <c r="K16" s="2"/>
      <c r="L16" s="2"/>
      <c r="M16" s="2"/>
      <c r="N16" s="2"/>
      <c r="O16" s="2"/>
      <c r="P16" s="2"/>
      <c r="Q16" s="2"/>
      <c r="R16" s="2"/>
      <c r="S16" s="2"/>
      <c r="T16" s="2"/>
      <c r="U16" s="2"/>
      <c r="V16" s="2"/>
      <c r="W16" s="2"/>
      <c r="X16" s="2"/>
      <c r="Y16" s="2"/>
      <c r="Z16" s="2"/>
    </row>
    <row r="17" spans="1:26" ht="15.75" customHeight="1">
      <c r="A17" s="7"/>
      <c r="B17" s="8"/>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7"/>
      <c r="B18" s="8"/>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7"/>
      <c r="B19" s="8"/>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7"/>
      <c r="B20" s="8"/>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7"/>
      <c r="B21" s="10"/>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7"/>
      <c r="B22" s="8"/>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c r="B23" s="8"/>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7"/>
      <c r="B24" s="8"/>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7"/>
      <c r="B25" s="8"/>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E12:F12"/>
    <mergeCell ref="E13:F16"/>
  </mergeCells>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B9" r:id="rId8" xr:uid="{00000000-0004-0000-0000-000007000000}"/>
    <hyperlink ref="B10" r:id="rId9" xr:uid="{00000000-0004-0000-0000-000008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82"/>
  <sheetViews>
    <sheetView workbookViewId="0">
      <pane ySplit="2" topLeftCell="A3" activePane="bottomLeft" state="frozen"/>
      <selection pane="bottomLeft" activeCell="B4" sqref="B4"/>
    </sheetView>
  </sheetViews>
  <sheetFormatPr defaultColWidth="12.6640625" defaultRowHeight="15" customHeight="1"/>
  <cols>
    <col min="1" max="1" width="8" customWidth="1"/>
    <col min="2" max="2" width="66.77734375" customWidth="1"/>
    <col min="3" max="3" width="85.6640625" customWidth="1"/>
  </cols>
  <sheetData>
    <row r="1" spans="1:3" ht="13.2">
      <c r="A1" s="63" t="s">
        <v>16</v>
      </c>
      <c r="B1" s="64"/>
      <c r="C1" s="64"/>
    </row>
    <row r="2" spans="1:3" ht="13.2">
      <c r="A2" s="11" t="s">
        <v>17</v>
      </c>
      <c r="B2" s="12" t="s">
        <v>18</v>
      </c>
      <c r="C2" s="11" t="s">
        <v>19</v>
      </c>
    </row>
    <row r="3" spans="1:3" ht="17.399999999999999">
      <c r="A3" s="13"/>
      <c r="B3" s="14" t="s">
        <v>20</v>
      </c>
      <c r="C3" s="15"/>
    </row>
    <row r="4" spans="1:3" ht="13.2">
      <c r="A4" s="13">
        <v>1</v>
      </c>
      <c r="B4" s="15" t="s">
        <v>21</v>
      </c>
      <c r="C4" s="15"/>
    </row>
    <row r="5" spans="1:3" ht="26.4">
      <c r="A5" s="13">
        <v>2</v>
      </c>
      <c r="B5" s="15" t="s">
        <v>22</v>
      </c>
      <c r="C5" s="15"/>
    </row>
    <row r="6" spans="1:3" ht="13.2">
      <c r="A6" s="13">
        <v>3</v>
      </c>
      <c r="B6" s="15" t="s">
        <v>23</v>
      </c>
      <c r="C6" s="15"/>
    </row>
    <row r="7" spans="1:3" ht="13.2">
      <c r="A7" s="13">
        <v>4</v>
      </c>
      <c r="B7" s="15" t="s">
        <v>24</v>
      </c>
      <c r="C7" s="16"/>
    </row>
    <row r="8" spans="1:3" ht="39.6">
      <c r="A8" s="13">
        <v>5</v>
      </c>
      <c r="B8" s="15" t="s">
        <v>25</v>
      </c>
      <c r="C8" s="15" t="s">
        <v>26</v>
      </c>
    </row>
    <row r="9" spans="1:3" ht="52.8">
      <c r="A9" s="13">
        <v>6</v>
      </c>
      <c r="B9" s="15" t="s">
        <v>27</v>
      </c>
      <c r="C9" s="15" t="s">
        <v>28</v>
      </c>
    </row>
    <row r="10" spans="1:3" ht="13.2">
      <c r="A10" s="13">
        <v>7</v>
      </c>
      <c r="B10" s="15" t="s">
        <v>29</v>
      </c>
      <c r="C10" s="15"/>
    </row>
    <row r="11" spans="1:3" ht="44.25" customHeight="1">
      <c r="A11" s="13">
        <v>8</v>
      </c>
      <c r="B11" s="15" t="s">
        <v>30</v>
      </c>
      <c r="C11" s="15" t="s">
        <v>31</v>
      </c>
    </row>
    <row r="12" spans="1:3" ht="13.2">
      <c r="A12" s="13">
        <v>10</v>
      </c>
      <c r="B12" s="15" t="s">
        <v>32</v>
      </c>
      <c r="C12" s="15" t="s">
        <v>33</v>
      </c>
    </row>
    <row r="13" spans="1:3" ht="26.4">
      <c r="A13" s="13">
        <v>11</v>
      </c>
      <c r="B13" s="15" t="s">
        <v>34</v>
      </c>
      <c r="C13" s="15"/>
    </row>
    <row r="14" spans="1:3" ht="26.4">
      <c r="A14" s="13">
        <v>12</v>
      </c>
      <c r="B14" s="15" t="s">
        <v>35</v>
      </c>
      <c r="C14" s="15"/>
    </row>
    <row r="15" spans="1:3" ht="13.2">
      <c r="A15" s="13">
        <v>13</v>
      </c>
      <c r="B15" s="15" t="s">
        <v>36</v>
      </c>
      <c r="C15" s="15"/>
    </row>
    <row r="16" spans="1:3" ht="26.4">
      <c r="A16" s="13">
        <v>14</v>
      </c>
      <c r="B16" s="15" t="s">
        <v>37</v>
      </c>
      <c r="C16" s="15"/>
    </row>
    <row r="17" spans="1:4" ht="13.2">
      <c r="A17" s="13">
        <v>15</v>
      </c>
      <c r="B17" s="15" t="s">
        <v>38</v>
      </c>
      <c r="C17" s="15" t="s">
        <v>39</v>
      </c>
    </row>
    <row r="18" spans="1:4" ht="26.4">
      <c r="A18" s="13">
        <v>16</v>
      </c>
      <c r="B18" s="15" t="s">
        <v>40</v>
      </c>
      <c r="C18" s="15" t="s">
        <v>41</v>
      </c>
    </row>
    <row r="19" spans="1:4" ht="13.2">
      <c r="A19" s="13">
        <v>17</v>
      </c>
      <c r="B19" s="15"/>
      <c r="C19" s="15"/>
      <c r="D19" s="17"/>
    </row>
    <row r="20" spans="1:4" ht="79.2">
      <c r="A20" s="13">
        <v>9</v>
      </c>
      <c r="B20" s="15" t="s">
        <v>42</v>
      </c>
      <c r="C20" s="15" t="s">
        <v>39</v>
      </c>
    </row>
    <row r="21" spans="1:4" ht="17.399999999999999">
      <c r="A21" s="18"/>
      <c r="B21" s="19"/>
      <c r="C21" s="17"/>
    </row>
    <row r="22" spans="1:4" ht="17.399999999999999">
      <c r="A22" s="18"/>
      <c r="B22" s="19"/>
      <c r="C22" s="17"/>
    </row>
    <row r="23" spans="1:4" ht="17.399999999999999">
      <c r="A23" s="20">
        <v>1</v>
      </c>
      <c r="B23" s="21" t="s">
        <v>43</v>
      </c>
      <c r="C23" s="22"/>
    </row>
    <row r="24" spans="1:4" ht="52.8">
      <c r="A24" s="20">
        <v>2</v>
      </c>
      <c r="B24" s="22" t="s">
        <v>44</v>
      </c>
      <c r="C24" s="22" t="s">
        <v>45</v>
      </c>
    </row>
    <row r="25" spans="1:4" ht="13.2">
      <c r="A25" s="20">
        <v>3</v>
      </c>
      <c r="B25" s="22" t="s">
        <v>46</v>
      </c>
      <c r="C25" s="22" t="s">
        <v>47</v>
      </c>
    </row>
    <row r="26" spans="1:4" ht="13.2">
      <c r="A26" s="20">
        <v>4</v>
      </c>
      <c r="B26" s="22" t="s">
        <v>48</v>
      </c>
      <c r="C26" s="22"/>
    </row>
    <row r="27" spans="1:4" ht="13.2">
      <c r="A27" s="20">
        <v>5</v>
      </c>
      <c r="B27" s="22" t="s">
        <v>49</v>
      </c>
      <c r="C27" s="22"/>
    </row>
    <row r="28" spans="1:4" ht="26.4">
      <c r="A28" s="20">
        <v>6</v>
      </c>
      <c r="B28" s="22" t="s">
        <v>50</v>
      </c>
      <c r="C28" s="22"/>
    </row>
    <row r="29" spans="1:4" ht="39.6">
      <c r="A29" s="20">
        <v>7</v>
      </c>
      <c r="B29" s="22" t="s">
        <v>51</v>
      </c>
      <c r="C29" s="22"/>
    </row>
    <row r="30" spans="1:4" ht="13.2">
      <c r="A30" s="20">
        <v>8</v>
      </c>
      <c r="B30" s="22" t="s">
        <v>52</v>
      </c>
      <c r="C30" s="23"/>
    </row>
    <row r="31" spans="1:4" ht="39.6">
      <c r="A31" s="20">
        <v>9</v>
      </c>
      <c r="B31" s="22" t="s">
        <v>53</v>
      </c>
      <c r="C31" s="24"/>
    </row>
    <row r="32" spans="1:4" ht="26.4">
      <c r="A32" s="20">
        <v>10</v>
      </c>
      <c r="B32" s="22" t="s">
        <v>54</v>
      </c>
      <c r="C32" s="24"/>
    </row>
    <row r="33" spans="1:3" ht="26.4">
      <c r="A33" s="20">
        <v>11</v>
      </c>
      <c r="B33" s="22" t="s">
        <v>40</v>
      </c>
      <c r="C33" s="23" t="s">
        <v>55</v>
      </c>
    </row>
    <row r="34" spans="1:3" ht="26.4">
      <c r="A34" s="20">
        <v>12</v>
      </c>
      <c r="B34" s="22" t="s">
        <v>56</v>
      </c>
      <c r="C34" s="24"/>
    </row>
    <row r="35" spans="1:3" ht="17.399999999999999">
      <c r="A35" s="18"/>
      <c r="B35" s="19"/>
      <c r="C35" s="25"/>
    </row>
    <row r="36" spans="1:3" ht="17.399999999999999">
      <c r="A36" s="26">
        <v>1</v>
      </c>
      <c r="B36" s="27" t="s">
        <v>57</v>
      </c>
      <c r="C36" s="28"/>
    </row>
    <row r="37" spans="1:3" ht="13.2">
      <c r="A37" s="26">
        <v>2</v>
      </c>
      <c r="B37" s="28" t="s">
        <v>58</v>
      </c>
      <c r="C37" s="28"/>
    </row>
    <row r="38" spans="1:3" ht="13.2">
      <c r="A38" s="26">
        <v>3</v>
      </c>
      <c r="B38" s="28" t="s">
        <v>59</v>
      </c>
      <c r="C38" s="28" t="s">
        <v>47</v>
      </c>
    </row>
    <row r="39" spans="1:3" ht="26.4">
      <c r="A39" s="26">
        <v>4</v>
      </c>
      <c r="B39" s="28" t="s">
        <v>60</v>
      </c>
      <c r="C39" s="28" t="s">
        <v>61</v>
      </c>
    </row>
    <row r="40" spans="1:3" ht="13.2">
      <c r="A40" s="26">
        <v>5</v>
      </c>
      <c r="B40" s="28" t="s">
        <v>62</v>
      </c>
      <c r="C40" s="28"/>
    </row>
    <row r="41" spans="1:3" ht="13.2">
      <c r="A41" s="26">
        <v>6</v>
      </c>
      <c r="B41" s="28" t="s">
        <v>63</v>
      </c>
      <c r="C41" s="28"/>
    </row>
    <row r="42" spans="1:3" ht="26.4">
      <c r="A42" s="26">
        <v>7</v>
      </c>
      <c r="B42" s="28" t="s">
        <v>64</v>
      </c>
      <c r="C42" s="28"/>
    </row>
    <row r="43" spans="1:3" ht="13.2">
      <c r="B43" s="25"/>
      <c r="C43" s="25"/>
    </row>
    <row r="44" spans="1:3" ht="13.2">
      <c r="B44" s="25"/>
      <c r="C44" s="25"/>
    </row>
    <row r="45" spans="1:3" ht="13.2">
      <c r="B45" s="25"/>
      <c r="C45" s="25"/>
    </row>
    <row r="46" spans="1:3" ht="13.2">
      <c r="B46" s="25"/>
      <c r="C46" s="25"/>
    </row>
    <row r="47" spans="1:3" ht="13.2">
      <c r="B47" s="25"/>
      <c r="C47" s="25"/>
    </row>
    <row r="48" spans="1:3" ht="13.2">
      <c r="B48" s="25"/>
      <c r="C48" s="25"/>
    </row>
    <row r="49" spans="2:3" ht="13.2">
      <c r="B49" s="25"/>
      <c r="C49" s="25"/>
    </row>
    <row r="50" spans="2:3" ht="13.2">
      <c r="B50" s="25"/>
      <c r="C50" s="25"/>
    </row>
    <row r="51" spans="2:3" ht="13.2">
      <c r="B51" s="25"/>
      <c r="C51" s="25"/>
    </row>
    <row r="52" spans="2:3" ht="13.2">
      <c r="B52" s="25"/>
      <c r="C52" s="25"/>
    </row>
    <row r="53" spans="2:3" ht="13.2">
      <c r="B53" s="25"/>
      <c r="C53" s="25"/>
    </row>
    <row r="54" spans="2:3" ht="13.2">
      <c r="B54" s="25"/>
      <c r="C54" s="25"/>
    </row>
    <row r="55" spans="2:3" ht="13.2">
      <c r="B55" s="25"/>
      <c r="C55" s="25"/>
    </row>
    <row r="56" spans="2:3" ht="13.2">
      <c r="B56" s="25"/>
      <c r="C56" s="25"/>
    </row>
    <row r="57" spans="2:3" ht="13.2">
      <c r="B57" s="25"/>
      <c r="C57" s="25"/>
    </row>
    <row r="58" spans="2:3" ht="13.2">
      <c r="B58" s="25"/>
      <c r="C58" s="25"/>
    </row>
    <row r="59" spans="2:3" ht="13.2">
      <c r="B59" s="25"/>
      <c r="C59" s="25"/>
    </row>
    <row r="60" spans="2:3" ht="13.2">
      <c r="B60" s="25"/>
      <c r="C60" s="25"/>
    </row>
    <row r="61" spans="2:3" ht="13.2">
      <c r="B61" s="25"/>
      <c r="C61" s="25"/>
    </row>
    <row r="62" spans="2:3" ht="13.2">
      <c r="B62" s="25"/>
      <c r="C62" s="25"/>
    </row>
    <row r="63" spans="2:3" ht="13.2">
      <c r="B63" s="25"/>
      <c r="C63" s="25"/>
    </row>
    <row r="64" spans="2:3" ht="13.2">
      <c r="B64" s="25"/>
      <c r="C64" s="25"/>
    </row>
    <row r="65" spans="2:3" ht="13.2">
      <c r="B65" s="25"/>
      <c r="C65" s="25"/>
    </row>
    <row r="66" spans="2:3" ht="13.2">
      <c r="B66" s="25"/>
      <c r="C66" s="25"/>
    </row>
    <row r="67" spans="2:3" ht="13.2">
      <c r="B67" s="25"/>
      <c r="C67" s="25"/>
    </row>
    <row r="68" spans="2:3" ht="13.2">
      <c r="B68" s="25"/>
      <c r="C68" s="25"/>
    </row>
    <row r="69" spans="2:3" ht="13.2">
      <c r="B69" s="25"/>
      <c r="C69" s="25"/>
    </row>
    <row r="70" spans="2:3" ht="13.2">
      <c r="B70" s="25"/>
      <c r="C70" s="25"/>
    </row>
    <row r="71" spans="2:3" ht="13.2">
      <c r="B71" s="25"/>
      <c r="C71" s="25"/>
    </row>
    <row r="72" spans="2:3" ht="13.2">
      <c r="B72" s="25"/>
      <c r="C72" s="25"/>
    </row>
    <row r="73" spans="2:3" ht="13.2">
      <c r="B73" s="25"/>
      <c r="C73" s="25"/>
    </row>
    <row r="74" spans="2:3" ht="13.2">
      <c r="B74" s="25"/>
      <c r="C74" s="25"/>
    </row>
    <row r="75" spans="2:3" ht="13.2">
      <c r="B75" s="25"/>
      <c r="C75" s="25"/>
    </row>
    <row r="76" spans="2:3" ht="13.2">
      <c r="B76" s="25"/>
      <c r="C76" s="25"/>
    </row>
    <row r="77" spans="2:3" ht="13.2">
      <c r="B77" s="25"/>
      <c r="C77" s="25"/>
    </row>
    <row r="78" spans="2:3" ht="13.2">
      <c r="B78" s="25"/>
      <c r="C78" s="25"/>
    </row>
    <row r="79" spans="2:3" ht="13.2">
      <c r="B79" s="25"/>
      <c r="C79" s="25"/>
    </row>
    <row r="80" spans="2:3" ht="13.2">
      <c r="B80" s="25"/>
      <c r="C80" s="25"/>
    </row>
    <row r="81" spans="2:3" ht="13.2">
      <c r="B81" s="25"/>
      <c r="C81" s="25"/>
    </row>
    <row r="82" spans="2:3" ht="13.2">
      <c r="B82" s="25"/>
      <c r="C82" s="25"/>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36"/>
  <sheetViews>
    <sheetView workbookViewId="0">
      <pane ySplit="2" topLeftCell="A3" activePane="bottomLeft" state="frozen"/>
      <selection pane="bottomLeft" activeCell="B4" sqref="B4"/>
    </sheetView>
  </sheetViews>
  <sheetFormatPr defaultColWidth="12.6640625" defaultRowHeight="15" customHeight="1"/>
  <cols>
    <col min="1" max="1" width="13" customWidth="1"/>
    <col min="2" max="2" width="15.109375" customWidth="1"/>
    <col min="3" max="3" width="46.88671875" customWidth="1"/>
    <col min="4" max="4" width="73.77734375" customWidth="1"/>
    <col min="5" max="5" width="18" customWidth="1"/>
  </cols>
  <sheetData>
    <row r="1" spans="1:5" ht="13.2">
      <c r="A1" s="63" t="s">
        <v>16</v>
      </c>
      <c r="B1" s="64"/>
      <c r="C1" s="64"/>
      <c r="D1" s="64"/>
    </row>
    <row r="2" spans="1:5" ht="13.2">
      <c r="A2" s="11" t="s">
        <v>17</v>
      </c>
      <c r="B2" s="12" t="s">
        <v>65</v>
      </c>
      <c r="C2" s="12" t="s">
        <v>18</v>
      </c>
      <c r="D2" s="11" t="s">
        <v>19</v>
      </c>
      <c r="E2" s="11" t="s">
        <v>66</v>
      </c>
    </row>
    <row r="3" spans="1:5" ht="36" customHeight="1">
      <c r="A3" s="18">
        <v>1</v>
      </c>
      <c r="B3" s="29" t="s">
        <v>11</v>
      </c>
      <c r="C3" s="25" t="s">
        <v>67</v>
      </c>
      <c r="D3" s="25" t="s">
        <v>31</v>
      </c>
      <c r="E3" s="30" t="s">
        <v>68</v>
      </c>
    </row>
    <row r="4" spans="1:5" ht="17.399999999999999">
      <c r="A4" s="18">
        <v>2</v>
      </c>
      <c r="B4" s="29"/>
      <c r="C4" s="19" t="s">
        <v>20</v>
      </c>
      <c r="E4" s="30"/>
    </row>
    <row r="5" spans="1:5" ht="13.2">
      <c r="A5" s="18">
        <v>3</v>
      </c>
      <c r="B5" s="29" t="s">
        <v>69</v>
      </c>
      <c r="C5" s="25" t="s">
        <v>70</v>
      </c>
      <c r="D5" s="25"/>
      <c r="E5" s="30"/>
    </row>
    <row r="6" spans="1:5" ht="26.4">
      <c r="A6" s="18">
        <v>4</v>
      </c>
      <c r="B6" s="29" t="s">
        <v>69</v>
      </c>
      <c r="C6" s="25" t="s">
        <v>71</v>
      </c>
      <c r="D6" s="25"/>
      <c r="E6" s="30"/>
    </row>
    <row r="7" spans="1:5" ht="13.2">
      <c r="A7" s="18">
        <v>5</v>
      </c>
      <c r="B7" s="29" t="s">
        <v>69</v>
      </c>
      <c r="C7" s="25" t="s">
        <v>23</v>
      </c>
      <c r="D7" s="25"/>
      <c r="E7" s="30"/>
    </row>
    <row r="8" spans="1:5" ht="13.2">
      <c r="A8" s="18">
        <v>6</v>
      </c>
      <c r="B8" s="29" t="s">
        <v>69</v>
      </c>
      <c r="C8" s="25" t="s">
        <v>24</v>
      </c>
      <c r="E8" s="30"/>
    </row>
    <row r="9" spans="1:5" ht="26.4">
      <c r="A9" s="18">
        <v>7</v>
      </c>
      <c r="B9" s="29" t="s">
        <v>69</v>
      </c>
      <c r="C9" s="25" t="s">
        <v>72</v>
      </c>
      <c r="D9" s="25" t="s">
        <v>73</v>
      </c>
      <c r="E9" s="30" t="s">
        <v>68</v>
      </c>
    </row>
    <row r="10" spans="1:5" ht="52.8">
      <c r="A10" s="18">
        <v>8</v>
      </c>
      <c r="B10" s="29" t="s">
        <v>69</v>
      </c>
      <c r="C10" s="25" t="s">
        <v>74</v>
      </c>
      <c r="D10" s="25" t="s">
        <v>75</v>
      </c>
      <c r="E10" s="30" t="s">
        <v>68</v>
      </c>
    </row>
    <row r="11" spans="1:5" ht="13.2">
      <c r="A11" s="18">
        <v>9</v>
      </c>
      <c r="B11" s="29" t="s">
        <v>69</v>
      </c>
      <c r="C11" s="31" t="s">
        <v>76</v>
      </c>
      <c r="D11" s="25"/>
      <c r="E11" s="30" t="s">
        <v>77</v>
      </c>
    </row>
    <row r="12" spans="1:5" ht="17.399999999999999">
      <c r="A12" s="18">
        <v>10</v>
      </c>
      <c r="B12" s="29"/>
      <c r="C12" s="19" t="s">
        <v>43</v>
      </c>
      <c r="D12" s="25"/>
      <c r="E12" s="30"/>
    </row>
    <row r="13" spans="1:5" ht="13.2">
      <c r="A13" s="18">
        <v>11</v>
      </c>
      <c r="B13" s="29" t="s">
        <v>69</v>
      </c>
      <c r="C13" s="25" t="s">
        <v>78</v>
      </c>
      <c r="D13" s="25"/>
      <c r="E13" s="30"/>
    </row>
    <row r="14" spans="1:5" ht="26.4">
      <c r="A14" s="18">
        <v>12</v>
      </c>
      <c r="B14" s="29" t="s">
        <v>69</v>
      </c>
      <c r="C14" s="25" t="s">
        <v>79</v>
      </c>
      <c r="D14" s="25"/>
      <c r="E14" s="30"/>
    </row>
    <row r="15" spans="1:5" ht="52.8">
      <c r="A15" s="18">
        <v>13</v>
      </c>
      <c r="B15" s="29" t="s">
        <v>69</v>
      </c>
      <c r="C15" s="25" t="s">
        <v>80</v>
      </c>
      <c r="D15" s="25" t="s">
        <v>81</v>
      </c>
      <c r="E15" s="30"/>
    </row>
    <row r="16" spans="1:5" ht="13.2">
      <c r="A16" s="18">
        <v>14</v>
      </c>
      <c r="B16" s="29" t="s">
        <v>69</v>
      </c>
      <c r="C16" s="25" t="s">
        <v>82</v>
      </c>
      <c r="D16" s="25"/>
      <c r="E16" s="30"/>
    </row>
    <row r="17" spans="1:5" ht="13.2">
      <c r="A17" s="18">
        <v>15</v>
      </c>
      <c r="B17" s="29" t="s">
        <v>69</v>
      </c>
      <c r="C17" s="25" t="s">
        <v>83</v>
      </c>
      <c r="D17" s="25"/>
      <c r="E17" s="30"/>
    </row>
    <row r="18" spans="1:5" ht="13.2">
      <c r="A18" s="18">
        <v>16</v>
      </c>
      <c r="B18" s="29" t="s">
        <v>69</v>
      </c>
      <c r="C18" s="25" t="s">
        <v>84</v>
      </c>
      <c r="D18" s="25"/>
      <c r="E18" s="30"/>
    </row>
    <row r="19" spans="1:5" ht="13.2">
      <c r="A19" s="18">
        <v>17</v>
      </c>
      <c r="B19" s="29" t="s">
        <v>69</v>
      </c>
      <c r="C19" s="25" t="s">
        <v>85</v>
      </c>
      <c r="D19" s="25"/>
      <c r="E19" s="30"/>
    </row>
    <row r="20" spans="1:5" ht="39.6">
      <c r="A20" s="18">
        <v>18</v>
      </c>
      <c r="B20" s="29" t="s">
        <v>69</v>
      </c>
      <c r="C20" s="25" t="s">
        <v>51</v>
      </c>
      <c r="D20" s="25"/>
      <c r="E20" s="30"/>
    </row>
    <row r="21" spans="1:5" ht="17.399999999999999">
      <c r="A21" s="18">
        <v>19</v>
      </c>
      <c r="B21" s="29"/>
      <c r="C21" s="19" t="s">
        <v>86</v>
      </c>
      <c r="D21" s="25"/>
      <c r="E21" s="30"/>
    </row>
    <row r="22" spans="1:5" ht="13.2">
      <c r="A22" s="18">
        <v>20</v>
      </c>
      <c r="B22" s="29" t="s">
        <v>69</v>
      </c>
      <c r="C22" s="25" t="s">
        <v>58</v>
      </c>
      <c r="D22" s="25"/>
      <c r="E22" s="30"/>
    </row>
    <row r="23" spans="1:5" ht="26.4">
      <c r="A23" s="18">
        <v>21</v>
      </c>
      <c r="B23" s="29" t="s">
        <v>69</v>
      </c>
      <c r="C23" s="25" t="s">
        <v>87</v>
      </c>
      <c r="D23" s="25"/>
      <c r="E23" s="30"/>
    </row>
    <row r="24" spans="1:5" ht="13.2">
      <c r="A24" s="18">
        <v>22</v>
      </c>
      <c r="B24" s="29" t="s">
        <v>69</v>
      </c>
      <c r="C24" s="25" t="s">
        <v>59</v>
      </c>
      <c r="D24" s="25"/>
      <c r="E24" s="30"/>
    </row>
    <row r="25" spans="1:5" ht="26.4">
      <c r="A25" s="18">
        <v>23</v>
      </c>
      <c r="B25" s="29" t="s">
        <v>69</v>
      </c>
      <c r="C25" s="25" t="s">
        <v>60</v>
      </c>
      <c r="D25" s="25" t="s">
        <v>88</v>
      </c>
      <c r="E25" s="30"/>
    </row>
    <row r="26" spans="1:5" ht="13.2">
      <c r="A26" s="18">
        <v>24</v>
      </c>
      <c r="B26" s="29"/>
      <c r="C26" s="25"/>
      <c r="D26" s="25"/>
      <c r="E26" s="30"/>
    </row>
    <row r="27" spans="1:5" ht="16.8">
      <c r="A27" s="18">
        <v>25</v>
      </c>
      <c r="B27" s="29" t="s">
        <v>89</v>
      </c>
      <c r="C27" s="32" t="s">
        <v>90</v>
      </c>
      <c r="D27" s="25"/>
      <c r="E27" s="30"/>
    </row>
    <row r="28" spans="1:5" ht="26.4">
      <c r="A28" s="18">
        <v>26</v>
      </c>
      <c r="B28" s="29" t="s">
        <v>89</v>
      </c>
      <c r="C28" s="25" t="s">
        <v>91</v>
      </c>
      <c r="D28" s="25"/>
      <c r="E28" s="30"/>
    </row>
    <row r="29" spans="1:5" ht="13.2">
      <c r="A29" s="18">
        <v>27</v>
      </c>
      <c r="B29" s="29" t="s">
        <v>89</v>
      </c>
      <c r="C29" s="25" t="s">
        <v>92</v>
      </c>
      <c r="D29" s="65" t="s">
        <v>93</v>
      </c>
      <c r="E29" s="30"/>
    </row>
    <row r="30" spans="1:5" ht="13.2">
      <c r="A30" s="18">
        <v>28</v>
      </c>
      <c r="B30" s="29"/>
      <c r="C30" s="25" t="s">
        <v>94</v>
      </c>
      <c r="D30" s="66"/>
      <c r="E30" s="30"/>
    </row>
    <row r="31" spans="1:5" ht="13.2">
      <c r="A31" s="18">
        <v>29</v>
      </c>
      <c r="B31" s="29"/>
      <c r="C31" s="25" t="s">
        <v>95</v>
      </c>
      <c r="D31" s="66"/>
      <c r="E31" s="30"/>
    </row>
    <row r="32" spans="1:5" ht="13.2">
      <c r="A32" s="18">
        <v>30</v>
      </c>
      <c r="B32" s="29"/>
      <c r="C32" s="25" t="s">
        <v>96</v>
      </c>
      <c r="D32" s="66"/>
      <c r="E32" s="30"/>
    </row>
    <row r="33" spans="1:5" ht="13.2">
      <c r="A33" s="18">
        <v>31</v>
      </c>
      <c r="B33" s="29"/>
      <c r="C33" s="25" t="s">
        <v>97</v>
      </c>
      <c r="D33" s="66"/>
      <c r="E33" s="30"/>
    </row>
    <row r="34" spans="1:5" ht="13.2">
      <c r="A34" s="18">
        <v>32</v>
      </c>
      <c r="B34" s="29" t="s">
        <v>98</v>
      </c>
      <c r="C34" s="25" t="s">
        <v>99</v>
      </c>
      <c r="D34" s="66"/>
      <c r="E34" s="30"/>
    </row>
    <row r="35" spans="1:5" ht="13.2">
      <c r="A35" s="18">
        <v>33</v>
      </c>
      <c r="B35" s="29" t="s">
        <v>98</v>
      </c>
      <c r="C35" s="25" t="s">
        <v>100</v>
      </c>
      <c r="D35" s="67"/>
      <c r="E35" s="30"/>
    </row>
    <row r="36" spans="1:5" ht="13.2">
      <c r="A36" s="18">
        <v>34</v>
      </c>
      <c r="B36" s="29" t="s">
        <v>98</v>
      </c>
      <c r="C36" s="25" t="s">
        <v>101</v>
      </c>
      <c r="D36" s="25"/>
      <c r="E36" s="30"/>
    </row>
    <row r="37" spans="1:5" ht="39.6">
      <c r="A37" s="18">
        <v>36</v>
      </c>
      <c r="B37" s="29" t="s">
        <v>98</v>
      </c>
      <c r="C37" s="25" t="s">
        <v>102</v>
      </c>
      <c r="D37" s="25"/>
      <c r="E37" s="30"/>
    </row>
    <row r="38" spans="1:5" ht="26.4">
      <c r="A38" s="18">
        <v>37</v>
      </c>
      <c r="B38" s="29" t="s">
        <v>98</v>
      </c>
      <c r="C38" s="25" t="s">
        <v>103</v>
      </c>
      <c r="D38" s="25"/>
      <c r="E38" s="30"/>
    </row>
    <row r="39" spans="1:5" ht="13.2">
      <c r="A39" s="18">
        <v>38</v>
      </c>
      <c r="B39" s="29" t="s">
        <v>98</v>
      </c>
      <c r="C39" s="25" t="s">
        <v>104</v>
      </c>
      <c r="D39" s="25"/>
      <c r="E39" s="30"/>
    </row>
    <row r="40" spans="1:5" ht="39.6">
      <c r="A40" s="18">
        <v>39</v>
      </c>
      <c r="B40" s="29" t="s">
        <v>98</v>
      </c>
      <c r="C40" s="25" t="s">
        <v>105</v>
      </c>
      <c r="D40" s="25"/>
      <c r="E40" s="30"/>
    </row>
    <row r="41" spans="1:5" ht="13.2">
      <c r="A41" s="18">
        <v>40</v>
      </c>
      <c r="B41" s="29" t="s">
        <v>98</v>
      </c>
      <c r="C41" s="25" t="s">
        <v>106</v>
      </c>
      <c r="D41" s="25"/>
      <c r="E41" s="30"/>
    </row>
    <row r="42" spans="1:5" ht="13.2">
      <c r="A42" s="18">
        <v>41</v>
      </c>
      <c r="B42" s="29" t="s">
        <v>98</v>
      </c>
      <c r="C42" s="25" t="s">
        <v>107</v>
      </c>
      <c r="D42" s="25"/>
      <c r="E42" s="30"/>
    </row>
    <row r="43" spans="1:5" ht="13.2">
      <c r="A43" s="18">
        <v>42</v>
      </c>
      <c r="B43" s="29"/>
      <c r="C43" s="25"/>
      <c r="D43" s="25"/>
      <c r="E43" s="30"/>
    </row>
    <row r="44" spans="1:5" ht="15.6">
      <c r="A44" s="18">
        <v>23</v>
      </c>
      <c r="B44" s="29" t="s">
        <v>98</v>
      </c>
      <c r="C44" s="33" t="s">
        <v>108</v>
      </c>
      <c r="D44" s="25"/>
      <c r="E44" s="30"/>
    </row>
    <row r="45" spans="1:5" ht="13.2">
      <c r="A45" s="18">
        <v>44</v>
      </c>
      <c r="B45" s="29" t="s">
        <v>98</v>
      </c>
      <c r="C45" s="25" t="s">
        <v>109</v>
      </c>
      <c r="D45" s="65" t="s">
        <v>110</v>
      </c>
      <c r="E45" s="30"/>
    </row>
    <row r="46" spans="1:5" ht="13.2">
      <c r="A46" s="18">
        <v>45</v>
      </c>
      <c r="B46" s="29"/>
      <c r="C46" s="25" t="s">
        <v>111</v>
      </c>
      <c r="D46" s="66"/>
      <c r="E46" s="30"/>
    </row>
    <row r="47" spans="1:5" ht="13.2">
      <c r="A47" s="18">
        <v>46</v>
      </c>
      <c r="B47" s="29"/>
      <c r="C47" s="25" t="s">
        <v>112</v>
      </c>
      <c r="D47" s="66"/>
      <c r="E47" s="30"/>
    </row>
    <row r="48" spans="1:5" ht="13.2">
      <c r="A48" s="18">
        <v>47</v>
      </c>
      <c r="B48" s="29"/>
      <c r="C48" s="25" t="s">
        <v>113</v>
      </c>
      <c r="D48" s="66"/>
      <c r="E48" s="30"/>
    </row>
    <row r="49" spans="1:5" ht="13.2">
      <c r="A49" s="18">
        <v>48</v>
      </c>
      <c r="B49" s="29"/>
      <c r="C49" s="25" t="s">
        <v>114</v>
      </c>
      <c r="D49" s="67"/>
      <c r="E49" s="30"/>
    </row>
    <row r="50" spans="1:5" ht="39.6">
      <c r="A50" s="18">
        <v>49</v>
      </c>
      <c r="B50" s="29" t="s">
        <v>98</v>
      </c>
      <c r="C50" s="25" t="s">
        <v>40</v>
      </c>
      <c r="D50" s="65" t="s">
        <v>55</v>
      </c>
      <c r="E50" s="30"/>
    </row>
    <row r="51" spans="1:5" ht="13.2">
      <c r="A51" s="18">
        <v>50</v>
      </c>
      <c r="B51" s="29" t="s">
        <v>98</v>
      </c>
      <c r="C51" s="25" t="s">
        <v>115</v>
      </c>
      <c r="D51" s="66"/>
      <c r="E51" s="30"/>
    </row>
    <row r="52" spans="1:5" ht="13.2">
      <c r="A52" s="18">
        <v>51</v>
      </c>
      <c r="B52" s="29"/>
      <c r="C52" s="34" t="s">
        <v>116</v>
      </c>
      <c r="D52" s="66"/>
      <c r="E52" s="30"/>
    </row>
    <row r="53" spans="1:5" ht="26.4">
      <c r="A53" s="18">
        <v>52</v>
      </c>
      <c r="B53" s="29" t="s">
        <v>98</v>
      </c>
      <c r="C53" s="25" t="s">
        <v>117</v>
      </c>
      <c r="D53" s="67"/>
      <c r="E53" s="30"/>
    </row>
    <row r="54" spans="1:5" ht="13.2">
      <c r="A54" s="18">
        <v>53</v>
      </c>
      <c r="B54" s="29"/>
      <c r="C54" s="25"/>
      <c r="D54" s="25"/>
      <c r="E54" s="30"/>
    </row>
    <row r="55" spans="1:5" ht="15.6">
      <c r="A55" s="18">
        <v>54</v>
      </c>
      <c r="B55" s="29" t="s">
        <v>98</v>
      </c>
      <c r="C55" s="33" t="s">
        <v>118</v>
      </c>
      <c r="D55" s="25"/>
      <c r="E55" s="30"/>
    </row>
    <row r="56" spans="1:5" ht="26.4">
      <c r="A56" s="18">
        <v>55</v>
      </c>
      <c r="B56" s="29" t="s">
        <v>98</v>
      </c>
      <c r="C56" s="25" t="s">
        <v>119</v>
      </c>
      <c r="D56" s="25"/>
      <c r="E56" s="30"/>
    </row>
    <row r="57" spans="1:5" ht="13.2">
      <c r="A57" s="18">
        <v>56</v>
      </c>
      <c r="B57" s="29" t="s">
        <v>98</v>
      </c>
      <c r="C57" s="25" t="s">
        <v>120</v>
      </c>
      <c r="D57" s="25" t="s">
        <v>121</v>
      </c>
      <c r="E57" s="30"/>
    </row>
    <row r="58" spans="1:5" ht="15.75" customHeight="1">
      <c r="A58" s="18">
        <v>57</v>
      </c>
      <c r="B58" s="29" t="s">
        <v>122</v>
      </c>
      <c r="C58" s="25" t="s">
        <v>56</v>
      </c>
      <c r="D58" s="25"/>
      <c r="E58" s="30"/>
    </row>
    <row r="59" spans="1:5" ht="15.75" customHeight="1">
      <c r="A59" s="18">
        <v>58</v>
      </c>
      <c r="B59" s="29" t="s">
        <v>122</v>
      </c>
      <c r="C59" s="25" t="s">
        <v>64</v>
      </c>
      <c r="D59" s="25"/>
      <c r="E59" s="30"/>
    </row>
    <row r="60" spans="1:5" ht="15.75" customHeight="1">
      <c r="A60" s="35">
        <v>59</v>
      </c>
      <c r="B60" s="36"/>
      <c r="C60" s="17"/>
      <c r="D60" s="17"/>
    </row>
    <row r="61" spans="1:5" ht="15.75" customHeight="1">
      <c r="A61" s="37">
        <v>60</v>
      </c>
      <c r="B61" s="38"/>
      <c r="C61" s="31"/>
      <c r="D61" s="31"/>
    </row>
    <row r="62" spans="1:5" ht="15.75" customHeight="1">
      <c r="A62" s="37"/>
      <c r="B62" s="38"/>
      <c r="C62" s="31"/>
      <c r="D62" s="31"/>
    </row>
    <row r="63" spans="1:5" ht="15.75" customHeight="1">
      <c r="A63" s="37"/>
      <c r="B63" s="38"/>
      <c r="C63" s="31"/>
      <c r="D63" s="31"/>
    </row>
    <row r="64" spans="1:5" ht="15.75" customHeight="1">
      <c r="A64" s="37"/>
      <c r="B64" s="38"/>
      <c r="C64" s="31"/>
      <c r="D64" s="31"/>
    </row>
    <row r="65" spans="1:4" ht="15.75" customHeight="1">
      <c r="A65" s="37"/>
      <c r="B65" s="38"/>
      <c r="C65" s="31"/>
    </row>
    <row r="66" spans="1:4" ht="15.75" customHeight="1">
      <c r="A66" s="37"/>
      <c r="B66" s="38"/>
      <c r="C66" s="31"/>
      <c r="D66" s="31"/>
    </row>
    <row r="67" spans="1:4" ht="15.75" customHeight="1">
      <c r="A67" s="37"/>
      <c r="B67" s="38"/>
      <c r="C67" s="31"/>
      <c r="D67" s="31"/>
    </row>
    <row r="68" spans="1:4" ht="15.75" customHeight="1">
      <c r="A68" s="37"/>
      <c r="B68" s="38"/>
      <c r="C68" s="31"/>
      <c r="D68" s="31"/>
    </row>
    <row r="69" spans="1:4" ht="15.75" customHeight="1">
      <c r="A69" s="37"/>
      <c r="B69" s="38"/>
      <c r="C69" s="31"/>
      <c r="D69" s="31"/>
    </row>
    <row r="70" spans="1:4" ht="15.75" customHeight="1">
      <c r="A70" s="37"/>
      <c r="B70" s="38"/>
      <c r="C70" s="31"/>
      <c r="D70" s="31"/>
    </row>
    <row r="71" spans="1:4" ht="15.75" customHeight="1">
      <c r="A71" s="37"/>
      <c r="B71" s="38"/>
      <c r="C71" s="31"/>
      <c r="D71" s="31"/>
    </row>
    <row r="72" spans="1:4" ht="15.75" customHeight="1">
      <c r="A72" s="37"/>
      <c r="C72" s="31"/>
      <c r="D72" s="31"/>
    </row>
    <row r="73" spans="1:4" ht="15.75" customHeight="1">
      <c r="A73" s="37"/>
      <c r="C73" s="31"/>
      <c r="D73" s="31"/>
    </row>
    <row r="74" spans="1:4" ht="15.75" customHeight="1">
      <c r="A74" s="37"/>
      <c r="C74" s="31"/>
      <c r="D74" s="31"/>
    </row>
    <row r="75" spans="1:4" ht="15.75" customHeight="1">
      <c r="A75" s="37"/>
      <c r="C75" s="31"/>
      <c r="D75" s="31"/>
    </row>
    <row r="76" spans="1:4" ht="15.75" customHeight="1">
      <c r="A76" s="37"/>
      <c r="C76" s="31"/>
      <c r="D76" s="31"/>
    </row>
    <row r="77" spans="1:4" ht="15.75" customHeight="1">
      <c r="A77" s="37"/>
      <c r="C77" s="31"/>
      <c r="D77" s="31"/>
    </row>
    <row r="78" spans="1:4" ht="15.75" customHeight="1">
      <c r="A78" s="37"/>
      <c r="C78" s="31"/>
      <c r="D78" s="31"/>
    </row>
    <row r="79" spans="1:4" ht="15.75" customHeight="1">
      <c r="A79" s="37"/>
      <c r="C79" s="31"/>
      <c r="D79" s="31"/>
    </row>
    <row r="80" spans="1:4" ht="15.75" customHeight="1">
      <c r="C80" s="31"/>
      <c r="D80" s="31"/>
    </row>
    <row r="81" spans="3:4" ht="15.75" customHeight="1">
      <c r="C81" s="31"/>
      <c r="D81" s="31"/>
    </row>
    <row r="82" spans="3:4" ht="15.75" customHeight="1">
      <c r="C82" s="31"/>
      <c r="D82" s="31"/>
    </row>
    <row r="83" spans="3:4" ht="15.75" customHeight="1">
      <c r="C83" s="31"/>
      <c r="D83" s="31"/>
    </row>
    <row r="84" spans="3:4" ht="15.75" customHeight="1">
      <c r="C84" s="31"/>
      <c r="D84" s="31"/>
    </row>
    <row r="85" spans="3:4" ht="15.75" customHeight="1">
      <c r="C85" s="31"/>
      <c r="D85" s="31"/>
    </row>
    <row r="86" spans="3:4" ht="15.75" customHeight="1">
      <c r="C86" s="31"/>
      <c r="D86" s="31"/>
    </row>
    <row r="87" spans="3:4" ht="15.75" customHeight="1">
      <c r="C87" s="31"/>
      <c r="D87" s="31"/>
    </row>
    <row r="88" spans="3:4" ht="15.75" customHeight="1">
      <c r="C88" s="31"/>
      <c r="D88" s="31"/>
    </row>
    <row r="89" spans="3:4" ht="15.75" customHeight="1">
      <c r="C89" s="31"/>
      <c r="D89" s="31"/>
    </row>
    <row r="90" spans="3:4" ht="15.75" customHeight="1">
      <c r="C90" s="31"/>
      <c r="D90" s="31"/>
    </row>
    <row r="91" spans="3:4" ht="15.75" customHeight="1">
      <c r="C91" s="31"/>
      <c r="D91" s="31"/>
    </row>
    <row r="92" spans="3:4" ht="15.75" customHeight="1">
      <c r="C92" s="31"/>
      <c r="D92" s="31"/>
    </row>
    <row r="93" spans="3:4" ht="15.75" customHeight="1">
      <c r="C93" s="31"/>
      <c r="D93" s="31"/>
    </row>
    <row r="94" spans="3:4" ht="15.75" customHeight="1">
      <c r="C94" s="31"/>
      <c r="D94" s="31"/>
    </row>
    <row r="95" spans="3:4" ht="15.75" customHeight="1">
      <c r="C95" s="31"/>
      <c r="D95" s="31"/>
    </row>
    <row r="96" spans="3:4" ht="15.75" customHeight="1">
      <c r="C96" s="31"/>
      <c r="D96" s="31"/>
    </row>
    <row r="97" spans="3:4" ht="15.75" customHeight="1">
      <c r="C97" s="31"/>
      <c r="D97" s="31"/>
    </row>
    <row r="98" spans="3:4" ht="15.75" customHeight="1">
      <c r="C98" s="31"/>
      <c r="D98" s="31"/>
    </row>
    <row r="99" spans="3:4" ht="15.75" customHeight="1">
      <c r="C99" s="31"/>
      <c r="D99" s="31"/>
    </row>
    <row r="100" spans="3:4" ht="15.75" customHeight="1">
      <c r="C100" s="31"/>
      <c r="D100" s="31"/>
    </row>
    <row r="101" spans="3:4" ht="15.75" customHeight="1">
      <c r="C101" s="31"/>
      <c r="D101" s="31"/>
    </row>
    <row r="102" spans="3:4" ht="15.75" customHeight="1">
      <c r="C102" s="31"/>
      <c r="D102" s="31"/>
    </row>
    <row r="103" spans="3:4" ht="15.75" customHeight="1">
      <c r="C103" s="31"/>
      <c r="D103" s="31"/>
    </row>
    <row r="104" spans="3:4" ht="15.75" customHeight="1">
      <c r="C104" s="31"/>
      <c r="D104" s="31"/>
    </row>
    <row r="105" spans="3:4" ht="15.75" customHeight="1">
      <c r="C105" s="31"/>
      <c r="D105" s="31"/>
    </row>
    <row r="106" spans="3:4" ht="15.75" customHeight="1">
      <c r="C106" s="31"/>
      <c r="D106" s="31"/>
    </row>
    <row r="107" spans="3:4" ht="15.75" customHeight="1">
      <c r="C107" s="31"/>
      <c r="D107" s="31"/>
    </row>
    <row r="108" spans="3:4" ht="15.75" customHeight="1">
      <c r="C108" s="31"/>
      <c r="D108" s="31"/>
    </row>
    <row r="109" spans="3:4" ht="15.75" customHeight="1">
      <c r="C109" s="31"/>
      <c r="D109" s="31"/>
    </row>
    <row r="110" spans="3:4" ht="15.75" customHeight="1">
      <c r="C110" s="31"/>
      <c r="D110" s="31"/>
    </row>
    <row r="111" spans="3:4" ht="15.75" customHeight="1">
      <c r="C111" s="31"/>
      <c r="D111" s="31"/>
    </row>
    <row r="112" spans="3:4" ht="15.75" customHeight="1">
      <c r="C112" s="31"/>
      <c r="D112" s="31"/>
    </row>
    <row r="113" spans="3:4" ht="15.75" customHeight="1">
      <c r="C113" s="31"/>
      <c r="D113" s="31"/>
    </row>
    <row r="114" spans="3:4" ht="15.75" customHeight="1">
      <c r="C114" s="31"/>
      <c r="D114" s="31"/>
    </row>
    <row r="115" spans="3:4" ht="15.75" customHeight="1">
      <c r="C115" s="31"/>
      <c r="D115" s="31"/>
    </row>
    <row r="116" spans="3:4" ht="15.75" customHeight="1">
      <c r="C116" s="31"/>
      <c r="D116" s="31"/>
    </row>
    <row r="117" spans="3:4" ht="15.75" customHeight="1">
      <c r="C117" s="31"/>
      <c r="D117" s="31"/>
    </row>
    <row r="118" spans="3:4" ht="15.75" customHeight="1"/>
    <row r="119" spans="3:4" ht="15.75" customHeight="1"/>
    <row r="120" spans="3:4" ht="15.75" customHeight="1"/>
    <row r="121" spans="3:4" ht="15.75" customHeight="1"/>
    <row r="122" spans="3:4" ht="15.75" customHeight="1"/>
    <row r="123" spans="3:4" ht="15.75" customHeight="1"/>
    <row r="124" spans="3:4" ht="15.75" customHeight="1"/>
    <row r="125" spans="3:4" ht="15.75" customHeight="1"/>
    <row r="126" spans="3:4" ht="15.75" customHeight="1"/>
    <row r="127" spans="3:4" ht="15.75" customHeight="1"/>
    <row r="128" spans="3:4"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sheetData>
  <mergeCells count="4">
    <mergeCell ref="A1:D1"/>
    <mergeCell ref="D29:D35"/>
    <mergeCell ref="D45:D49"/>
    <mergeCell ref="D50:D5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000"/>
  <sheetViews>
    <sheetView workbookViewId="0"/>
  </sheetViews>
  <sheetFormatPr defaultColWidth="12.6640625" defaultRowHeight="15" customHeight="1"/>
  <cols>
    <col min="3" max="3" width="33.44140625" customWidth="1"/>
    <col min="4" max="4" width="44.21875" customWidth="1"/>
  </cols>
  <sheetData>
    <row r="1" spans="1:4">
      <c r="A1" s="39" t="s">
        <v>123</v>
      </c>
      <c r="B1" s="39" t="s">
        <v>124</v>
      </c>
      <c r="C1" s="39" t="s">
        <v>125</v>
      </c>
      <c r="D1" s="40"/>
    </row>
    <row r="2" spans="1:4">
      <c r="A2" s="41" t="s">
        <v>126</v>
      </c>
      <c r="B2" s="41" t="s">
        <v>127</v>
      </c>
      <c r="C2" s="41" t="s">
        <v>128</v>
      </c>
      <c r="D2" s="42" t="s">
        <v>129</v>
      </c>
    </row>
    <row r="3" spans="1:4">
      <c r="A3" s="41" t="s">
        <v>130</v>
      </c>
      <c r="B3" s="41" t="s">
        <v>131</v>
      </c>
      <c r="C3" s="41" t="s">
        <v>132</v>
      </c>
      <c r="D3" s="40" t="s">
        <v>133</v>
      </c>
    </row>
    <row r="4" spans="1:4">
      <c r="A4" s="41" t="s">
        <v>134</v>
      </c>
      <c r="B4" s="41" t="s">
        <v>135</v>
      </c>
      <c r="C4" s="41" t="s">
        <v>136</v>
      </c>
      <c r="D4" s="40" t="s">
        <v>137</v>
      </c>
    </row>
    <row r="5" spans="1:4">
      <c r="A5" s="43">
        <v>44992</v>
      </c>
      <c r="B5" s="41" t="s">
        <v>135</v>
      </c>
      <c r="C5" s="41" t="s">
        <v>138</v>
      </c>
      <c r="D5" s="40"/>
    </row>
    <row r="6" spans="1:4">
      <c r="A6" s="44"/>
      <c r="B6" s="44"/>
      <c r="C6" s="44"/>
      <c r="D6" s="40"/>
    </row>
    <row r="7" spans="1:4">
      <c r="A7" s="44"/>
      <c r="B7" s="44"/>
      <c r="C7" s="44"/>
      <c r="D7" s="40"/>
    </row>
    <row r="8" spans="1:4">
      <c r="A8" s="44"/>
      <c r="B8" s="44"/>
      <c r="C8" s="44"/>
      <c r="D8" s="40"/>
    </row>
    <row r="9" spans="1:4">
      <c r="A9" s="44"/>
      <c r="B9" s="44"/>
      <c r="C9" s="44"/>
      <c r="D9" s="40"/>
    </row>
    <row r="10" spans="1:4">
      <c r="A10" s="44"/>
      <c r="B10" s="44"/>
      <c r="C10" s="44"/>
      <c r="D10" s="40"/>
    </row>
    <row r="11" spans="1:4">
      <c r="D11" s="45"/>
    </row>
    <row r="12" spans="1:4">
      <c r="D12" s="45"/>
    </row>
    <row r="13" spans="1:4">
      <c r="D13" s="45"/>
    </row>
    <row r="14" spans="1:4">
      <c r="D14" s="45"/>
    </row>
    <row r="15" spans="1:4">
      <c r="D15" s="45"/>
    </row>
    <row r="16" spans="1:4">
      <c r="D16" s="45"/>
    </row>
    <row r="17" spans="4:4">
      <c r="D17" s="45"/>
    </row>
    <row r="18" spans="4:4">
      <c r="D18" s="45"/>
    </row>
    <row r="19" spans="4:4">
      <c r="D19" s="45"/>
    </row>
    <row r="20" spans="4:4">
      <c r="D20" s="45"/>
    </row>
    <row r="21" spans="4:4">
      <c r="D21" s="45"/>
    </row>
    <row r="22" spans="4:4">
      <c r="D22" s="45"/>
    </row>
    <row r="23" spans="4:4">
      <c r="D23" s="45"/>
    </row>
    <row r="24" spans="4:4">
      <c r="D24" s="45"/>
    </row>
    <row r="25" spans="4:4">
      <c r="D25" s="45"/>
    </row>
    <row r="26" spans="4:4">
      <c r="D26" s="45"/>
    </row>
    <row r="27" spans="4:4">
      <c r="D27" s="45"/>
    </row>
    <row r="28" spans="4:4">
      <c r="D28" s="45"/>
    </row>
    <row r="29" spans="4:4">
      <c r="D29" s="45"/>
    </row>
    <row r="30" spans="4:4">
      <c r="D30" s="45"/>
    </row>
    <row r="31" spans="4:4">
      <c r="D31" s="45"/>
    </row>
    <row r="32" spans="4:4">
      <c r="D32" s="45"/>
    </row>
    <row r="33" spans="4:4">
      <c r="D33" s="45"/>
    </row>
    <row r="34" spans="4:4">
      <c r="D34" s="45"/>
    </row>
    <row r="35" spans="4:4">
      <c r="D35" s="45"/>
    </row>
    <row r="36" spans="4:4">
      <c r="D36" s="45"/>
    </row>
    <row r="37" spans="4:4">
      <c r="D37" s="45"/>
    </row>
    <row r="38" spans="4:4">
      <c r="D38" s="45"/>
    </row>
    <row r="39" spans="4:4">
      <c r="D39" s="45"/>
    </row>
    <row r="40" spans="4:4">
      <c r="D40" s="45"/>
    </row>
    <row r="41" spans="4:4">
      <c r="D41" s="45"/>
    </row>
    <row r="42" spans="4:4">
      <c r="D42" s="45"/>
    </row>
    <row r="43" spans="4:4">
      <c r="D43" s="45"/>
    </row>
    <row r="44" spans="4:4">
      <c r="D44" s="45"/>
    </row>
    <row r="45" spans="4:4">
      <c r="D45" s="45"/>
    </row>
    <row r="46" spans="4:4">
      <c r="D46" s="45"/>
    </row>
    <row r="47" spans="4:4">
      <c r="D47" s="45"/>
    </row>
    <row r="48" spans="4:4">
      <c r="D48" s="45"/>
    </row>
    <row r="49" spans="4:4">
      <c r="D49" s="45"/>
    </row>
    <row r="50" spans="4:4">
      <c r="D50" s="45"/>
    </row>
    <row r="51" spans="4:4">
      <c r="D51" s="45"/>
    </row>
    <row r="52" spans="4:4">
      <c r="D52" s="45"/>
    </row>
    <row r="53" spans="4:4">
      <c r="D53" s="45"/>
    </row>
    <row r="54" spans="4:4">
      <c r="D54" s="45"/>
    </row>
    <row r="55" spans="4:4">
      <c r="D55" s="45"/>
    </row>
    <row r="56" spans="4:4">
      <c r="D56" s="45"/>
    </row>
    <row r="57" spans="4:4">
      <c r="D57" s="45"/>
    </row>
    <row r="58" spans="4:4">
      <c r="D58" s="45"/>
    </row>
    <row r="59" spans="4:4">
      <c r="D59" s="45"/>
    </row>
    <row r="60" spans="4:4">
      <c r="D60" s="45"/>
    </row>
    <row r="61" spans="4:4">
      <c r="D61" s="45"/>
    </row>
    <row r="62" spans="4:4">
      <c r="D62" s="45"/>
    </row>
    <row r="63" spans="4:4">
      <c r="D63" s="45"/>
    </row>
    <row r="64" spans="4:4">
      <c r="D64" s="45"/>
    </row>
    <row r="65" spans="4:4">
      <c r="D65" s="45"/>
    </row>
    <row r="66" spans="4:4">
      <c r="D66" s="45"/>
    </row>
    <row r="67" spans="4:4">
      <c r="D67" s="45"/>
    </row>
    <row r="68" spans="4:4">
      <c r="D68" s="45"/>
    </row>
    <row r="69" spans="4:4">
      <c r="D69" s="45"/>
    </row>
    <row r="70" spans="4:4">
      <c r="D70" s="45"/>
    </row>
    <row r="71" spans="4:4">
      <c r="D71" s="45"/>
    </row>
    <row r="72" spans="4:4">
      <c r="D72" s="45"/>
    </row>
    <row r="73" spans="4:4">
      <c r="D73" s="45"/>
    </row>
    <row r="74" spans="4:4">
      <c r="D74" s="45"/>
    </row>
    <row r="75" spans="4:4">
      <c r="D75" s="45"/>
    </row>
    <row r="76" spans="4:4">
      <c r="D76" s="45"/>
    </row>
    <row r="77" spans="4:4">
      <c r="D77" s="45"/>
    </row>
    <row r="78" spans="4:4">
      <c r="D78" s="45"/>
    </row>
    <row r="79" spans="4:4">
      <c r="D79" s="45"/>
    </row>
    <row r="80" spans="4:4">
      <c r="D80" s="45"/>
    </row>
    <row r="81" spans="4:4">
      <c r="D81" s="45"/>
    </row>
    <row r="82" spans="4:4">
      <c r="D82" s="45"/>
    </row>
    <row r="83" spans="4:4">
      <c r="D83" s="45"/>
    </row>
    <row r="84" spans="4:4">
      <c r="D84" s="45"/>
    </row>
    <row r="85" spans="4:4">
      <c r="D85" s="45"/>
    </row>
    <row r="86" spans="4:4">
      <c r="D86" s="45"/>
    </row>
    <row r="87" spans="4:4">
      <c r="D87" s="45"/>
    </row>
    <row r="88" spans="4:4">
      <c r="D88" s="45"/>
    </row>
    <row r="89" spans="4:4">
      <c r="D89" s="45"/>
    </row>
    <row r="90" spans="4:4">
      <c r="D90" s="45"/>
    </row>
    <row r="91" spans="4:4">
      <c r="D91" s="45"/>
    </row>
    <row r="92" spans="4:4">
      <c r="D92" s="45"/>
    </row>
    <row r="93" spans="4:4">
      <c r="D93" s="45"/>
    </row>
    <row r="94" spans="4:4">
      <c r="D94" s="45"/>
    </row>
    <row r="95" spans="4:4">
      <c r="D95" s="45"/>
    </row>
    <row r="96" spans="4:4">
      <c r="D96" s="45"/>
    </row>
    <row r="97" spans="4:4">
      <c r="D97" s="45"/>
    </row>
    <row r="98" spans="4:4">
      <c r="D98" s="45"/>
    </row>
    <row r="99" spans="4:4">
      <c r="D99" s="45"/>
    </row>
    <row r="100" spans="4:4">
      <c r="D100" s="45"/>
    </row>
    <row r="101" spans="4:4">
      <c r="D101" s="45"/>
    </row>
    <row r="102" spans="4:4">
      <c r="D102" s="45"/>
    </row>
    <row r="103" spans="4:4">
      <c r="D103" s="45"/>
    </row>
    <row r="104" spans="4:4">
      <c r="D104" s="45"/>
    </row>
    <row r="105" spans="4:4">
      <c r="D105" s="45"/>
    </row>
    <row r="106" spans="4:4">
      <c r="D106" s="45"/>
    </row>
    <row r="107" spans="4:4">
      <c r="D107" s="45"/>
    </row>
    <row r="108" spans="4:4">
      <c r="D108" s="45"/>
    </row>
    <row r="109" spans="4:4">
      <c r="D109" s="45"/>
    </row>
    <row r="110" spans="4:4">
      <c r="D110" s="45"/>
    </row>
    <row r="111" spans="4:4">
      <c r="D111" s="45"/>
    </row>
    <row r="112" spans="4:4">
      <c r="D112" s="45"/>
    </row>
    <row r="113" spans="4:4">
      <c r="D113" s="45"/>
    </row>
    <row r="114" spans="4:4">
      <c r="D114" s="45"/>
    </row>
    <row r="115" spans="4:4">
      <c r="D115" s="45"/>
    </row>
    <row r="116" spans="4:4">
      <c r="D116" s="45"/>
    </row>
    <row r="117" spans="4:4">
      <c r="D117" s="45"/>
    </row>
    <row r="118" spans="4:4">
      <c r="D118" s="45"/>
    </row>
    <row r="119" spans="4:4">
      <c r="D119" s="45"/>
    </row>
    <row r="120" spans="4:4">
      <c r="D120" s="45"/>
    </row>
    <row r="121" spans="4:4">
      <c r="D121" s="45"/>
    </row>
    <row r="122" spans="4:4">
      <c r="D122" s="45"/>
    </row>
    <row r="123" spans="4:4">
      <c r="D123" s="45"/>
    </row>
    <row r="124" spans="4:4">
      <c r="D124" s="45"/>
    </row>
    <row r="125" spans="4:4">
      <c r="D125" s="45"/>
    </row>
    <row r="126" spans="4:4">
      <c r="D126" s="45"/>
    </row>
    <row r="127" spans="4:4">
      <c r="D127" s="45"/>
    </row>
    <row r="128" spans="4:4">
      <c r="D128" s="45"/>
    </row>
    <row r="129" spans="4:4">
      <c r="D129" s="45"/>
    </row>
    <row r="130" spans="4:4">
      <c r="D130" s="45"/>
    </row>
    <row r="131" spans="4:4">
      <c r="D131" s="45"/>
    </row>
    <row r="132" spans="4:4">
      <c r="D132" s="45"/>
    </row>
    <row r="133" spans="4:4">
      <c r="D133" s="45"/>
    </row>
    <row r="134" spans="4:4">
      <c r="D134" s="45"/>
    </row>
    <row r="135" spans="4:4">
      <c r="D135" s="45"/>
    </row>
    <row r="136" spans="4:4">
      <c r="D136" s="45"/>
    </row>
    <row r="137" spans="4:4">
      <c r="D137" s="45"/>
    </row>
    <row r="138" spans="4:4">
      <c r="D138" s="45"/>
    </row>
    <row r="139" spans="4:4">
      <c r="D139" s="45"/>
    </row>
    <row r="140" spans="4:4">
      <c r="D140" s="45"/>
    </row>
    <row r="141" spans="4:4">
      <c r="D141" s="45"/>
    </row>
    <row r="142" spans="4:4">
      <c r="D142" s="45"/>
    </row>
    <row r="143" spans="4:4">
      <c r="D143" s="45"/>
    </row>
    <row r="144" spans="4:4">
      <c r="D144" s="45"/>
    </row>
    <row r="145" spans="4:4">
      <c r="D145" s="45"/>
    </row>
    <row r="146" spans="4:4">
      <c r="D146" s="45"/>
    </row>
    <row r="147" spans="4:4">
      <c r="D147" s="45"/>
    </row>
    <row r="148" spans="4:4">
      <c r="D148" s="45"/>
    </row>
    <row r="149" spans="4:4">
      <c r="D149" s="45"/>
    </row>
    <row r="150" spans="4:4">
      <c r="D150" s="45"/>
    </row>
    <row r="151" spans="4:4">
      <c r="D151" s="45"/>
    </row>
    <row r="152" spans="4:4">
      <c r="D152" s="45"/>
    </row>
    <row r="153" spans="4:4">
      <c r="D153" s="45"/>
    </row>
    <row r="154" spans="4:4">
      <c r="D154" s="45"/>
    </row>
    <row r="155" spans="4:4">
      <c r="D155" s="45"/>
    </row>
    <row r="156" spans="4:4">
      <c r="D156" s="45"/>
    </row>
    <row r="157" spans="4:4">
      <c r="D157" s="45"/>
    </row>
    <row r="158" spans="4:4">
      <c r="D158" s="45"/>
    </row>
    <row r="159" spans="4:4">
      <c r="D159" s="45"/>
    </row>
    <row r="160" spans="4:4">
      <c r="D160" s="45"/>
    </row>
    <row r="161" spans="4:4">
      <c r="D161" s="45"/>
    </row>
    <row r="162" spans="4:4">
      <c r="D162" s="45"/>
    </row>
    <row r="163" spans="4:4">
      <c r="D163" s="45"/>
    </row>
    <row r="164" spans="4:4">
      <c r="D164" s="45"/>
    </row>
    <row r="165" spans="4:4">
      <c r="D165" s="45"/>
    </row>
    <row r="166" spans="4:4">
      <c r="D166" s="45"/>
    </row>
    <row r="167" spans="4:4">
      <c r="D167" s="45"/>
    </row>
    <row r="168" spans="4:4">
      <c r="D168" s="45"/>
    </row>
    <row r="169" spans="4:4">
      <c r="D169" s="45"/>
    </row>
    <row r="170" spans="4:4">
      <c r="D170" s="45"/>
    </row>
    <row r="171" spans="4:4">
      <c r="D171" s="45"/>
    </row>
    <row r="172" spans="4:4">
      <c r="D172" s="45"/>
    </row>
    <row r="173" spans="4:4">
      <c r="D173" s="45"/>
    </row>
    <row r="174" spans="4:4">
      <c r="D174" s="45"/>
    </row>
    <row r="175" spans="4:4">
      <c r="D175" s="45"/>
    </row>
    <row r="176" spans="4:4">
      <c r="D176" s="45"/>
    </row>
    <row r="177" spans="4:4">
      <c r="D177" s="45"/>
    </row>
    <row r="178" spans="4:4">
      <c r="D178" s="45"/>
    </row>
    <row r="179" spans="4:4">
      <c r="D179" s="45"/>
    </row>
    <row r="180" spans="4:4">
      <c r="D180" s="45"/>
    </row>
    <row r="181" spans="4:4">
      <c r="D181" s="45"/>
    </row>
    <row r="182" spans="4:4">
      <c r="D182" s="45"/>
    </row>
    <row r="183" spans="4:4">
      <c r="D183" s="45"/>
    </row>
    <row r="184" spans="4:4">
      <c r="D184" s="45"/>
    </row>
    <row r="185" spans="4:4">
      <c r="D185" s="45"/>
    </row>
    <row r="186" spans="4:4">
      <c r="D186" s="45"/>
    </row>
    <row r="187" spans="4:4">
      <c r="D187" s="45"/>
    </row>
    <row r="188" spans="4:4">
      <c r="D188" s="45"/>
    </row>
    <row r="189" spans="4:4">
      <c r="D189" s="45"/>
    </row>
    <row r="190" spans="4:4">
      <c r="D190" s="45"/>
    </row>
    <row r="191" spans="4:4">
      <c r="D191" s="45"/>
    </row>
    <row r="192" spans="4:4">
      <c r="D192" s="45"/>
    </row>
    <row r="193" spans="4:4">
      <c r="D193" s="45"/>
    </row>
    <row r="194" spans="4:4">
      <c r="D194" s="45"/>
    </row>
    <row r="195" spans="4:4">
      <c r="D195" s="45"/>
    </row>
    <row r="196" spans="4:4">
      <c r="D196" s="45"/>
    </row>
    <row r="197" spans="4:4">
      <c r="D197" s="45"/>
    </row>
    <row r="198" spans="4:4">
      <c r="D198" s="45"/>
    </row>
    <row r="199" spans="4:4">
      <c r="D199" s="45"/>
    </row>
    <row r="200" spans="4:4">
      <c r="D200" s="45"/>
    </row>
    <row r="201" spans="4:4">
      <c r="D201" s="45"/>
    </row>
    <row r="202" spans="4:4">
      <c r="D202" s="45"/>
    </row>
    <row r="203" spans="4:4">
      <c r="D203" s="45"/>
    </row>
    <row r="204" spans="4:4">
      <c r="D204" s="45"/>
    </row>
    <row r="205" spans="4:4">
      <c r="D205" s="45"/>
    </row>
    <row r="206" spans="4:4">
      <c r="D206" s="45"/>
    </row>
    <row r="207" spans="4:4">
      <c r="D207" s="45"/>
    </row>
    <row r="208" spans="4:4">
      <c r="D208" s="45"/>
    </row>
    <row r="209" spans="4:4">
      <c r="D209" s="45"/>
    </row>
    <row r="210" spans="4:4">
      <c r="D210" s="45"/>
    </row>
    <row r="211" spans="4:4">
      <c r="D211" s="45"/>
    </row>
    <row r="212" spans="4:4">
      <c r="D212" s="45"/>
    </row>
    <row r="213" spans="4:4">
      <c r="D213" s="45"/>
    </row>
    <row r="214" spans="4:4">
      <c r="D214" s="45"/>
    </row>
    <row r="215" spans="4:4">
      <c r="D215" s="45"/>
    </row>
    <row r="216" spans="4:4">
      <c r="D216" s="45"/>
    </row>
    <row r="217" spans="4:4">
      <c r="D217" s="45"/>
    </row>
    <row r="218" spans="4:4">
      <c r="D218" s="45"/>
    </row>
    <row r="219" spans="4:4">
      <c r="D219" s="45"/>
    </row>
    <row r="220" spans="4:4">
      <c r="D220" s="45"/>
    </row>
    <row r="221" spans="4:4">
      <c r="D221" s="45"/>
    </row>
    <row r="222" spans="4:4">
      <c r="D222" s="45"/>
    </row>
    <row r="223" spans="4:4">
      <c r="D223" s="45"/>
    </row>
    <row r="224" spans="4:4">
      <c r="D224" s="45"/>
    </row>
    <row r="225" spans="4:4">
      <c r="D225" s="45"/>
    </row>
    <row r="226" spans="4:4">
      <c r="D226" s="45"/>
    </row>
    <row r="227" spans="4:4">
      <c r="D227" s="45"/>
    </row>
    <row r="228" spans="4:4">
      <c r="D228" s="45"/>
    </row>
    <row r="229" spans="4:4">
      <c r="D229" s="45"/>
    </row>
    <row r="230" spans="4:4">
      <c r="D230" s="45"/>
    </row>
    <row r="231" spans="4:4">
      <c r="D231" s="45"/>
    </row>
    <row r="232" spans="4:4">
      <c r="D232" s="45"/>
    </row>
    <row r="233" spans="4:4">
      <c r="D233" s="45"/>
    </row>
    <row r="234" spans="4:4">
      <c r="D234" s="45"/>
    </row>
    <row r="235" spans="4:4">
      <c r="D235" s="45"/>
    </row>
    <row r="236" spans="4:4">
      <c r="D236" s="45"/>
    </row>
    <row r="237" spans="4:4">
      <c r="D237" s="45"/>
    </row>
    <row r="238" spans="4:4">
      <c r="D238" s="45"/>
    </row>
    <row r="239" spans="4:4">
      <c r="D239" s="45"/>
    </row>
    <row r="240" spans="4:4">
      <c r="D240" s="45"/>
    </row>
    <row r="241" spans="4:4">
      <c r="D241" s="45"/>
    </row>
    <row r="242" spans="4:4">
      <c r="D242" s="45"/>
    </row>
    <row r="243" spans="4:4">
      <c r="D243" s="45"/>
    </row>
    <row r="244" spans="4:4">
      <c r="D244" s="45"/>
    </row>
    <row r="245" spans="4:4">
      <c r="D245" s="45"/>
    </row>
    <row r="246" spans="4:4">
      <c r="D246" s="45"/>
    </row>
    <row r="247" spans="4:4">
      <c r="D247" s="45"/>
    </row>
    <row r="248" spans="4:4">
      <c r="D248" s="45"/>
    </row>
    <row r="249" spans="4:4">
      <c r="D249" s="45"/>
    </row>
    <row r="250" spans="4:4">
      <c r="D250" s="45"/>
    </row>
    <row r="251" spans="4:4">
      <c r="D251" s="45"/>
    </row>
    <row r="252" spans="4:4">
      <c r="D252" s="45"/>
    </row>
    <row r="253" spans="4:4">
      <c r="D253" s="45"/>
    </row>
    <row r="254" spans="4:4">
      <c r="D254" s="45"/>
    </row>
    <row r="255" spans="4:4">
      <c r="D255" s="45"/>
    </row>
    <row r="256" spans="4:4">
      <c r="D256" s="45"/>
    </row>
    <row r="257" spans="4:4">
      <c r="D257" s="45"/>
    </row>
    <row r="258" spans="4:4">
      <c r="D258" s="45"/>
    </row>
    <row r="259" spans="4:4">
      <c r="D259" s="45"/>
    </row>
    <row r="260" spans="4:4">
      <c r="D260" s="45"/>
    </row>
    <row r="261" spans="4:4">
      <c r="D261" s="45"/>
    </row>
    <row r="262" spans="4:4">
      <c r="D262" s="45"/>
    </row>
    <row r="263" spans="4:4">
      <c r="D263" s="45"/>
    </row>
    <row r="264" spans="4:4">
      <c r="D264" s="45"/>
    </row>
    <row r="265" spans="4:4">
      <c r="D265" s="45"/>
    </row>
    <row r="266" spans="4:4">
      <c r="D266" s="45"/>
    </row>
    <row r="267" spans="4:4">
      <c r="D267" s="45"/>
    </row>
    <row r="268" spans="4:4">
      <c r="D268" s="45"/>
    </row>
    <row r="269" spans="4:4">
      <c r="D269" s="45"/>
    </row>
    <row r="270" spans="4:4">
      <c r="D270" s="45"/>
    </row>
    <row r="271" spans="4:4">
      <c r="D271" s="45"/>
    </row>
    <row r="272" spans="4:4">
      <c r="D272" s="45"/>
    </row>
    <row r="273" spans="4:4">
      <c r="D273" s="45"/>
    </row>
    <row r="274" spans="4:4">
      <c r="D274" s="45"/>
    </row>
    <row r="275" spans="4:4">
      <c r="D275" s="45"/>
    </row>
    <row r="276" spans="4:4">
      <c r="D276" s="45"/>
    </row>
    <row r="277" spans="4:4">
      <c r="D277" s="45"/>
    </row>
    <row r="278" spans="4:4">
      <c r="D278" s="45"/>
    </row>
    <row r="279" spans="4:4">
      <c r="D279" s="45"/>
    </row>
    <row r="280" spans="4:4">
      <c r="D280" s="45"/>
    </row>
    <row r="281" spans="4:4">
      <c r="D281" s="45"/>
    </row>
    <row r="282" spans="4:4">
      <c r="D282" s="45"/>
    </row>
    <row r="283" spans="4:4">
      <c r="D283" s="45"/>
    </row>
    <row r="284" spans="4:4">
      <c r="D284" s="45"/>
    </row>
    <row r="285" spans="4:4">
      <c r="D285" s="45"/>
    </row>
    <row r="286" spans="4:4">
      <c r="D286" s="45"/>
    </row>
    <row r="287" spans="4:4">
      <c r="D287" s="45"/>
    </row>
    <row r="288" spans="4:4">
      <c r="D288" s="45"/>
    </row>
    <row r="289" spans="4:4">
      <c r="D289" s="45"/>
    </row>
    <row r="290" spans="4:4">
      <c r="D290" s="45"/>
    </row>
    <row r="291" spans="4:4">
      <c r="D291" s="45"/>
    </row>
    <row r="292" spans="4:4">
      <c r="D292" s="45"/>
    </row>
    <row r="293" spans="4:4">
      <c r="D293" s="45"/>
    </row>
    <row r="294" spans="4:4">
      <c r="D294" s="45"/>
    </row>
    <row r="295" spans="4:4">
      <c r="D295" s="45"/>
    </row>
    <row r="296" spans="4:4">
      <c r="D296" s="45"/>
    </row>
    <row r="297" spans="4:4">
      <c r="D297" s="45"/>
    </row>
    <row r="298" spans="4:4">
      <c r="D298" s="45"/>
    </row>
    <row r="299" spans="4:4">
      <c r="D299" s="45"/>
    </row>
    <row r="300" spans="4:4">
      <c r="D300" s="45"/>
    </row>
    <row r="301" spans="4:4">
      <c r="D301" s="45"/>
    </row>
    <row r="302" spans="4:4">
      <c r="D302" s="45"/>
    </row>
    <row r="303" spans="4:4">
      <c r="D303" s="45"/>
    </row>
    <row r="304" spans="4:4">
      <c r="D304" s="45"/>
    </row>
    <row r="305" spans="4:4">
      <c r="D305" s="45"/>
    </row>
    <row r="306" spans="4:4">
      <c r="D306" s="45"/>
    </row>
    <row r="307" spans="4:4">
      <c r="D307" s="45"/>
    </row>
    <row r="308" spans="4:4">
      <c r="D308" s="45"/>
    </row>
    <row r="309" spans="4:4">
      <c r="D309" s="45"/>
    </row>
    <row r="310" spans="4:4">
      <c r="D310" s="45"/>
    </row>
    <row r="311" spans="4:4">
      <c r="D311" s="45"/>
    </row>
    <row r="312" spans="4:4">
      <c r="D312" s="45"/>
    </row>
    <row r="313" spans="4:4">
      <c r="D313" s="45"/>
    </row>
    <row r="314" spans="4:4">
      <c r="D314" s="45"/>
    </row>
    <row r="315" spans="4:4">
      <c r="D315" s="45"/>
    </row>
    <row r="316" spans="4:4">
      <c r="D316" s="45"/>
    </row>
    <row r="317" spans="4:4">
      <c r="D317" s="45"/>
    </row>
    <row r="318" spans="4:4">
      <c r="D318" s="45"/>
    </row>
    <row r="319" spans="4:4">
      <c r="D319" s="45"/>
    </row>
    <row r="320" spans="4:4">
      <c r="D320" s="45"/>
    </row>
    <row r="321" spans="4:4">
      <c r="D321" s="45"/>
    </row>
    <row r="322" spans="4:4">
      <c r="D322" s="45"/>
    </row>
    <row r="323" spans="4:4">
      <c r="D323" s="45"/>
    </row>
    <row r="324" spans="4:4">
      <c r="D324" s="45"/>
    </row>
    <row r="325" spans="4:4">
      <c r="D325" s="45"/>
    </row>
    <row r="326" spans="4:4">
      <c r="D326" s="45"/>
    </row>
    <row r="327" spans="4:4">
      <c r="D327" s="45"/>
    </row>
    <row r="328" spans="4:4">
      <c r="D328" s="45"/>
    </row>
    <row r="329" spans="4:4">
      <c r="D329" s="45"/>
    </row>
    <row r="330" spans="4:4">
      <c r="D330" s="45"/>
    </row>
    <row r="331" spans="4:4">
      <c r="D331" s="45"/>
    </row>
    <row r="332" spans="4:4">
      <c r="D332" s="45"/>
    </row>
    <row r="333" spans="4:4">
      <c r="D333" s="45"/>
    </row>
    <row r="334" spans="4:4">
      <c r="D334" s="45"/>
    </row>
    <row r="335" spans="4:4">
      <c r="D335" s="45"/>
    </row>
    <row r="336" spans="4:4">
      <c r="D336" s="45"/>
    </row>
    <row r="337" spans="4:4">
      <c r="D337" s="45"/>
    </row>
    <row r="338" spans="4:4">
      <c r="D338" s="45"/>
    </row>
    <row r="339" spans="4:4">
      <c r="D339" s="45"/>
    </row>
    <row r="340" spans="4:4">
      <c r="D340" s="45"/>
    </row>
    <row r="341" spans="4:4">
      <c r="D341" s="45"/>
    </row>
    <row r="342" spans="4:4">
      <c r="D342" s="45"/>
    </row>
    <row r="343" spans="4:4">
      <c r="D343" s="45"/>
    </row>
    <row r="344" spans="4:4">
      <c r="D344" s="45"/>
    </row>
    <row r="345" spans="4:4">
      <c r="D345" s="45"/>
    </row>
    <row r="346" spans="4:4">
      <c r="D346" s="45"/>
    </row>
    <row r="347" spans="4:4">
      <c r="D347" s="45"/>
    </row>
    <row r="348" spans="4:4">
      <c r="D348" s="45"/>
    </row>
    <row r="349" spans="4:4">
      <c r="D349" s="45"/>
    </row>
    <row r="350" spans="4:4">
      <c r="D350" s="45"/>
    </row>
    <row r="351" spans="4:4">
      <c r="D351" s="45"/>
    </row>
    <row r="352" spans="4:4">
      <c r="D352" s="45"/>
    </row>
    <row r="353" spans="4:4">
      <c r="D353" s="45"/>
    </row>
    <row r="354" spans="4:4">
      <c r="D354" s="45"/>
    </row>
    <row r="355" spans="4:4">
      <c r="D355" s="45"/>
    </row>
    <row r="356" spans="4:4">
      <c r="D356" s="45"/>
    </row>
    <row r="357" spans="4:4">
      <c r="D357" s="45"/>
    </row>
    <row r="358" spans="4:4">
      <c r="D358" s="45"/>
    </row>
    <row r="359" spans="4:4">
      <c r="D359" s="45"/>
    </row>
    <row r="360" spans="4:4">
      <c r="D360" s="45"/>
    </row>
    <row r="361" spans="4:4">
      <c r="D361" s="45"/>
    </row>
    <row r="362" spans="4:4">
      <c r="D362" s="45"/>
    </row>
    <row r="363" spans="4:4">
      <c r="D363" s="45"/>
    </row>
    <row r="364" spans="4:4">
      <c r="D364" s="45"/>
    </row>
    <row r="365" spans="4:4">
      <c r="D365" s="45"/>
    </row>
    <row r="366" spans="4:4">
      <c r="D366" s="45"/>
    </row>
    <row r="367" spans="4:4">
      <c r="D367" s="45"/>
    </row>
    <row r="368" spans="4:4">
      <c r="D368" s="45"/>
    </row>
    <row r="369" spans="4:4">
      <c r="D369" s="45"/>
    </row>
    <row r="370" spans="4:4">
      <c r="D370" s="45"/>
    </row>
    <row r="371" spans="4:4">
      <c r="D371" s="45"/>
    </row>
    <row r="372" spans="4:4">
      <c r="D372" s="45"/>
    </row>
    <row r="373" spans="4:4">
      <c r="D373" s="45"/>
    </row>
    <row r="374" spans="4:4">
      <c r="D374" s="45"/>
    </row>
    <row r="375" spans="4:4">
      <c r="D375" s="45"/>
    </row>
    <row r="376" spans="4:4">
      <c r="D376" s="45"/>
    </row>
    <row r="377" spans="4:4">
      <c r="D377" s="45"/>
    </row>
    <row r="378" spans="4:4">
      <c r="D378" s="45"/>
    </row>
    <row r="379" spans="4:4">
      <c r="D379" s="45"/>
    </row>
    <row r="380" spans="4:4">
      <c r="D380" s="45"/>
    </row>
    <row r="381" spans="4:4">
      <c r="D381" s="45"/>
    </row>
    <row r="382" spans="4:4">
      <c r="D382" s="45"/>
    </row>
    <row r="383" spans="4:4">
      <c r="D383" s="45"/>
    </row>
    <row r="384" spans="4:4">
      <c r="D384" s="45"/>
    </row>
    <row r="385" spans="4:4">
      <c r="D385" s="45"/>
    </row>
    <row r="386" spans="4:4">
      <c r="D386" s="45"/>
    </row>
    <row r="387" spans="4:4">
      <c r="D387" s="45"/>
    </row>
    <row r="388" spans="4:4">
      <c r="D388" s="45"/>
    </row>
    <row r="389" spans="4:4">
      <c r="D389" s="45"/>
    </row>
    <row r="390" spans="4:4">
      <c r="D390" s="45"/>
    </row>
    <row r="391" spans="4:4">
      <c r="D391" s="45"/>
    </row>
    <row r="392" spans="4:4">
      <c r="D392" s="45"/>
    </row>
    <row r="393" spans="4:4">
      <c r="D393" s="45"/>
    </row>
    <row r="394" spans="4:4">
      <c r="D394" s="45"/>
    </row>
    <row r="395" spans="4:4">
      <c r="D395" s="45"/>
    </row>
    <row r="396" spans="4:4">
      <c r="D396" s="45"/>
    </row>
    <row r="397" spans="4:4">
      <c r="D397" s="45"/>
    </row>
    <row r="398" spans="4:4">
      <c r="D398" s="45"/>
    </row>
    <row r="399" spans="4:4">
      <c r="D399" s="45"/>
    </row>
    <row r="400" spans="4:4">
      <c r="D400" s="45"/>
    </row>
    <row r="401" spans="4:4">
      <c r="D401" s="45"/>
    </row>
    <row r="402" spans="4:4">
      <c r="D402" s="45"/>
    </row>
    <row r="403" spans="4:4">
      <c r="D403" s="45"/>
    </row>
    <row r="404" spans="4:4">
      <c r="D404" s="45"/>
    </row>
    <row r="405" spans="4:4">
      <c r="D405" s="45"/>
    </row>
    <row r="406" spans="4:4">
      <c r="D406" s="45"/>
    </row>
    <row r="407" spans="4:4">
      <c r="D407" s="45"/>
    </row>
    <row r="408" spans="4:4">
      <c r="D408" s="45"/>
    </row>
    <row r="409" spans="4:4">
      <c r="D409" s="45"/>
    </row>
    <row r="410" spans="4:4">
      <c r="D410" s="45"/>
    </row>
    <row r="411" spans="4:4">
      <c r="D411" s="45"/>
    </row>
    <row r="412" spans="4:4">
      <c r="D412" s="45"/>
    </row>
    <row r="413" spans="4:4">
      <c r="D413" s="45"/>
    </row>
    <row r="414" spans="4:4">
      <c r="D414" s="45"/>
    </row>
    <row r="415" spans="4:4">
      <c r="D415" s="45"/>
    </row>
    <row r="416" spans="4:4">
      <c r="D416" s="45"/>
    </row>
    <row r="417" spans="4:4">
      <c r="D417" s="45"/>
    </row>
    <row r="418" spans="4:4">
      <c r="D418" s="45"/>
    </row>
    <row r="419" spans="4:4">
      <c r="D419" s="45"/>
    </row>
    <row r="420" spans="4:4">
      <c r="D420" s="45"/>
    </row>
    <row r="421" spans="4:4">
      <c r="D421" s="45"/>
    </row>
    <row r="422" spans="4:4">
      <c r="D422" s="45"/>
    </row>
    <row r="423" spans="4:4">
      <c r="D423" s="45"/>
    </row>
    <row r="424" spans="4:4">
      <c r="D424" s="45"/>
    </row>
    <row r="425" spans="4:4">
      <c r="D425" s="45"/>
    </row>
    <row r="426" spans="4:4">
      <c r="D426" s="45"/>
    </row>
    <row r="427" spans="4:4">
      <c r="D427" s="45"/>
    </row>
    <row r="428" spans="4:4">
      <c r="D428" s="45"/>
    </row>
    <row r="429" spans="4:4">
      <c r="D429" s="45"/>
    </row>
    <row r="430" spans="4:4">
      <c r="D430" s="45"/>
    </row>
    <row r="431" spans="4:4">
      <c r="D431" s="45"/>
    </row>
    <row r="432" spans="4:4">
      <c r="D432" s="45"/>
    </row>
    <row r="433" spans="4:4">
      <c r="D433" s="45"/>
    </row>
    <row r="434" spans="4:4">
      <c r="D434" s="45"/>
    </row>
    <row r="435" spans="4:4">
      <c r="D435" s="45"/>
    </row>
    <row r="436" spans="4:4">
      <c r="D436" s="45"/>
    </row>
    <row r="437" spans="4:4">
      <c r="D437" s="45"/>
    </row>
    <row r="438" spans="4:4">
      <c r="D438" s="45"/>
    </row>
    <row r="439" spans="4:4">
      <c r="D439" s="45"/>
    </row>
    <row r="440" spans="4:4">
      <c r="D440" s="45"/>
    </row>
    <row r="441" spans="4:4">
      <c r="D441" s="45"/>
    </row>
    <row r="442" spans="4:4">
      <c r="D442" s="45"/>
    </row>
    <row r="443" spans="4:4">
      <c r="D443" s="45"/>
    </row>
    <row r="444" spans="4:4">
      <c r="D444" s="45"/>
    </row>
    <row r="445" spans="4:4">
      <c r="D445" s="45"/>
    </row>
    <row r="446" spans="4:4">
      <c r="D446" s="45"/>
    </row>
    <row r="447" spans="4:4">
      <c r="D447" s="45"/>
    </row>
    <row r="448" spans="4:4">
      <c r="D448" s="45"/>
    </row>
    <row r="449" spans="4:4">
      <c r="D449" s="45"/>
    </row>
    <row r="450" spans="4:4">
      <c r="D450" s="45"/>
    </row>
    <row r="451" spans="4:4">
      <c r="D451" s="45"/>
    </row>
    <row r="452" spans="4:4">
      <c r="D452" s="45"/>
    </row>
    <row r="453" spans="4:4">
      <c r="D453" s="45"/>
    </row>
    <row r="454" spans="4:4">
      <c r="D454" s="45"/>
    </row>
    <row r="455" spans="4:4">
      <c r="D455" s="45"/>
    </row>
    <row r="456" spans="4:4">
      <c r="D456" s="45"/>
    </row>
    <row r="457" spans="4:4">
      <c r="D457" s="45"/>
    </row>
    <row r="458" spans="4:4">
      <c r="D458" s="45"/>
    </row>
    <row r="459" spans="4:4">
      <c r="D459" s="45"/>
    </row>
    <row r="460" spans="4:4">
      <c r="D460" s="45"/>
    </row>
    <row r="461" spans="4:4">
      <c r="D461" s="45"/>
    </row>
    <row r="462" spans="4:4">
      <c r="D462" s="45"/>
    </row>
    <row r="463" spans="4:4">
      <c r="D463" s="45"/>
    </row>
    <row r="464" spans="4:4">
      <c r="D464" s="45"/>
    </row>
    <row r="465" spans="4:4">
      <c r="D465" s="45"/>
    </row>
    <row r="466" spans="4:4">
      <c r="D466" s="45"/>
    </row>
    <row r="467" spans="4:4">
      <c r="D467" s="45"/>
    </row>
    <row r="468" spans="4:4">
      <c r="D468" s="45"/>
    </row>
    <row r="469" spans="4:4">
      <c r="D469" s="45"/>
    </row>
    <row r="470" spans="4:4">
      <c r="D470" s="45"/>
    </row>
    <row r="471" spans="4:4">
      <c r="D471" s="45"/>
    </row>
    <row r="472" spans="4:4">
      <c r="D472" s="45"/>
    </row>
    <row r="473" spans="4:4">
      <c r="D473" s="45"/>
    </row>
    <row r="474" spans="4:4">
      <c r="D474" s="45"/>
    </row>
    <row r="475" spans="4:4">
      <c r="D475" s="45"/>
    </row>
    <row r="476" spans="4:4">
      <c r="D476" s="45"/>
    </row>
    <row r="477" spans="4:4">
      <c r="D477" s="45"/>
    </row>
    <row r="478" spans="4:4">
      <c r="D478" s="45"/>
    </row>
    <row r="479" spans="4:4">
      <c r="D479" s="45"/>
    </row>
    <row r="480" spans="4:4">
      <c r="D480" s="45"/>
    </row>
    <row r="481" spans="4:4">
      <c r="D481" s="45"/>
    </row>
    <row r="482" spans="4:4">
      <c r="D482" s="45"/>
    </row>
    <row r="483" spans="4:4">
      <c r="D483" s="45"/>
    </row>
    <row r="484" spans="4:4">
      <c r="D484" s="45"/>
    </row>
    <row r="485" spans="4:4">
      <c r="D485" s="45"/>
    </row>
    <row r="486" spans="4:4">
      <c r="D486" s="45"/>
    </row>
    <row r="487" spans="4:4">
      <c r="D487" s="45"/>
    </row>
    <row r="488" spans="4:4">
      <c r="D488" s="45"/>
    </row>
    <row r="489" spans="4:4">
      <c r="D489" s="45"/>
    </row>
    <row r="490" spans="4:4">
      <c r="D490" s="45"/>
    </row>
    <row r="491" spans="4:4">
      <c r="D491" s="45"/>
    </row>
    <row r="492" spans="4:4">
      <c r="D492" s="45"/>
    </row>
    <row r="493" spans="4:4">
      <c r="D493" s="45"/>
    </row>
    <row r="494" spans="4:4">
      <c r="D494" s="45"/>
    </row>
    <row r="495" spans="4:4">
      <c r="D495" s="45"/>
    </row>
    <row r="496" spans="4:4">
      <c r="D496" s="45"/>
    </row>
    <row r="497" spans="4:4">
      <c r="D497" s="45"/>
    </row>
    <row r="498" spans="4:4">
      <c r="D498" s="45"/>
    </row>
    <row r="499" spans="4:4">
      <c r="D499" s="45"/>
    </row>
    <row r="500" spans="4:4">
      <c r="D500" s="45"/>
    </row>
    <row r="501" spans="4:4">
      <c r="D501" s="45"/>
    </row>
    <row r="502" spans="4:4">
      <c r="D502" s="45"/>
    </row>
    <row r="503" spans="4:4">
      <c r="D503" s="45"/>
    </row>
    <row r="504" spans="4:4">
      <c r="D504" s="45"/>
    </row>
    <row r="505" spans="4:4">
      <c r="D505" s="45"/>
    </row>
    <row r="506" spans="4:4">
      <c r="D506" s="45"/>
    </row>
    <row r="507" spans="4:4">
      <c r="D507" s="45"/>
    </row>
    <row r="508" spans="4:4">
      <c r="D508" s="45"/>
    </row>
    <row r="509" spans="4:4">
      <c r="D509" s="45"/>
    </row>
    <row r="510" spans="4:4">
      <c r="D510" s="45"/>
    </row>
    <row r="511" spans="4:4">
      <c r="D511" s="45"/>
    </row>
    <row r="512" spans="4:4">
      <c r="D512" s="45"/>
    </row>
    <row r="513" spans="4:4">
      <c r="D513" s="45"/>
    </row>
    <row r="514" spans="4:4">
      <c r="D514" s="45"/>
    </row>
    <row r="515" spans="4:4">
      <c r="D515" s="45"/>
    </row>
    <row r="516" spans="4:4">
      <c r="D516" s="45"/>
    </row>
    <row r="517" spans="4:4">
      <c r="D517" s="45"/>
    </row>
    <row r="518" spans="4:4">
      <c r="D518" s="45"/>
    </row>
    <row r="519" spans="4:4">
      <c r="D519" s="45"/>
    </row>
    <row r="520" spans="4:4">
      <c r="D520" s="45"/>
    </row>
    <row r="521" spans="4:4">
      <c r="D521" s="45"/>
    </row>
    <row r="522" spans="4:4">
      <c r="D522" s="45"/>
    </row>
    <row r="523" spans="4:4">
      <c r="D523" s="45"/>
    </row>
    <row r="524" spans="4:4">
      <c r="D524" s="45"/>
    </row>
    <row r="525" spans="4:4">
      <c r="D525" s="45"/>
    </row>
    <row r="526" spans="4:4">
      <c r="D526" s="45"/>
    </row>
    <row r="527" spans="4:4">
      <c r="D527" s="45"/>
    </row>
    <row r="528" spans="4:4">
      <c r="D528" s="45"/>
    </row>
    <row r="529" spans="4:4">
      <c r="D529" s="45"/>
    </row>
    <row r="530" spans="4:4">
      <c r="D530" s="45"/>
    </row>
    <row r="531" spans="4:4">
      <c r="D531" s="45"/>
    </row>
    <row r="532" spans="4:4">
      <c r="D532" s="45"/>
    </row>
    <row r="533" spans="4:4">
      <c r="D533" s="45"/>
    </row>
    <row r="534" spans="4:4">
      <c r="D534" s="45"/>
    </row>
    <row r="535" spans="4:4">
      <c r="D535" s="45"/>
    </row>
    <row r="536" spans="4:4">
      <c r="D536" s="45"/>
    </row>
    <row r="537" spans="4:4">
      <c r="D537" s="45"/>
    </row>
    <row r="538" spans="4:4">
      <c r="D538" s="45"/>
    </row>
    <row r="539" spans="4:4">
      <c r="D539" s="45"/>
    </row>
    <row r="540" spans="4:4">
      <c r="D540" s="45"/>
    </row>
    <row r="541" spans="4:4">
      <c r="D541" s="45"/>
    </row>
    <row r="542" spans="4:4">
      <c r="D542" s="45"/>
    </row>
    <row r="543" spans="4:4">
      <c r="D543" s="45"/>
    </row>
    <row r="544" spans="4:4">
      <c r="D544" s="45"/>
    </row>
    <row r="545" spans="4:4">
      <c r="D545" s="45"/>
    </row>
    <row r="546" spans="4:4">
      <c r="D546" s="45"/>
    </row>
    <row r="547" spans="4:4">
      <c r="D547" s="45"/>
    </row>
    <row r="548" spans="4:4">
      <c r="D548" s="45"/>
    </row>
    <row r="549" spans="4:4">
      <c r="D549" s="45"/>
    </row>
    <row r="550" spans="4:4">
      <c r="D550" s="45"/>
    </row>
    <row r="551" spans="4:4">
      <c r="D551" s="45"/>
    </row>
    <row r="552" spans="4:4">
      <c r="D552" s="45"/>
    </row>
    <row r="553" spans="4:4">
      <c r="D553" s="45"/>
    </row>
    <row r="554" spans="4:4">
      <c r="D554" s="45"/>
    </row>
    <row r="555" spans="4:4">
      <c r="D555" s="45"/>
    </row>
    <row r="556" spans="4:4">
      <c r="D556" s="45"/>
    </row>
    <row r="557" spans="4:4">
      <c r="D557" s="45"/>
    </row>
    <row r="558" spans="4:4">
      <c r="D558" s="45"/>
    </row>
    <row r="559" spans="4:4">
      <c r="D559" s="45"/>
    </row>
    <row r="560" spans="4:4">
      <c r="D560" s="45"/>
    </row>
    <row r="561" spans="4:4">
      <c r="D561" s="45"/>
    </row>
    <row r="562" spans="4:4">
      <c r="D562" s="45"/>
    </row>
    <row r="563" spans="4:4">
      <c r="D563" s="45"/>
    </row>
    <row r="564" spans="4:4">
      <c r="D564" s="45"/>
    </row>
    <row r="565" spans="4:4">
      <c r="D565" s="45"/>
    </row>
    <row r="566" spans="4:4">
      <c r="D566" s="45"/>
    </row>
    <row r="567" spans="4:4">
      <c r="D567" s="45"/>
    </row>
    <row r="568" spans="4:4">
      <c r="D568" s="45"/>
    </row>
    <row r="569" spans="4:4">
      <c r="D569" s="45"/>
    </row>
    <row r="570" spans="4:4">
      <c r="D570" s="45"/>
    </row>
    <row r="571" spans="4:4">
      <c r="D571" s="45"/>
    </row>
    <row r="572" spans="4:4">
      <c r="D572" s="45"/>
    </row>
    <row r="573" spans="4:4">
      <c r="D573" s="45"/>
    </row>
    <row r="574" spans="4:4">
      <c r="D574" s="45"/>
    </row>
    <row r="575" spans="4:4">
      <c r="D575" s="45"/>
    </row>
    <row r="576" spans="4:4">
      <c r="D576" s="45"/>
    </row>
    <row r="577" spans="4:4">
      <c r="D577" s="45"/>
    </row>
    <row r="578" spans="4:4">
      <c r="D578" s="45"/>
    </row>
    <row r="579" spans="4:4">
      <c r="D579" s="45"/>
    </row>
    <row r="580" spans="4:4">
      <c r="D580" s="45"/>
    </row>
    <row r="581" spans="4:4">
      <c r="D581" s="45"/>
    </row>
    <row r="582" spans="4:4">
      <c r="D582" s="45"/>
    </row>
    <row r="583" spans="4:4">
      <c r="D583" s="45"/>
    </row>
    <row r="584" spans="4:4">
      <c r="D584" s="45"/>
    </row>
    <row r="585" spans="4:4">
      <c r="D585" s="45"/>
    </row>
    <row r="586" spans="4:4">
      <c r="D586" s="45"/>
    </row>
    <row r="587" spans="4:4">
      <c r="D587" s="45"/>
    </row>
    <row r="588" spans="4:4">
      <c r="D588" s="45"/>
    </row>
    <row r="589" spans="4:4">
      <c r="D589" s="45"/>
    </row>
    <row r="590" spans="4:4">
      <c r="D590" s="45"/>
    </row>
    <row r="591" spans="4:4">
      <c r="D591" s="45"/>
    </row>
    <row r="592" spans="4:4">
      <c r="D592" s="45"/>
    </row>
    <row r="593" spans="4:4">
      <c r="D593" s="45"/>
    </row>
    <row r="594" spans="4:4">
      <c r="D594" s="45"/>
    </row>
    <row r="595" spans="4:4">
      <c r="D595" s="45"/>
    </row>
    <row r="596" spans="4:4">
      <c r="D596" s="45"/>
    </row>
    <row r="597" spans="4:4">
      <c r="D597" s="45"/>
    </row>
    <row r="598" spans="4:4">
      <c r="D598" s="45"/>
    </row>
    <row r="599" spans="4:4">
      <c r="D599" s="45"/>
    </row>
    <row r="600" spans="4:4">
      <c r="D600" s="45"/>
    </row>
    <row r="601" spans="4:4">
      <c r="D601" s="45"/>
    </row>
    <row r="602" spans="4:4">
      <c r="D602" s="45"/>
    </row>
    <row r="603" spans="4:4">
      <c r="D603" s="45"/>
    </row>
    <row r="604" spans="4:4">
      <c r="D604" s="45"/>
    </row>
    <row r="605" spans="4:4">
      <c r="D605" s="45"/>
    </row>
    <row r="606" spans="4:4">
      <c r="D606" s="45"/>
    </row>
    <row r="607" spans="4:4">
      <c r="D607" s="45"/>
    </row>
    <row r="608" spans="4:4">
      <c r="D608" s="45"/>
    </row>
    <row r="609" spans="4:4">
      <c r="D609" s="45"/>
    </row>
    <row r="610" spans="4:4">
      <c r="D610" s="45"/>
    </row>
    <row r="611" spans="4:4">
      <c r="D611" s="45"/>
    </row>
    <row r="612" spans="4:4">
      <c r="D612" s="45"/>
    </row>
    <row r="613" spans="4:4">
      <c r="D613" s="45"/>
    </row>
    <row r="614" spans="4:4">
      <c r="D614" s="45"/>
    </row>
    <row r="615" spans="4:4">
      <c r="D615" s="45"/>
    </row>
    <row r="616" spans="4:4">
      <c r="D616" s="45"/>
    </row>
    <row r="617" spans="4:4">
      <c r="D617" s="45"/>
    </row>
    <row r="618" spans="4:4">
      <c r="D618" s="45"/>
    </row>
    <row r="619" spans="4:4">
      <c r="D619" s="45"/>
    </row>
    <row r="620" spans="4:4">
      <c r="D620" s="45"/>
    </row>
    <row r="621" spans="4:4">
      <c r="D621" s="45"/>
    </row>
    <row r="622" spans="4:4">
      <c r="D622" s="45"/>
    </row>
    <row r="623" spans="4:4">
      <c r="D623" s="45"/>
    </row>
    <row r="624" spans="4:4">
      <c r="D624" s="45"/>
    </row>
    <row r="625" spans="4:4">
      <c r="D625" s="45"/>
    </row>
    <row r="626" spans="4:4">
      <c r="D626" s="45"/>
    </row>
    <row r="627" spans="4:4">
      <c r="D627" s="45"/>
    </row>
    <row r="628" spans="4:4">
      <c r="D628" s="45"/>
    </row>
    <row r="629" spans="4:4">
      <c r="D629" s="45"/>
    </row>
    <row r="630" spans="4:4">
      <c r="D630" s="45"/>
    </row>
    <row r="631" spans="4:4">
      <c r="D631" s="45"/>
    </row>
    <row r="632" spans="4:4">
      <c r="D632" s="45"/>
    </row>
    <row r="633" spans="4:4">
      <c r="D633" s="45"/>
    </row>
    <row r="634" spans="4:4">
      <c r="D634" s="45"/>
    </row>
    <row r="635" spans="4:4">
      <c r="D635" s="45"/>
    </row>
    <row r="636" spans="4:4">
      <c r="D636" s="45"/>
    </row>
    <row r="637" spans="4:4">
      <c r="D637" s="45"/>
    </row>
    <row r="638" spans="4:4">
      <c r="D638" s="45"/>
    </row>
    <row r="639" spans="4:4">
      <c r="D639" s="45"/>
    </row>
    <row r="640" spans="4:4">
      <c r="D640" s="45"/>
    </row>
    <row r="641" spans="4:4">
      <c r="D641" s="45"/>
    </row>
    <row r="642" spans="4:4">
      <c r="D642" s="45"/>
    </row>
    <row r="643" spans="4:4">
      <c r="D643" s="45"/>
    </row>
    <row r="644" spans="4:4">
      <c r="D644" s="45"/>
    </row>
    <row r="645" spans="4:4">
      <c r="D645" s="45"/>
    </row>
    <row r="646" spans="4:4">
      <c r="D646" s="45"/>
    </row>
    <row r="647" spans="4:4">
      <c r="D647" s="45"/>
    </row>
    <row r="648" spans="4:4">
      <c r="D648" s="45"/>
    </row>
    <row r="649" spans="4:4">
      <c r="D649" s="45"/>
    </row>
    <row r="650" spans="4:4">
      <c r="D650" s="45"/>
    </row>
    <row r="651" spans="4:4">
      <c r="D651" s="45"/>
    </row>
    <row r="652" spans="4:4">
      <c r="D652" s="45"/>
    </row>
    <row r="653" spans="4:4">
      <c r="D653" s="45"/>
    </row>
    <row r="654" spans="4:4">
      <c r="D654" s="45"/>
    </row>
    <row r="655" spans="4:4">
      <c r="D655" s="45"/>
    </row>
    <row r="656" spans="4:4">
      <c r="D656" s="45"/>
    </row>
    <row r="657" spans="4:4">
      <c r="D657" s="45"/>
    </row>
    <row r="658" spans="4:4">
      <c r="D658" s="45"/>
    </row>
    <row r="659" spans="4:4">
      <c r="D659" s="45"/>
    </row>
    <row r="660" spans="4:4">
      <c r="D660" s="45"/>
    </row>
    <row r="661" spans="4:4">
      <c r="D661" s="45"/>
    </row>
    <row r="662" spans="4:4">
      <c r="D662" s="45"/>
    </row>
    <row r="663" spans="4:4">
      <c r="D663" s="45"/>
    </row>
    <row r="664" spans="4:4">
      <c r="D664" s="45"/>
    </row>
    <row r="665" spans="4:4">
      <c r="D665" s="45"/>
    </row>
    <row r="666" spans="4:4">
      <c r="D666" s="45"/>
    </row>
    <row r="667" spans="4:4">
      <c r="D667" s="45"/>
    </row>
    <row r="668" spans="4:4">
      <c r="D668" s="45"/>
    </row>
    <row r="669" spans="4:4">
      <c r="D669" s="45"/>
    </row>
    <row r="670" spans="4:4">
      <c r="D670" s="45"/>
    </row>
    <row r="671" spans="4:4">
      <c r="D671" s="45"/>
    </row>
    <row r="672" spans="4:4">
      <c r="D672" s="45"/>
    </row>
    <row r="673" spans="4:4">
      <c r="D673" s="45"/>
    </row>
    <row r="674" spans="4:4">
      <c r="D674" s="45"/>
    </row>
    <row r="675" spans="4:4">
      <c r="D675" s="45"/>
    </row>
    <row r="676" spans="4:4">
      <c r="D676" s="45"/>
    </row>
    <row r="677" spans="4:4">
      <c r="D677" s="45"/>
    </row>
    <row r="678" spans="4:4">
      <c r="D678" s="45"/>
    </row>
    <row r="679" spans="4:4">
      <c r="D679" s="45"/>
    </row>
    <row r="680" spans="4:4">
      <c r="D680" s="45"/>
    </row>
    <row r="681" spans="4:4">
      <c r="D681" s="45"/>
    </row>
    <row r="682" spans="4:4">
      <c r="D682" s="45"/>
    </row>
    <row r="683" spans="4:4">
      <c r="D683" s="45"/>
    </row>
    <row r="684" spans="4:4">
      <c r="D684" s="45"/>
    </row>
    <row r="685" spans="4:4">
      <c r="D685" s="45"/>
    </row>
    <row r="686" spans="4:4">
      <c r="D686" s="45"/>
    </row>
    <row r="687" spans="4:4">
      <c r="D687" s="45"/>
    </row>
    <row r="688" spans="4:4">
      <c r="D688" s="45"/>
    </row>
    <row r="689" spans="4:4">
      <c r="D689" s="45"/>
    </row>
    <row r="690" spans="4:4">
      <c r="D690" s="45"/>
    </row>
    <row r="691" spans="4:4">
      <c r="D691" s="45"/>
    </row>
    <row r="692" spans="4:4">
      <c r="D692" s="45"/>
    </row>
    <row r="693" spans="4:4">
      <c r="D693" s="45"/>
    </row>
    <row r="694" spans="4:4">
      <c r="D694" s="45"/>
    </row>
    <row r="695" spans="4:4">
      <c r="D695" s="45"/>
    </row>
    <row r="696" spans="4:4">
      <c r="D696" s="45"/>
    </row>
    <row r="697" spans="4:4">
      <c r="D697" s="45"/>
    </row>
    <row r="698" spans="4:4">
      <c r="D698" s="45"/>
    </row>
    <row r="699" spans="4:4">
      <c r="D699" s="45"/>
    </row>
    <row r="700" spans="4:4">
      <c r="D700" s="45"/>
    </row>
    <row r="701" spans="4:4">
      <c r="D701" s="45"/>
    </row>
    <row r="702" spans="4:4">
      <c r="D702" s="45"/>
    </row>
    <row r="703" spans="4:4">
      <c r="D703" s="45"/>
    </row>
    <row r="704" spans="4:4">
      <c r="D704" s="45"/>
    </row>
    <row r="705" spans="4:4">
      <c r="D705" s="45"/>
    </row>
    <row r="706" spans="4:4">
      <c r="D706" s="45"/>
    </row>
    <row r="707" spans="4:4">
      <c r="D707" s="45"/>
    </row>
    <row r="708" spans="4:4">
      <c r="D708" s="45"/>
    </row>
    <row r="709" spans="4:4">
      <c r="D709" s="45"/>
    </row>
    <row r="710" spans="4:4">
      <c r="D710" s="45"/>
    </row>
    <row r="711" spans="4:4">
      <c r="D711" s="45"/>
    </row>
    <row r="712" spans="4:4">
      <c r="D712" s="45"/>
    </row>
    <row r="713" spans="4:4">
      <c r="D713" s="45"/>
    </row>
    <row r="714" spans="4:4">
      <c r="D714" s="45"/>
    </row>
    <row r="715" spans="4:4">
      <c r="D715" s="45"/>
    </row>
    <row r="716" spans="4:4">
      <c r="D716" s="45"/>
    </row>
    <row r="717" spans="4:4">
      <c r="D717" s="45"/>
    </row>
    <row r="718" spans="4:4">
      <c r="D718" s="45"/>
    </row>
    <row r="719" spans="4:4">
      <c r="D719" s="45"/>
    </row>
    <row r="720" spans="4:4">
      <c r="D720" s="45"/>
    </row>
    <row r="721" spans="4:4">
      <c r="D721" s="45"/>
    </row>
    <row r="722" spans="4:4">
      <c r="D722" s="45"/>
    </row>
    <row r="723" spans="4:4">
      <c r="D723" s="45"/>
    </row>
    <row r="724" spans="4:4">
      <c r="D724" s="45"/>
    </row>
    <row r="725" spans="4:4">
      <c r="D725" s="45"/>
    </row>
    <row r="726" spans="4:4">
      <c r="D726" s="45"/>
    </row>
    <row r="727" spans="4:4">
      <c r="D727" s="45"/>
    </row>
    <row r="728" spans="4:4">
      <c r="D728" s="45"/>
    </row>
    <row r="729" spans="4:4">
      <c r="D729" s="45"/>
    </row>
    <row r="730" spans="4:4">
      <c r="D730" s="45"/>
    </row>
    <row r="731" spans="4:4">
      <c r="D731" s="45"/>
    </row>
    <row r="732" spans="4:4">
      <c r="D732" s="45"/>
    </row>
    <row r="733" spans="4:4">
      <c r="D733" s="45"/>
    </row>
    <row r="734" spans="4:4">
      <c r="D734" s="45"/>
    </row>
    <row r="735" spans="4:4">
      <c r="D735" s="45"/>
    </row>
    <row r="736" spans="4:4">
      <c r="D736" s="45"/>
    </row>
    <row r="737" spans="4:4">
      <c r="D737" s="45"/>
    </row>
    <row r="738" spans="4:4">
      <c r="D738" s="45"/>
    </row>
    <row r="739" spans="4:4">
      <c r="D739" s="45"/>
    </row>
    <row r="740" spans="4:4">
      <c r="D740" s="45"/>
    </row>
    <row r="741" spans="4:4">
      <c r="D741" s="45"/>
    </row>
    <row r="742" spans="4:4">
      <c r="D742" s="45"/>
    </row>
    <row r="743" spans="4:4">
      <c r="D743" s="45"/>
    </row>
    <row r="744" spans="4:4">
      <c r="D744" s="45"/>
    </row>
    <row r="745" spans="4:4">
      <c r="D745" s="45"/>
    </row>
    <row r="746" spans="4:4">
      <c r="D746" s="45"/>
    </row>
    <row r="747" spans="4:4">
      <c r="D747" s="45"/>
    </row>
    <row r="748" spans="4:4">
      <c r="D748" s="45"/>
    </row>
    <row r="749" spans="4:4">
      <c r="D749" s="45"/>
    </row>
    <row r="750" spans="4:4">
      <c r="D750" s="45"/>
    </row>
    <row r="751" spans="4:4">
      <c r="D751" s="45"/>
    </row>
    <row r="752" spans="4:4">
      <c r="D752" s="45"/>
    </row>
    <row r="753" spans="4:4">
      <c r="D753" s="45"/>
    </row>
    <row r="754" spans="4:4">
      <c r="D754" s="45"/>
    </row>
    <row r="755" spans="4:4">
      <c r="D755" s="45"/>
    </row>
    <row r="756" spans="4:4">
      <c r="D756" s="45"/>
    </row>
    <row r="757" spans="4:4">
      <c r="D757" s="45"/>
    </row>
    <row r="758" spans="4:4">
      <c r="D758" s="45"/>
    </row>
    <row r="759" spans="4:4">
      <c r="D759" s="45"/>
    </row>
    <row r="760" spans="4:4">
      <c r="D760" s="45"/>
    </row>
    <row r="761" spans="4:4">
      <c r="D761" s="45"/>
    </row>
    <row r="762" spans="4:4">
      <c r="D762" s="45"/>
    </row>
    <row r="763" spans="4:4">
      <c r="D763" s="45"/>
    </row>
    <row r="764" spans="4:4">
      <c r="D764" s="45"/>
    </row>
    <row r="765" spans="4:4">
      <c r="D765" s="45"/>
    </row>
    <row r="766" spans="4:4">
      <c r="D766" s="45"/>
    </row>
    <row r="767" spans="4:4">
      <c r="D767" s="45"/>
    </row>
    <row r="768" spans="4:4">
      <c r="D768" s="45"/>
    </row>
    <row r="769" spans="4:4">
      <c r="D769" s="45"/>
    </row>
    <row r="770" spans="4:4">
      <c r="D770" s="45"/>
    </row>
    <row r="771" spans="4:4">
      <c r="D771" s="45"/>
    </row>
    <row r="772" spans="4:4">
      <c r="D772" s="45"/>
    </row>
    <row r="773" spans="4:4">
      <c r="D773" s="45"/>
    </row>
    <row r="774" spans="4:4">
      <c r="D774" s="45"/>
    </row>
    <row r="775" spans="4:4">
      <c r="D775" s="45"/>
    </row>
    <row r="776" spans="4:4">
      <c r="D776" s="45"/>
    </row>
    <row r="777" spans="4:4">
      <c r="D777" s="45"/>
    </row>
    <row r="778" spans="4:4">
      <c r="D778" s="45"/>
    </row>
    <row r="779" spans="4:4">
      <c r="D779" s="45"/>
    </row>
    <row r="780" spans="4:4">
      <c r="D780" s="45"/>
    </row>
    <row r="781" spans="4:4">
      <c r="D781" s="45"/>
    </row>
    <row r="782" spans="4:4">
      <c r="D782" s="45"/>
    </row>
    <row r="783" spans="4:4">
      <c r="D783" s="45"/>
    </row>
    <row r="784" spans="4:4">
      <c r="D784" s="45"/>
    </row>
    <row r="785" spans="4:4">
      <c r="D785" s="45"/>
    </row>
    <row r="786" spans="4:4">
      <c r="D786" s="45"/>
    </row>
    <row r="787" spans="4:4">
      <c r="D787" s="45"/>
    </row>
    <row r="788" spans="4:4">
      <c r="D788" s="45"/>
    </row>
    <row r="789" spans="4:4">
      <c r="D789" s="45"/>
    </row>
    <row r="790" spans="4:4">
      <c r="D790" s="45"/>
    </row>
    <row r="791" spans="4:4">
      <c r="D791" s="45"/>
    </row>
    <row r="792" spans="4:4">
      <c r="D792" s="45"/>
    </row>
    <row r="793" spans="4:4">
      <c r="D793" s="45"/>
    </row>
    <row r="794" spans="4:4">
      <c r="D794" s="45"/>
    </row>
    <row r="795" spans="4:4">
      <c r="D795" s="45"/>
    </row>
    <row r="796" spans="4:4">
      <c r="D796" s="45"/>
    </row>
    <row r="797" spans="4:4">
      <c r="D797" s="45"/>
    </row>
    <row r="798" spans="4:4">
      <c r="D798" s="45"/>
    </row>
    <row r="799" spans="4:4">
      <c r="D799" s="45"/>
    </row>
    <row r="800" spans="4:4">
      <c r="D800" s="45"/>
    </row>
    <row r="801" spans="4:4">
      <c r="D801" s="45"/>
    </row>
    <row r="802" spans="4:4">
      <c r="D802" s="45"/>
    </row>
    <row r="803" spans="4:4">
      <c r="D803" s="45"/>
    </row>
    <row r="804" spans="4:4">
      <c r="D804" s="45"/>
    </row>
    <row r="805" spans="4:4">
      <c r="D805" s="45"/>
    </row>
    <row r="806" spans="4:4">
      <c r="D806" s="45"/>
    </row>
    <row r="807" spans="4:4">
      <c r="D807" s="45"/>
    </row>
    <row r="808" spans="4:4">
      <c r="D808" s="45"/>
    </row>
    <row r="809" spans="4:4">
      <c r="D809" s="45"/>
    </row>
    <row r="810" spans="4:4">
      <c r="D810" s="45"/>
    </row>
    <row r="811" spans="4:4">
      <c r="D811" s="45"/>
    </row>
    <row r="812" spans="4:4">
      <c r="D812" s="45"/>
    </row>
    <row r="813" spans="4:4">
      <c r="D813" s="45"/>
    </row>
    <row r="814" spans="4:4">
      <c r="D814" s="45"/>
    </row>
    <row r="815" spans="4:4">
      <c r="D815" s="45"/>
    </row>
    <row r="816" spans="4:4">
      <c r="D816" s="45"/>
    </row>
    <row r="817" spans="4:4">
      <c r="D817" s="45"/>
    </row>
    <row r="818" spans="4:4">
      <c r="D818" s="45"/>
    </row>
    <row r="819" spans="4:4">
      <c r="D819" s="45"/>
    </row>
    <row r="820" spans="4:4">
      <c r="D820" s="45"/>
    </row>
    <row r="821" spans="4:4">
      <c r="D821" s="45"/>
    </row>
    <row r="822" spans="4:4">
      <c r="D822" s="45"/>
    </row>
    <row r="823" spans="4:4">
      <c r="D823" s="45"/>
    </row>
    <row r="824" spans="4:4">
      <c r="D824" s="45"/>
    </row>
    <row r="825" spans="4:4">
      <c r="D825" s="45"/>
    </row>
    <row r="826" spans="4:4">
      <c r="D826" s="45"/>
    </row>
    <row r="827" spans="4:4">
      <c r="D827" s="45"/>
    </row>
    <row r="828" spans="4:4">
      <c r="D828" s="45"/>
    </row>
    <row r="829" spans="4:4">
      <c r="D829" s="45"/>
    </row>
    <row r="830" spans="4:4">
      <c r="D830" s="45"/>
    </row>
    <row r="831" spans="4:4">
      <c r="D831" s="45"/>
    </row>
    <row r="832" spans="4:4">
      <c r="D832" s="45"/>
    </row>
    <row r="833" spans="4:4">
      <c r="D833" s="45"/>
    </row>
    <row r="834" spans="4:4">
      <c r="D834" s="45"/>
    </row>
    <row r="835" spans="4:4">
      <c r="D835" s="45"/>
    </row>
    <row r="836" spans="4:4">
      <c r="D836" s="45"/>
    </row>
    <row r="837" spans="4:4">
      <c r="D837" s="45"/>
    </row>
    <row r="838" spans="4:4">
      <c r="D838" s="45"/>
    </row>
    <row r="839" spans="4:4">
      <c r="D839" s="45"/>
    </row>
    <row r="840" spans="4:4">
      <c r="D840" s="45"/>
    </row>
    <row r="841" spans="4:4">
      <c r="D841" s="45"/>
    </row>
    <row r="842" spans="4:4">
      <c r="D842" s="45"/>
    </row>
    <row r="843" spans="4:4">
      <c r="D843" s="45"/>
    </row>
    <row r="844" spans="4:4">
      <c r="D844" s="45"/>
    </row>
    <row r="845" spans="4:4">
      <c r="D845" s="45"/>
    </row>
    <row r="846" spans="4:4">
      <c r="D846" s="45"/>
    </row>
    <row r="847" spans="4:4">
      <c r="D847" s="45"/>
    </row>
    <row r="848" spans="4:4">
      <c r="D848" s="45"/>
    </row>
    <row r="849" spans="4:4">
      <c r="D849" s="45"/>
    </row>
    <row r="850" spans="4:4">
      <c r="D850" s="45"/>
    </row>
    <row r="851" spans="4:4">
      <c r="D851" s="45"/>
    </row>
    <row r="852" spans="4:4">
      <c r="D852" s="45"/>
    </row>
    <row r="853" spans="4:4">
      <c r="D853" s="45"/>
    </row>
    <row r="854" spans="4:4">
      <c r="D854" s="45"/>
    </row>
    <row r="855" spans="4:4">
      <c r="D855" s="45"/>
    </row>
    <row r="856" spans="4:4">
      <c r="D856" s="45"/>
    </row>
    <row r="857" spans="4:4">
      <c r="D857" s="45"/>
    </row>
    <row r="858" spans="4:4">
      <c r="D858" s="45"/>
    </row>
    <row r="859" spans="4:4">
      <c r="D859" s="45"/>
    </row>
    <row r="860" spans="4:4">
      <c r="D860" s="45"/>
    </row>
    <row r="861" spans="4:4">
      <c r="D861" s="45"/>
    </row>
    <row r="862" spans="4:4">
      <c r="D862" s="45"/>
    </row>
    <row r="863" spans="4:4">
      <c r="D863" s="45"/>
    </row>
    <row r="864" spans="4:4">
      <c r="D864" s="45"/>
    </row>
    <row r="865" spans="4:4">
      <c r="D865" s="45"/>
    </row>
    <row r="866" spans="4:4">
      <c r="D866" s="45"/>
    </row>
    <row r="867" spans="4:4">
      <c r="D867" s="45"/>
    </row>
    <row r="868" spans="4:4">
      <c r="D868" s="45"/>
    </row>
    <row r="869" spans="4:4">
      <c r="D869" s="45"/>
    </row>
    <row r="870" spans="4:4">
      <c r="D870" s="45"/>
    </row>
    <row r="871" spans="4:4">
      <c r="D871" s="45"/>
    </row>
    <row r="872" spans="4:4">
      <c r="D872" s="45"/>
    </row>
    <row r="873" spans="4:4">
      <c r="D873" s="45"/>
    </row>
    <row r="874" spans="4:4">
      <c r="D874" s="45"/>
    </row>
    <row r="875" spans="4:4">
      <c r="D875" s="45"/>
    </row>
    <row r="876" spans="4:4">
      <c r="D876" s="45"/>
    </row>
    <row r="877" spans="4:4">
      <c r="D877" s="45"/>
    </row>
    <row r="878" spans="4:4">
      <c r="D878" s="45"/>
    </row>
    <row r="879" spans="4:4">
      <c r="D879" s="45"/>
    </row>
    <row r="880" spans="4:4">
      <c r="D880" s="45"/>
    </row>
    <row r="881" spans="4:4">
      <c r="D881" s="45"/>
    </row>
    <row r="882" spans="4:4">
      <c r="D882" s="45"/>
    </row>
    <row r="883" spans="4:4">
      <c r="D883" s="45"/>
    </row>
    <row r="884" spans="4:4">
      <c r="D884" s="45"/>
    </row>
    <row r="885" spans="4:4">
      <c r="D885" s="45"/>
    </row>
    <row r="886" spans="4:4">
      <c r="D886" s="45"/>
    </row>
    <row r="887" spans="4:4">
      <c r="D887" s="45"/>
    </row>
    <row r="888" spans="4:4">
      <c r="D888" s="45"/>
    </row>
    <row r="889" spans="4:4">
      <c r="D889" s="45"/>
    </row>
    <row r="890" spans="4:4">
      <c r="D890" s="45"/>
    </row>
    <row r="891" spans="4:4">
      <c r="D891" s="45"/>
    </row>
    <row r="892" spans="4:4">
      <c r="D892" s="45"/>
    </row>
    <row r="893" spans="4:4">
      <c r="D893" s="45"/>
    </row>
    <row r="894" spans="4:4">
      <c r="D894" s="45"/>
    </row>
    <row r="895" spans="4:4">
      <c r="D895" s="45"/>
    </row>
    <row r="896" spans="4:4">
      <c r="D896" s="45"/>
    </row>
    <row r="897" spans="4:4">
      <c r="D897" s="45"/>
    </row>
    <row r="898" spans="4:4">
      <c r="D898" s="45"/>
    </row>
    <row r="899" spans="4:4">
      <c r="D899" s="45"/>
    </row>
    <row r="900" spans="4:4">
      <c r="D900" s="45"/>
    </row>
    <row r="901" spans="4:4">
      <c r="D901" s="45"/>
    </row>
    <row r="902" spans="4:4">
      <c r="D902" s="45"/>
    </row>
    <row r="903" spans="4:4">
      <c r="D903" s="45"/>
    </row>
    <row r="904" spans="4:4">
      <c r="D904" s="45"/>
    </row>
    <row r="905" spans="4:4">
      <c r="D905" s="45"/>
    </row>
    <row r="906" spans="4:4">
      <c r="D906" s="45"/>
    </row>
    <row r="907" spans="4:4">
      <c r="D907" s="45"/>
    </row>
    <row r="908" spans="4:4">
      <c r="D908" s="45"/>
    </row>
    <row r="909" spans="4:4">
      <c r="D909" s="45"/>
    </row>
    <row r="910" spans="4:4">
      <c r="D910" s="45"/>
    </row>
    <row r="911" spans="4:4">
      <c r="D911" s="45"/>
    </row>
    <row r="912" spans="4:4">
      <c r="D912" s="45"/>
    </row>
    <row r="913" spans="4:4">
      <c r="D913" s="45"/>
    </row>
    <row r="914" spans="4:4">
      <c r="D914" s="45"/>
    </row>
    <row r="915" spans="4:4">
      <c r="D915" s="45"/>
    </row>
    <row r="916" spans="4:4">
      <c r="D916" s="45"/>
    </row>
    <row r="917" spans="4:4">
      <c r="D917" s="45"/>
    </row>
    <row r="918" spans="4:4">
      <c r="D918" s="45"/>
    </row>
    <row r="919" spans="4:4">
      <c r="D919" s="45"/>
    </row>
    <row r="920" spans="4:4">
      <c r="D920" s="45"/>
    </row>
    <row r="921" spans="4:4">
      <c r="D921" s="45"/>
    </row>
    <row r="922" spans="4:4">
      <c r="D922" s="45"/>
    </row>
    <row r="923" spans="4:4">
      <c r="D923" s="45"/>
    </row>
    <row r="924" spans="4:4">
      <c r="D924" s="45"/>
    </row>
    <row r="925" spans="4:4">
      <c r="D925" s="45"/>
    </row>
    <row r="926" spans="4:4">
      <c r="D926" s="45"/>
    </row>
    <row r="927" spans="4:4">
      <c r="D927" s="45"/>
    </row>
    <row r="928" spans="4:4">
      <c r="D928" s="45"/>
    </row>
    <row r="929" spans="4:4">
      <c r="D929" s="45"/>
    </row>
    <row r="930" spans="4:4">
      <c r="D930" s="45"/>
    </row>
    <row r="931" spans="4:4">
      <c r="D931" s="45"/>
    </row>
    <row r="932" spans="4:4">
      <c r="D932" s="45"/>
    </row>
    <row r="933" spans="4:4">
      <c r="D933" s="45"/>
    </row>
    <row r="934" spans="4:4">
      <c r="D934" s="45"/>
    </row>
    <row r="935" spans="4:4">
      <c r="D935" s="45"/>
    </row>
    <row r="936" spans="4:4">
      <c r="D936" s="45"/>
    </row>
    <row r="937" spans="4:4">
      <c r="D937" s="45"/>
    </row>
    <row r="938" spans="4:4">
      <c r="D938" s="45"/>
    </row>
    <row r="939" spans="4:4">
      <c r="D939" s="45"/>
    </row>
    <row r="940" spans="4:4">
      <c r="D940" s="45"/>
    </row>
    <row r="941" spans="4:4">
      <c r="D941" s="45"/>
    </row>
    <row r="942" spans="4:4">
      <c r="D942" s="45"/>
    </row>
    <row r="943" spans="4:4">
      <c r="D943" s="45"/>
    </row>
    <row r="944" spans="4:4">
      <c r="D944" s="45"/>
    </row>
    <row r="945" spans="4:4">
      <c r="D945" s="45"/>
    </row>
    <row r="946" spans="4:4">
      <c r="D946" s="45"/>
    </row>
    <row r="947" spans="4:4">
      <c r="D947" s="45"/>
    </row>
    <row r="948" spans="4:4">
      <c r="D948" s="45"/>
    </row>
    <row r="949" spans="4:4">
      <c r="D949" s="45"/>
    </row>
    <row r="950" spans="4:4">
      <c r="D950" s="45"/>
    </row>
    <row r="951" spans="4:4">
      <c r="D951" s="45"/>
    </row>
    <row r="952" spans="4:4">
      <c r="D952" s="45"/>
    </row>
    <row r="953" spans="4:4">
      <c r="D953" s="45"/>
    </row>
    <row r="954" spans="4:4">
      <c r="D954" s="45"/>
    </row>
    <row r="955" spans="4:4">
      <c r="D955" s="45"/>
    </row>
    <row r="956" spans="4:4">
      <c r="D956" s="45"/>
    </row>
    <row r="957" spans="4:4">
      <c r="D957" s="45"/>
    </row>
    <row r="958" spans="4:4">
      <c r="D958" s="45"/>
    </row>
    <row r="959" spans="4:4">
      <c r="D959" s="45"/>
    </row>
    <row r="960" spans="4:4">
      <c r="D960" s="45"/>
    </row>
    <row r="961" spans="4:4">
      <c r="D961" s="45"/>
    </row>
    <row r="962" spans="4:4">
      <c r="D962" s="45"/>
    </row>
    <row r="963" spans="4:4">
      <c r="D963" s="45"/>
    </row>
    <row r="964" spans="4:4">
      <c r="D964" s="45"/>
    </row>
    <row r="965" spans="4:4">
      <c r="D965" s="45"/>
    </row>
    <row r="966" spans="4:4">
      <c r="D966" s="45"/>
    </row>
    <row r="967" spans="4:4">
      <c r="D967" s="45"/>
    </row>
    <row r="968" spans="4:4">
      <c r="D968" s="45"/>
    </row>
    <row r="969" spans="4:4">
      <c r="D969" s="45"/>
    </row>
    <row r="970" spans="4:4">
      <c r="D970" s="45"/>
    </row>
    <row r="971" spans="4:4">
      <c r="D971" s="45"/>
    </row>
    <row r="972" spans="4:4">
      <c r="D972" s="45"/>
    </row>
    <row r="973" spans="4:4">
      <c r="D973" s="45"/>
    </row>
    <row r="974" spans="4:4">
      <c r="D974" s="45"/>
    </row>
    <row r="975" spans="4:4">
      <c r="D975" s="45"/>
    </row>
    <row r="976" spans="4:4">
      <c r="D976" s="45"/>
    </row>
    <row r="977" spans="4:4">
      <c r="D977" s="45"/>
    </row>
    <row r="978" spans="4:4">
      <c r="D978" s="45"/>
    </row>
    <row r="979" spans="4:4">
      <c r="D979" s="45"/>
    </row>
    <row r="980" spans="4:4">
      <c r="D980" s="45"/>
    </row>
    <row r="981" spans="4:4">
      <c r="D981" s="45"/>
    </row>
    <row r="982" spans="4:4">
      <c r="D982" s="45"/>
    </row>
    <row r="983" spans="4:4">
      <c r="D983" s="45"/>
    </row>
    <row r="984" spans="4:4">
      <c r="D984" s="45"/>
    </row>
    <row r="985" spans="4:4">
      <c r="D985" s="45"/>
    </row>
    <row r="986" spans="4:4">
      <c r="D986" s="45"/>
    </row>
    <row r="987" spans="4:4">
      <c r="D987" s="45"/>
    </row>
    <row r="988" spans="4:4">
      <c r="D988" s="45"/>
    </row>
    <row r="989" spans="4:4">
      <c r="D989" s="45"/>
    </row>
    <row r="990" spans="4:4">
      <c r="D990" s="45"/>
    </row>
    <row r="991" spans="4:4">
      <c r="D991" s="45"/>
    </row>
    <row r="992" spans="4:4">
      <c r="D992" s="45"/>
    </row>
    <row r="993" spans="4:4">
      <c r="D993" s="45"/>
    </row>
    <row r="994" spans="4:4">
      <c r="D994" s="45"/>
    </row>
    <row r="995" spans="4:4">
      <c r="D995" s="45"/>
    </row>
    <row r="996" spans="4:4">
      <c r="D996" s="45"/>
    </row>
    <row r="997" spans="4:4">
      <c r="D997" s="45"/>
    </row>
    <row r="998" spans="4:4">
      <c r="D998" s="45"/>
    </row>
    <row r="999" spans="4:4">
      <c r="D999" s="45"/>
    </row>
    <row r="1000" spans="4:4">
      <c r="D1000"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00"/>
  <sheetViews>
    <sheetView workbookViewId="0"/>
  </sheetViews>
  <sheetFormatPr defaultColWidth="12.6640625" defaultRowHeight="15" customHeight="1"/>
  <cols>
    <col min="1" max="1" width="53.21875" customWidth="1"/>
    <col min="2" max="2" width="41.88671875" customWidth="1"/>
  </cols>
  <sheetData>
    <row r="1" spans="1:2">
      <c r="A1" s="46"/>
      <c r="B1" s="46"/>
    </row>
    <row r="2" spans="1:2">
      <c r="A2" s="46"/>
      <c r="B2" s="46"/>
    </row>
    <row r="3" spans="1:2">
      <c r="A3" s="46"/>
      <c r="B3" s="46"/>
    </row>
    <row r="4" spans="1:2">
      <c r="A4" s="47" t="s">
        <v>139</v>
      </c>
      <c r="B4" s="47" t="s">
        <v>140</v>
      </c>
    </row>
    <row r="5" spans="1:2">
      <c r="A5" s="48" t="s">
        <v>141</v>
      </c>
      <c r="B5" s="48" t="s">
        <v>142</v>
      </c>
    </row>
    <row r="6" spans="1:2">
      <c r="A6" s="48" t="s">
        <v>143</v>
      </c>
      <c r="B6" s="48" t="s">
        <v>144</v>
      </c>
    </row>
    <row r="7" spans="1:2">
      <c r="A7" s="48" t="s">
        <v>145</v>
      </c>
      <c r="B7" s="48" t="s">
        <v>146</v>
      </c>
    </row>
    <row r="8" spans="1:2">
      <c r="A8" s="48" t="s">
        <v>147</v>
      </c>
      <c r="B8" s="48" t="s">
        <v>147</v>
      </c>
    </row>
    <row r="9" spans="1:2">
      <c r="A9" s="48" t="s">
        <v>148</v>
      </c>
      <c r="B9" s="48" t="s">
        <v>148</v>
      </c>
    </row>
    <row r="10" spans="1:2">
      <c r="A10" s="48" t="s">
        <v>149</v>
      </c>
      <c r="B10" s="48" t="s">
        <v>150</v>
      </c>
    </row>
    <row r="11" spans="1:2">
      <c r="A11" s="48" t="s">
        <v>151</v>
      </c>
      <c r="B11" s="48" t="s">
        <v>152</v>
      </c>
    </row>
    <row r="12" spans="1:2">
      <c r="A12" s="48" t="s">
        <v>153</v>
      </c>
      <c r="B12" s="48" t="s">
        <v>154</v>
      </c>
    </row>
    <row r="13" spans="1:2">
      <c r="A13" s="48" t="s">
        <v>155</v>
      </c>
      <c r="B13" s="48" t="s">
        <v>156</v>
      </c>
    </row>
    <row r="14" spans="1:2">
      <c r="A14" s="48" t="s">
        <v>157</v>
      </c>
      <c r="B14" s="48" t="s">
        <v>157</v>
      </c>
    </row>
    <row r="15" spans="1:2">
      <c r="A15" s="46"/>
      <c r="B15" s="46"/>
    </row>
    <row r="16" spans="1:2">
      <c r="A16" s="49" t="s">
        <v>158</v>
      </c>
      <c r="B16" s="49" t="s">
        <v>159</v>
      </c>
    </row>
    <row r="17" spans="1:2">
      <c r="A17" s="46"/>
      <c r="B17" s="46"/>
    </row>
    <row r="18" spans="1:2">
      <c r="A18" s="46"/>
      <c r="B18" s="46"/>
    </row>
    <row r="19" spans="1:2">
      <c r="A19" s="46"/>
      <c r="B19" s="46"/>
    </row>
    <row r="20" spans="1:2">
      <c r="A20" s="46"/>
      <c r="B20" s="46"/>
    </row>
    <row r="21" spans="1:2">
      <c r="A21" s="46"/>
      <c r="B21" s="46"/>
    </row>
    <row r="22" spans="1:2">
      <c r="A22" s="46"/>
      <c r="B22" s="46"/>
    </row>
    <row r="23" spans="1:2">
      <c r="A23" s="46"/>
      <c r="B23" s="46"/>
    </row>
    <row r="24" spans="1:2">
      <c r="A24" s="46"/>
      <c r="B24" s="46"/>
    </row>
    <row r="25" spans="1:2">
      <c r="A25" s="46"/>
      <c r="B25" s="46"/>
    </row>
    <row r="26" spans="1:2">
      <c r="A26" s="46"/>
      <c r="B26" s="46"/>
    </row>
    <row r="27" spans="1:2">
      <c r="A27" s="46"/>
      <c r="B27" s="46"/>
    </row>
    <row r="28" spans="1:2">
      <c r="A28" s="46"/>
      <c r="B28" s="46"/>
    </row>
    <row r="29" spans="1:2">
      <c r="A29" s="46"/>
      <c r="B29" s="46"/>
    </row>
    <row r="30" spans="1:2">
      <c r="A30" s="46"/>
      <c r="B30" s="46"/>
    </row>
    <row r="31" spans="1:2">
      <c r="A31" s="46"/>
      <c r="B31" s="46"/>
    </row>
    <row r="32" spans="1:2">
      <c r="A32" s="46"/>
      <c r="B32" s="46"/>
    </row>
    <row r="33" spans="1:2">
      <c r="A33" s="46"/>
      <c r="B33" s="46"/>
    </row>
    <row r="34" spans="1:2">
      <c r="A34" s="46"/>
      <c r="B34" s="46"/>
    </row>
    <row r="35" spans="1:2">
      <c r="A35" s="46"/>
      <c r="B35" s="46"/>
    </row>
    <row r="36" spans="1:2">
      <c r="A36" s="46"/>
      <c r="B36" s="46"/>
    </row>
    <row r="37" spans="1:2">
      <c r="A37" s="46"/>
      <c r="B37" s="46"/>
    </row>
    <row r="38" spans="1:2">
      <c r="A38" s="46"/>
      <c r="B38" s="46"/>
    </row>
    <row r="39" spans="1:2">
      <c r="A39" s="46"/>
      <c r="B39" s="46"/>
    </row>
    <row r="40" spans="1:2">
      <c r="A40" s="46"/>
      <c r="B40" s="46"/>
    </row>
    <row r="41" spans="1:2">
      <c r="A41" s="46"/>
      <c r="B41" s="46"/>
    </row>
    <row r="42" spans="1:2">
      <c r="A42" s="46"/>
      <c r="B42" s="46"/>
    </row>
    <row r="43" spans="1:2">
      <c r="A43" s="46"/>
      <c r="B43" s="46"/>
    </row>
    <row r="44" spans="1:2">
      <c r="A44" s="46"/>
      <c r="B44" s="46"/>
    </row>
    <row r="45" spans="1:2">
      <c r="A45" s="46"/>
      <c r="B45" s="46"/>
    </row>
    <row r="46" spans="1:2">
      <c r="A46" s="46"/>
      <c r="B46" s="46"/>
    </row>
    <row r="47" spans="1:2">
      <c r="A47" s="46"/>
      <c r="B47" s="46"/>
    </row>
    <row r="48" spans="1:2">
      <c r="A48" s="46"/>
      <c r="B48" s="46"/>
    </row>
    <row r="49" spans="1:2">
      <c r="A49" s="46"/>
      <c r="B49" s="46"/>
    </row>
    <row r="50" spans="1:2">
      <c r="A50" s="46"/>
      <c r="B50" s="46"/>
    </row>
    <row r="51" spans="1:2">
      <c r="A51" s="46"/>
      <c r="B51" s="46"/>
    </row>
    <row r="52" spans="1:2">
      <c r="A52" s="46"/>
      <c r="B52" s="46"/>
    </row>
    <row r="53" spans="1:2">
      <c r="A53" s="46"/>
      <c r="B53" s="46"/>
    </row>
    <row r="54" spans="1:2">
      <c r="A54" s="46"/>
      <c r="B54" s="46"/>
    </row>
    <row r="55" spans="1:2">
      <c r="A55" s="46"/>
      <c r="B55" s="46"/>
    </row>
    <row r="56" spans="1:2">
      <c r="A56" s="46"/>
      <c r="B56" s="46"/>
    </row>
    <row r="57" spans="1:2">
      <c r="A57" s="46"/>
      <c r="B57" s="46"/>
    </row>
    <row r="58" spans="1:2">
      <c r="A58" s="46"/>
      <c r="B58" s="46"/>
    </row>
    <row r="59" spans="1:2">
      <c r="A59" s="46"/>
      <c r="B59" s="46"/>
    </row>
    <row r="60" spans="1:2">
      <c r="A60" s="46"/>
      <c r="B60" s="46"/>
    </row>
    <row r="61" spans="1:2">
      <c r="A61" s="46"/>
      <c r="B61" s="46"/>
    </row>
    <row r="62" spans="1:2">
      <c r="A62" s="46"/>
      <c r="B62" s="46"/>
    </row>
    <row r="63" spans="1:2">
      <c r="A63" s="46"/>
      <c r="B63" s="46"/>
    </row>
    <row r="64" spans="1:2">
      <c r="A64" s="46"/>
      <c r="B64" s="46"/>
    </row>
    <row r="65" spans="1:2">
      <c r="A65" s="46"/>
      <c r="B65" s="46"/>
    </row>
    <row r="66" spans="1:2">
      <c r="A66" s="46"/>
      <c r="B66" s="46"/>
    </row>
    <row r="67" spans="1:2">
      <c r="A67" s="46"/>
      <c r="B67" s="46"/>
    </row>
    <row r="68" spans="1:2">
      <c r="A68" s="46"/>
      <c r="B68" s="46"/>
    </row>
    <row r="69" spans="1:2">
      <c r="A69" s="46"/>
      <c r="B69" s="46"/>
    </row>
    <row r="70" spans="1:2">
      <c r="A70" s="46"/>
      <c r="B70" s="46"/>
    </row>
    <row r="71" spans="1:2">
      <c r="A71" s="46"/>
      <c r="B71" s="46"/>
    </row>
    <row r="72" spans="1:2">
      <c r="A72" s="46"/>
      <c r="B72" s="46"/>
    </row>
    <row r="73" spans="1:2">
      <c r="A73" s="46"/>
      <c r="B73" s="46"/>
    </row>
    <row r="74" spans="1:2">
      <c r="A74" s="46"/>
      <c r="B74" s="46"/>
    </row>
    <row r="75" spans="1:2">
      <c r="A75" s="46"/>
      <c r="B75" s="46"/>
    </row>
    <row r="76" spans="1:2">
      <c r="A76" s="46"/>
      <c r="B76" s="46"/>
    </row>
    <row r="77" spans="1:2">
      <c r="A77" s="46"/>
      <c r="B77" s="46"/>
    </row>
    <row r="78" spans="1:2">
      <c r="A78" s="46"/>
      <c r="B78" s="46"/>
    </row>
    <row r="79" spans="1:2">
      <c r="A79" s="46"/>
      <c r="B79" s="46"/>
    </row>
    <row r="80" spans="1:2">
      <c r="A80" s="46"/>
      <c r="B80" s="46"/>
    </row>
    <row r="81" spans="1:2">
      <c r="A81" s="46"/>
      <c r="B81" s="46"/>
    </row>
    <row r="82" spans="1:2">
      <c r="A82" s="46"/>
      <c r="B82" s="46"/>
    </row>
    <row r="83" spans="1:2">
      <c r="A83" s="46"/>
      <c r="B83" s="46"/>
    </row>
    <row r="84" spans="1:2">
      <c r="A84" s="46"/>
      <c r="B84" s="46"/>
    </row>
    <row r="85" spans="1:2">
      <c r="A85" s="46"/>
      <c r="B85" s="46"/>
    </row>
    <row r="86" spans="1:2">
      <c r="A86" s="46"/>
      <c r="B86" s="46"/>
    </row>
    <row r="87" spans="1:2">
      <c r="A87" s="46"/>
      <c r="B87" s="46"/>
    </row>
    <row r="88" spans="1:2">
      <c r="A88" s="46"/>
      <c r="B88" s="46"/>
    </row>
    <row r="89" spans="1:2">
      <c r="A89" s="46"/>
      <c r="B89" s="46"/>
    </row>
    <row r="90" spans="1:2">
      <c r="A90" s="46"/>
      <c r="B90" s="46"/>
    </row>
    <row r="91" spans="1:2">
      <c r="A91" s="46"/>
      <c r="B91" s="46"/>
    </row>
    <row r="92" spans="1:2">
      <c r="A92" s="46"/>
      <c r="B92" s="46"/>
    </row>
    <row r="93" spans="1:2">
      <c r="A93" s="46"/>
      <c r="B93" s="46"/>
    </row>
    <row r="94" spans="1:2">
      <c r="A94" s="46"/>
      <c r="B94" s="46"/>
    </row>
    <row r="95" spans="1:2">
      <c r="A95" s="46"/>
      <c r="B95" s="46"/>
    </row>
    <row r="96" spans="1:2">
      <c r="A96" s="46"/>
      <c r="B96" s="46"/>
    </row>
    <row r="97" spans="1:2">
      <c r="A97" s="46"/>
      <c r="B97" s="46"/>
    </row>
    <row r="98" spans="1:2">
      <c r="A98" s="46"/>
      <c r="B98" s="46"/>
    </row>
    <row r="99" spans="1:2">
      <c r="A99" s="46"/>
      <c r="B99" s="46"/>
    </row>
    <row r="100" spans="1:2">
      <c r="A100" s="46"/>
      <c r="B100" s="46"/>
    </row>
    <row r="101" spans="1:2">
      <c r="A101" s="46"/>
      <c r="B101" s="46"/>
    </row>
    <row r="102" spans="1:2">
      <c r="A102" s="46"/>
      <c r="B102" s="46"/>
    </row>
    <row r="103" spans="1:2">
      <c r="A103" s="46"/>
      <c r="B103" s="46"/>
    </row>
    <row r="104" spans="1:2">
      <c r="A104" s="46"/>
      <c r="B104" s="46"/>
    </row>
    <row r="105" spans="1:2">
      <c r="A105" s="46"/>
      <c r="B105" s="46"/>
    </row>
    <row r="106" spans="1:2">
      <c r="A106" s="46"/>
      <c r="B106" s="46"/>
    </row>
    <row r="107" spans="1:2">
      <c r="A107" s="46"/>
      <c r="B107" s="46"/>
    </row>
    <row r="108" spans="1:2">
      <c r="A108" s="46"/>
      <c r="B108" s="46"/>
    </row>
    <row r="109" spans="1:2">
      <c r="A109" s="46"/>
      <c r="B109" s="46"/>
    </row>
    <row r="110" spans="1:2">
      <c r="A110" s="46"/>
      <c r="B110" s="46"/>
    </row>
    <row r="111" spans="1:2">
      <c r="A111" s="46"/>
      <c r="B111" s="46"/>
    </row>
    <row r="112" spans="1:2">
      <c r="A112" s="46"/>
      <c r="B112" s="46"/>
    </row>
    <row r="113" spans="1:2">
      <c r="A113" s="46"/>
      <c r="B113" s="46"/>
    </row>
    <row r="114" spans="1:2">
      <c r="A114" s="46"/>
      <c r="B114" s="46"/>
    </row>
    <row r="115" spans="1:2">
      <c r="A115" s="46"/>
      <c r="B115" s="46"/>
    </row>
    <row r="116" spans="1:2">
      <c r="A116" s="46"/>
      <c r="B116" s="46"/>
    </row>
    <row r="117" spans="1:2">
      <c r="A117" s="46"/>
      <c r="B117" s="46"/>
    </row>
    <row r="118" spans="1:2">
      <c r="A118" s="46"/>
      <c r="B118" s="46"/>
    </row>
    <row r="119" spans="1:2">
      <c r="A119" s="46"/>
      <c r="B119" s="46"/>
    </row>
    <row r="120" spans="1:2">
      <c r="A120" s="46"/>
      <c r="B120" s="46"/>
    </row>
    <row r="121" spans="1:2">
      <c r="A121" s="46"/>
      <c r="B121" s="46"/>
    </row>
    <row r="122" spans="1:2">
      <c r="A122" s="46"/>
      <c r="B122" s="46"/>
    </row>
    <row r="123" spans="1:2">
      <c r="A123" s="46"/>
      <c r="B123" s="46"/>
    </row>
    <row r="124" spans="1:2">
      <c r="A124" s="46"/>
      <c r="B124" s="46"/>
    </row>
    <row r="125" spans="1:2">
      <c r="A125" s="46"/>
      <c r="B125" s="46"/>
    </row>
    <row r="126" spans="1:2">
      <c r="A126" s="46"/>
      <c r="B126" s="46"/>
    </row>
    <row r="127" spans="1:2">
      <c r="A127" s="46"/>
      <c r="B127" s="46"/>
    </row>
    <row r="128" spans="1:2">
      <c r="A128" s="46"/>
      <c r="B128" s="46"/>
    </row>
    <row r="129" spans="1:2">
      <c r="A129" s="46"/>
      <c r="B129" s="46"/>
    </row>
    <row r="130" spans="1:2">
      <c r="A130" s="46"/>
      <c r="B130" s="46"/>
    </row>
    <row r="131" spans="1:2">
      <c r="A131" s="46"/>
      <c r="B131" s="46"/>
    </row>
    <row r="132" spans="1:2">
      <c r="A132" s="46"/>
      <c r="B132" s="46"/>
    </row>
    <row r="133" spans="1:2">
      <c r="A133" s="46"/>
      <c r="B133" s="46"/>
    </row>
    <row r="134" spans="1:2">
      <c r="A134" s="46"/>
      <c r="B134" s="46"/>
    </row>
    <row r="135" spans="1:2">
      <c r="A135" s="46"/>
      <c r="B135" s="46"/>
    </row>
    <row r="136" spans="1:2">
      <c r="A136" s="46"/>
      <c r="B136" s="46"/>
    </row>
    <row r="137" spans="1:2">
      <c r="A137" s="46"/>
      <c r="B137" s="46"/>
    </row>
    <row r="138" spans="1:2">
      <c r="A138" s="46"/>
      <c r="B138" s="46"/>
    </row>
    <row r="139" spans="1:2">
      <c r="A139" s="46"/>
      <c r="B139" s="46"/>
    </row>
    <row r="140" spans="1:2">
      <c r="A140" s="46"/>
      <c r="B140" s="46"/>
    </row>
    <row r="141" spans="1:2">
      <c r="A141" s="46"/>
      <c r="B141" s="46"/>
    </row>
    <row r="142" spans="1:2">
      <c r="A142" s="46"/>
      <c r="B142" s="46"/>
    </row>
    <row r="143" spans="1:2">
      <c r="A143" s="46"/>
      <c r="B143" s="46"/>
    </row>
    <row r="144" spans="1:2">
      <c r="A144" s="46"/>
      <c r="B144" s="46"/>
    </row>
    <row r="145" spans="1:2">
      <c r="A145" s="46"/>
      <c r="B145" s="46"/>
    </row>
    <row r="146" spans="1:2">
      <c r="A146" s="46"/>
      <c r="B146" s="46"/>
    </row>
    <row r="147" spans="1:2">
      <c r="A147" s="46"/>
      <c r="B147" s="46"/>
    </row>
    <row r="148" spans="1:2">
      <c r="A148" s="46"/>
      <c r="B148" s="46"/>
    </row>
    <row r="149" spans="1:2">
      <c r="A149" s="46"/>
      <c r="B149" s="46"/>
    </row>
    <row r="150" spans="1:2">
      <c r="A150" s="46"/>
      <c r="B150" s="46"/>
    </row>
    <row r="151" spans="1:2">
      <c r="A151" s="46"/>
      <c r="B151" s="46"/>
    </row>
    <row r="152" spans="1:2">
      <c r="A152" s="46"/>
      <c r="B152" s="46"/>
    </row>
    <row r="153" spans="1:2">
      <c r="A153" s="46"/>
      <c r="B153" s="46"/>
    </row>
    <row r="154" spans="1:2">
      <c r="A154" s="46"/>
      <c r="B154" s="46"/>
    </row>
    <row r="155" spans="1:2">
      <c r="A155" s="46"/>
      <c r="B155" s="46"/>
    </row>
    <row r="156" spans="1:2">
      <c r="A156" s="46"/>
      <c r="B156" s="46"/>
    </row>
    <row r="157" spans="1:2">
      <c r="A157" s="46"/>
      <c r="B157" s="46"/>
    </row>
    <row r="158" spans="1:2">
      <c r="A158" s="46"/>
      <c r="B158" s="46"/>
    </row>
    <row r="159" spans="1:2">
      <c r="A159" s="46"/>
      <c r="B159" s="46"/>
    </row>
    <row r="160" spans="1:2">
      <c r="A160" s="46"/>
      <c r="B160" s="46"/>
    </row>
    <row r="161" spans="1:2">
      <c r="A161" s="46"/>
      <c r="B161" s="46"/>
    </row>
    <row r="162" spans="1:2">
      <c r="A162" s="46"/>
      <c r="B162" s="46"/>
    </row>
    <row r="163" spans="1:2">
      <c r="A163" s="46"/>
      <c r="B163" s="46"/>
    </row>
    <row r="164" spans="1:2">
      <c r="A164" s="46"/>
      <c r="B164" s="46"/>
    </row>
    <row r="165" spans="1:2">
      <c r="A165" s="46"/>
      <c r="B165" s="46"/>
    </row>
    <row r="166" spans="1:2">
      <c r="A166" s="46"/>
      <c r="B166" s="46"/>
    </row>
    <row r="167" spans="1:2">
      <c r="A167" s="46"/>
      <c r="B167" s="46"/>
    </row>
    <row r="168" spans="1:2">
      <c r="A168" s="46"/>
      <c r="B168" s="46"/>
    </row>
    <row r="169" spans="1:2">
      <c r="A169" s="46"/>
      <c r="B169" s="46"/>
    </row>
    <row r="170" spans="1:2">
      <c r="A170" s="46"/>
      <c r="B170" s="46"/>
    </row>
    <row r="171" spans="1:2">
      <c r="A171" s="46"/>
      <c r="B171" s="46"/>
    </row>
    <row r="172" spans="1:2">
      <c r="A172" s="46"/>
      <c r="B172" s="46"/>
    </row>
    <row r="173" spans="1:2">
      <c r="A173" s="46"/>
      <c r="B173" s="46"/>
    </row>
    <row r="174" spans="1:2">
      <c r="A174" s="46"/>
      <c r="B174" s="46"/>
    </row>
    <row r="175" spans="1:2">
      <c r="A175" s="46"/>
      <c r="B175" s="46"/>
    </row>
    <row r="176" spans="1:2">
      <c r="A176" s="46"/>
      <c r="B176" s="46"/>
    </row>
    <row r="177" spans="1:2">
      <c r="A177" s="46"/>
      <c r="B177" s="46"/>
    </row>
    <row r="178" spans="1:2">
      <c r="A178" s="46"/>
      <c r="B178" s="46"/>
    </row>
    <row r="179" spans="1:2">
      <c r="A179" s="46"/>
      <c r="B179" s="46"/>
    </row>
    <row r="180" spans="1:2">
      <c r="A180" s="46"/>
      <c r="B180" s="46"/>
    </row>
    <row r="181" spans="1:2">
      <c r="A181" s="46"/>
      <c r="B181" s="46"/>
    </row>
    <row r="182" spans="1:2">
      <c r="A182" s="46"/>
      <c r="B182" s="46"/>
    </row>
    <row r="183" spans="1:2">
      <c r="A183" s="46"/>
      <c r="B183" s="46"/>
    </row>
    <row r="184" spans="1:2">
      <c r="A184" s="46"/>
      <c r="B184" s="46"/>
    </row>
    <row r="185" spans="1:2">
      <c r="A185" s="46"/>
      <c r="B185" s="46"/>
    </row>
    <row r="186" spans="1:2">
      <c r="A186" s="46"/>
      <c r="B186" s="46"/>
    </row>
    <row r="187" spans="1:2">
      <c r="A187" s="46"/>
      <c r="B187" s="46"/>
    </row>
    <row r="188" spans="1:2">
      <c r="A188" s="46"/>
      <c r="B188" s="46"/>
    </row>
    <row r="189" spans="1:2">
      <c r="A189" s="46"/>
      <c r="B189" s="46"/>
    </row>
    <row r="190" spans="1:2">
      <c r="A190" s="46"/>
      <c r="B190" s="46"/>
    </row>
    <row r="191" spans="1:2">
      <c r="A191" s="46"/>
      <c r="B191" s="46"/>
    </row>
    <row r="192" spans="1:2">
      <c r="A192" s="46"/>
      <c r="B192" s="46"/>
    </row>
    <row r="193" spans="1:2">
      <c r="A193" s="46"/>
      <c r="B193" s="46"/>
    </row>
    <row r="194" spans="1:2">
      <c r="A194" s="46"/>
      <c r="B194" s="46"/>
    </row>
    <row r="195" spans="1:2">
      <c r="A195" s="46"/>
      <c r="B195" s="46"/>
    </row>
    <row r="196" spans="1:2">
      <c r="A196" s="46"/>
      <c r="B196" s="46"/>
    </row>
    <row r="197" spans="1:2">
      <c r="A197" s="46"/>
      <c r="B197" s="46"/>
    </row>
    <row r="198" spans="1:2">
      <c r="A198" s="46"/>
      <c r="B198" s="46"/>
    </row>
    <row r="199" spans="1:2">
      <c r="A199" s="46"/>
      <c r="B199" s="46"/>
    </row>
    <row r="200" spans="1:2">
      <c r="A200" s="46"/>
      <c r="B200" s="46"/>
    </row>
    <row r="201" spans="1:2">
      <c r="A201" s="46"/>
      <c r="B201" s="46"/>
    </row>
    <row r="202" spans="1:2">
      <c r="A202" s="46"/>
      <c r="B202" s="46"/>
    </row>
    <row r="203" spans="1:2">
      <c r="A203" s="46"/>
      <c r="B203" s="46"/>
    </row>
    <row r="204" spans="1:2">
      <c r="A204" s="46"/>
      <c r="B204" s="46"/>
    </row>
    <row r="205" spans="1:2">
      <c r="A205" s="46"/>
      <c r="B205" s="46"/>
    </row>
    <row r="206" spans="1:2">
      <c r="A206" s="46"/>
      <c r="B206" s="46"/>
    </row>
    <row r="207" spans="1:2">
      <c r="A207" s="46"/>
      <c r="B207" s="46"/>
    </row>
    <row r="208" spans="1:2">
      <c r="A208" s="46"/>
      <c r="B208" s="46"/>
    </row>
    <row r="209" spans="1:2">
      <c r="A209" s="46"/>
      <c r="B209" s="46"/>
    </row>
    <row r="210" spans="1:2">
      <c r="A210" s="46"/>
      <c r="B210" s="46"/>
    </row>
    <row r="211" spans="1:2">
      <c r="A211" s="46"/>
      <c r="B211" s="46"/>
    </row>
    <row r="212" spans="1:2">
      <c r="A212" s="46"/>
      <c r="B212" s="46"/>
    </row>
    <row r="213" spans="1:2">
      <c r="A213" s="46"/>
      <c r="B213" s="46"/>
    </row>
    <row r="214" spans="1:2">
      <c r="A214" s="46"/>
      <c r="B214" s="46"/>
    </row>
    <row r="215" spans="1:2">
      <c r="A215" s="46"/>
      <c r="B215" s="46"/>
    </row>
    <row r="216" spans="1:2">
      <c r="A216" s="46"/>
      <c r="B216" s="46"/>
    </row>
    <row r="217" spans="1:2">
      <c r="A217" s="46"/>
      <c r="B217" s="46"/>
    </row>
    <row r="218" spans="1:2">
      <c r="A218" s="46"/>
      <c r="B218" s="46"/>
    </row>
    <row r="219" spans="1:2">
      <c r="A219" s="46"/>
      <c r="B219" s="46"/>
    </row>
    <row r="220" spans="1:2">
      <c r="A220" s="46"/>
      <c r="B220" s="46"/>
    </row>
    <row r="221" spans="1:2">
      <c r="A221" s="46"/>
      <c r="B221" s="46"/>
    </row>
    <row r="222" spans="1:2">
      <c r="A222" s="46"/>
      <c r="B222" s="46"/>
    </row>
    <row r="223" spans="1:2">
      <c r="A223" s="46"/>
      <c r="B223" s="46"/>
    </row>
    <row r="224" spans="1:2">
      <c r="A224" s="46"/>
      <c r="B224" s="46"/>
    </row>
    <row r="225" spans="1:2">
      <c r="A225" s="46"/>
      <c r="B225" s="46"/>
    </row>
    <row r="226" spans="1:2">
      <c r="A226" s="46"/>
      <c r="B226" s="46"/>
    </row>
    <row r="227" spans="1:2">
      <c r="A227" s="46"/>
      <c r="B227" s="46"/>
    </row>
    <row r="228" spans="1:2">
      <c r="A228" s="46"/>
      <c r="B228" s="46"/>
    </row>
    <row r="229" spans="1:2">
      <c r="A229" s="46"/>
      <c r="B229" s="46"/>
    </row>
    <row r="230" spans="1:2">
      <c r="A230" s="46"/>
      <c r="B230" s="46"/>
    </row>
    <row r="231" spans="1:2">
      <c r="A231" s="46"/>
      <c r="B231" s="46"/>
    </row>
    <row r="232" spans="1:2">
      <c r="A232" s="46"/>
      <c r="B232" s="46"/>
    </row>
    <row r="233" spans="1:2">
      <c r="A233" s="46"/>
      <c r="B233" s="46"/>
    </row>
    <row r="234" spans="1:2">
      <c r="A234" s="46"/>
      <c r="B234" s="46"/>
    </row>
    <row r="235" spans="1:2">
      <c r="A235" s="46"/>
      <c r="B235" s="46"/>
    </row>
    <row r="236" spans="1:2">
      <c r="A236" s="46"/>
      <c r="B236" s="46"/>
    </row>
    <row r="237" spans="1:2">
      <c r="A237" s="46"/>
      <c r="B237" s="46"/>
    </row>
    <row r="238" spans="1:2">
      <c r="A238" s="46"/>
      <c r="B238" s="46"/>
    </row>
    <row r="239" spans="1:2">
      <c r="A239" s="46"/>
      <c r="B239" s="46"/>
    </row>
    <row r="240" spans="1:2">
      <c r="A240" s="46"/>
      <c r="B240" s="46"/>
    </row>
    <row r="241" spans="1:2">
      <c r="A241" s="46"/>
      <c r="B241" s="46"/>
    </row>
    <row r="242" spans="1:2">
      <c r="A242" s="46"/>
      <c r="B242" s="46"/>
    </row>
    <row r="243" spans="1:2">
      <c r="A243" s="46"/>
      <c r="B243" s="46"/>
    </row>
    <row r="244" spans="1:2">
      <c r="A244" s="46"/>
      <c r="B244" s="46"/>
    </row>
    <row r="245" spans="1:2">
      <c r="A245" s="46"/>
      <c r="B245" s="46"/>
    </row>
    <row r="246" spans="1:2">
      <c r="A246" s="46"/>
      <c r="B246" s="46"/>
    </row>
    <row r="247" spans="1:2">
      <c r="A247" s="46"/>
      <c r="B247" s="46"/>
    </row>
    <row r="248" spans="1:2">
      <c r="A248" s="46"/>
      <c r="B248" s="46"/>
    </row>
    <row r="249" spans="1:2">
      <c r="A249" s="46"/>
      <c r="B249" s="46"/>
    </row>
    <row r="250" spans="1:2">
      <c r="A250" s="46"/>
      <c r="B250" s="46"/>
    </row>
    <row r="251" spans="1:2">
      <c r="A251" s="46"/>
      <c r="B251" s="46"/>
    </row>
    <row r="252" spans="1:2">
      <c r="A252" s="46"/>
      <c r="B252" s="46"/>
    </row>
    <row r="253" spans="1:2">
      <c r="A253" s="46"/>
      <c r="B253" s="46"/>
    </row>
    <row r="254" spans="1:2">
      <c r="A254" s="46"/>
      <c r="B254" s="46"/>
    </row>
    <row r="255" spans="1:2">
      <c r="A255" s="46"/>
      <c r="B255" s="46"/>
    </row>
    <row r="256" spans="1:2">
      <c r="A256" s="46"/>
      <c r="B256" s="46"/>
    </row>
    <row r="257" spans="1:2">
      <c r="A257" s="46"/>
      <c r="B257" s="46"/>
    </row>
    <row r="258" spans="1:2">
      <c r="A258" s="46"/>
      <c r="B258" s="46"/>
    </row>
    <row r="259" spans="1:2">
      <c r="A259" s="46"/>
      <c r="B259" s="46"/>
    </row>
    <row r="260" spans="1:2">
      <c r="A260" s="46"/>
      <c r="B260" s="46"/>
    </row>
    <row r="261" spans="1:2">
      <c r="A261" s="46"/>
      <c r="B261" s="46"/>
    </row>
    <row r="262" spans="1:2">
      <c r="A262" s="46"/>
      <c r="B262" s="46"/>
    </row>
    <row r="263" spans="1:2">
      <c r="A263" s="46"/>
      <c r="B263" s="46"/>
    </row>
    <row r="264" spans="1:2">
      <c r="A264" s="46"/>
      <c r="B264" s="46"/>
    </row>
    <row r="265" spans="1:2">
      <c r="A265" s="46"/>
      <c r="B265" s="46"/>
    </row>
    <row r="266" spans="1:2">
      <c r="A266" s="46"/>
      <c r="B266" s="46"/>
    </row>
    <row r="267" spans="1:2">
      <c r="A267" s="46"/>
      <c r="B267" s="46"/>
    </row>
    <row r="268" spans="1:2">
      <c r="A268" s="46"/>
      <c r="B268" s="46"/>
    </row>
    <row r="269" spans="1:2">
      <c r="A269" s="46"/>
      <c r="B269" s="46"/>
    </row>
    <row r="270" spans="1:2">
      <c r="A270" s="46"/>
      <c r="B270" s="46"/>
    </row>
    <row r="271" spans="1:2">
      <c r="A271" s="46"/>
      <c r="B271" s="46"/>
    </row>
    <row r="272" spans="1:2">
      <c r="A272" s="46"/>
      <c r="B272" s="46"/>
    </row>
    <row r="273" spans="1:2">
      <c r="A273" s="46"/>
      <c r="B273" s="46"/>
    </row>
    <row r="274" spans="1:2">
      <c r="A274" s="46"/>
      <c r="B274" s="46"/>
    </row>
    <row r="275" spans="1:2">
      <c r="A275" s="46"/>
      <c r="B275" s="46"/>
    </row>
    <row r="276" spans="1:2">
      <c r="A276" s="46"/>
      <c r="B276" s="46"/>
    </row>
    <row r="277" spans="1:2">
      <c r="A277" s="46"/>
      <c r="B277" s="46"/>
    </row>
    <row r="278" spans="1:2">
      <c r="A278" s="46"/>
      <c r="B278" s="46"/>
    </row>
    <row r="279" spans="1:2">
      <c r="A279" s="46"/>
      <c r="B279" s="46"/>
    </row>
    <row r="280" spans="1:2">
      <c r="A280" s="46"/>
      <c r="B280" s="46"/>
    </row>
    <row r="281" spans="1:2">
      <c r="A281" s="46"/>
      <c r="B281" s="46"/>
    </row>
    <row r="282" spans="1:2">
      <c r="A282" s="46"/>
      <c r="B282" s="46"/>
    </row>
    <row r="283" spans="1:2">
      <c r="A283" s="46"/>
      <c r="B283" s="46"/>
    </row>
    <row r="284" spans="1:2">
      <c r="A284" s="46"/>
      <c r="B284" s="46"/>
    </row>
    <row r="285" spans="1:2">
      <c r="A285" s="46"/>
      <c r="B285" s="46"/>
    </row>
    <row r="286" spans="1:2">
      <c r="A286" s="46"/>
      <c r="B286" s="46"/>
    </row>
    <row r="287" spans="1:2">
      <c r="A287" s="46"/>
      <c r="B287" s="46"/>
    </row>
    <row r="288" spans="1:2">
      <c r="A288" s="46"/>
      <c r="B288" s="46"/>
    </row>
    <row r="289" spans="1:2">
      <c r="A289" s="46"/>
      <c r="B289" s="46"/>
    </row>
    <row r="290" spans="1:2">
      <c r="A290" s="46"/>
      <c r="B290" s="46"/>
    </row>
    <row r="291" spans="1:2">
      <c r="A291" s="46"/>
      <c r="B291" s="46"/>
    </row>
    <row r="292" spans="1:2">
      <c r="A292" s="46"/>
      <c r="B292" s="46"/>
    </row>
    <row r="293" spans="1:2">
      <c r="A293" s="46"/>
      <c r="B293" s="46"/>
    </row>
    <row r="294" spans="1:2">
      <c r="A294" s="46"/>
      <c r="B294" s="46"/>
    </row>
    <row r="295" spans="1:2">
      <c r="A295" s="46"/>
      <c r="B295" s="46"/>
    </row>
    <row r="296" spans="1:2">
      <c r="A296" s="46"/>
      <c r="B296" s="46"/>
    </row>
    <row r="297" spans="1:2">
      <c r="A297" s="46"/>
      <c r="B297" s="46"/>
    </row>
    <row r="298" spans="1:2">
      <c r="A298" s="46"/>
      <c r="B298" s="46"/>
    </row>
    <row r="299" spans="1:2">
      <c r="A299" s="46"/>
      <c r="B299" s="46"/>
    </row>
    <row r="300" spans="1:2">
      <c r="A300" s="46"/>
      <c r="B300" s="46"/>
    </row>
    <row r="301" spans="1:2">
      <c r="A301" s="46"/>
      <c r="B301" s="46"/>
    </row>
    <row r="302" spans="1:2">
      <c r="A302" s="46"/>
      <c r="B302" s="46"/>
    </row>
    <row r="303" spans="1:2">
      <c r="A303" s="46"/>
      <c r="B303" s="46"/>
    </row>
    <row r="304" spans="1:2">
      <c r="A304" s="46"/>
      <c r="B304" s="46"/>
    </row>
    <row r="305" spans="1:2">
      <c r="A305" s="46"/>
      <c r="B305" s="46"/>
    </row>
    <row r="306" spans="1:2">
      <c r="A306" s="46"/>
      <c r="B306" s="46"/>
    </row>
    <row r="307" spans="1:2">
      <c r="A307" s="46"/>
      <c r="B307" s="46"/>
    </row>
    <row r="308" spans="1:2">
      <c r="A308" s="46"/>
      <c r="B308" s="46"/>
    </row>
    <row r="309" spans="1:2">
      <c r="A309" s="46"/>
      <c r="B309" s="46"/>
    </row>
    <row r="310" spans="1:2">
      <c r="A310" s="46"/>
      <c r="B310" s="46"/>
    </row>
    <row r="311" spans="1:2">
      <c r="A311" s="46"/>
      <c r="B311" s="46"/>
    </row>
    <row r="312" spans="1:2">
      <c r="A312" s="46"/>
      <c r="B312" s="46"/>
    </row>
    <row r="313" spans="1:2">
      <c r="A313" s="46"/>
      <c r="B313" s="46"/>
    </row>
    <row r="314" spans="1:2">
      <c r="A314" s="46"/>
      <c r="B314" s="46"/>
    </row>
    <row r="315" spans="1:2">
      <c r="A315" s="46"/>
      <c r="B315" s="46"/>
    </row>
    <row r="316" spans="1:2">
      <c r="A316" s="46"/>
      <c r="B316" s="46"/>
    </row>
    <row r="317" spans="1:2">
      <c r="A317" s="46"/>
      <c r="B317" s="46"/>
    </row>
    <row r="318" spans="1:2">
      <c r="A318" s="46"/>
      <c r="B318" s="46"/>
    </row>
    <row r="319" spans="1:2">
      <c r="A319" s="46"/>
      <c r="B319" s="46"/>
    </row>
    <row r="320" spans="1:2">
      <c r="A320" s="46"/>
      <c r="B320" s="46"/>
    </row>
    <row r="321" spans="1:2">
      <c r="A321" s="46"/>
      <c r="B321" s="46"/>
    </row>
    <row r="322" spans="1:2">
      <c r="A322" s="46"/>
      <c r="B322" s="46"/>
    </row>
    <row r="323" spans="1:2">
      <c r="A323" s="46"/>
      <c r="B323" s="46"/>
    </row>
    <row r="324" spans="1:2">
      <c r="A324" s="46"/>
      <c r="B324" s="46"/>
    </row>
    <row r="325" spans="1:2">
      <c r="A325" s="46"/>
      <c r="B325" s="46"/>
    </row>
    <row r="326" spans="1:2">
      <c r="A326" s="46"/>
      <c r="B326" s="46"/>
    </row>
    <row r="327" spans="1:2">
      <c r="A327" s="46"/>
      <c r="B327" s="46"/>
    </row>
    <row r="328" spans="1:2">
      <c r="A328" s="46"/>
      <c r="B328" s="46"/>
    </row>
    <row r="329" spans="1:2">
      <c r="A329" s="46"/>
      <c r="B329" s="46"/>
    </row>
    <row r="330" spans="1:2">
      <c r="A330" s="46"/>
      <c r="B330" s="46"/>
    </row>
    <row r="331" spans="1:2">
      <c r="A331" s="46"/>
      <c r="B331" s="46"/>
    </row>
    <row r="332" spans="1:2">
      <c r="A332" s="46"/>
      <c r="B332" s="46"/>
    </row>
    <row r="333" spans="1:2">
      <c r="A333" s="46"/>
      <c r="B333" s="46"/>
    </row>
    <row r="334" spans="1:2">
      <c r="A334" s="46"/>
      <c r="B334" s="46"/>
    </row>
    <row r="335" spans="1:2">
      <c r="A335" s="46"/>
      <c r="B335" s="46"/>
    </row>
    <row r="336" spans="1:2">
      <c r="A336" s="46"/>
      <c r="B336" s="46"/>
    </row>
    <row r="337" spans="1:2">
      <c r="A337" s="46"/>
      <c r="B337" s="46"/>
    </row>
    <row r="338" spans="1:2">
      <c r="A338" s="46"/>
      <c r="B338" s="46"/>
    </row>
    <row r="339" spans="1:2">
      <c r="A339" s="46"/>
      <c r="B339" s="46"/>
    </row>
    <row r="340" spans="1:2">
      <c r="A340" s="46"/>
      <c r="B340" s="46"/>
    </row>
    <row r="341" spans="1:2">
      <c r="A341" s="46"/>
      <c r="B341" s="46"/>
    </row>
    <row r="342" spans="1:2">
      <c r="A342" s="46"/>
      <c r="B342" s="46"/>
    </row>
    <row r="343" spans="1:2">
      <c r="A343" s="46"/>
      <c r="B343" s="46"/>
    </row>
    <row r="344" spans="1:2">
      <c r="A344" s="46"/>
      <c r="B344" s="46"/>
    </row>
    <row r="345" spans="1:2">
      <c r="A345" s="46"/>
      <c r="B345" s="46"/>
    </row>
    <row r="346" spans="1:2">
      <c r="A346" s="46"/>
      <c r="B346" s="46"/>
    </row>
    <row r="347" spans="1:2">
      <c r="A347" s="46"/>
      <c r="B347" s="46"/>
    </row>
    <row r="348" spans="1:2">
      <c r="A348" s="46"/>
      <c r="B348" s="46"/>
    </row>
    <row r="349" spans="1:2">
      <c r="A349" s="46"/>
      <c r="B349" s="46"/>
    </row>
    <row r="350" spans="1:2">
      <c r="A350" s="46"/>
      <c r="B350" s="46"/>
    </row>
    <row r="351" spans="1:2">
      <c r="A351" s="46"/>
      <c r="B351" s="46"/>
    </row>
    <row r="352" spans="1:2">
      <c r="A352" s="46"/>
      <c r="B352" s="46"/>
    </row>
    <row r="353" spans="1:2">
      <c r="A353" s="46"/>
      <c r="B353" s="46"/>
    </row>
    <row r="354" spans="1:2">
      <c r="A354" s="46"/>
      <c r="B354" s="46"/>
    </row>
    <row r="355" spans="1:2">
      <c r="A355" s="46"/>
      <c r="B355" s="46"/>
    </row>
    <row r="356" spans="1:2">
      <c r="A356" s="46"/>
      <c r="B356" s="46"/>
    </row>
    <row r="357" spans="1:2">
      <c r="A357" s="46"/>
      <c r="B357" s="46"/>
    </row>
    <row r="358" spans="1:2">
      <c r="A358" s="46"/>
      <c r="B358" s="46"/>
    </row>
    <row r="359" spans="1:2">
      <c r="A359" s="46"/>
      <c r="B359" s="46"/>
    </row>
    <row r="360" spans="1:2">
      <c r="A360" s="46"/>
      <c r="B360" s="46"/>
    </row>
    <row r="361" spans="1:2">
      <c r="A361" s="46"/>
      <c r="B361" s="46"/>
    </row>
    <row r="362" spans="1:2">
      <c r="A362" s="46"/>
      <c r="B362" s="46"/>
    </row>
    <row r="363" spans="1:2">
      <c r="A363" s="46"/>
      <c r="B363" s="46"/>
    </row>
    <row r="364" spans="1:2">
      <c r="A364" s="46"/>
      <c r="B364" s="46"/>
    </row>
    <row r="365" spans="1:2">
      <c r="A365" s="46"/>
      <c r="B365" s="46"/>
    </row>
    <row r="366" spans="1:2">
      <c r="A366" s="46"/>
      <c r="B366" s="46"/>
    </row>
    <row r="367" spans="1:2">
      <c r="A367" s="46"/>
      <c r="B367" s="46"/>
    </row>
    <row r="368" spans="1:2">
      <c r="A368" s="46"/>
      <c r="B368" s="46"/>
    </row>
    <row r="369" spans="1:2">
      <c r="A369" s="46"/>
      <c r="B369" s="46"/>
    </row>
    <row r="370" spans="1:2">
      <c r="A370" s="46"/>
      <c r="B370" s="46"/>
    </row>
    <row r="371" spans="1:2">
      <c r="A371" s="46"/>
      <c r="B371" s="46"/>
    </row>
    <row r="372" spans="1:2">
      <c r="A372" s="46"/>
      <c r="B372" s="46"/>
    </row>
    <row r="373" spans="1:2">
      <c r="A373" s="46"/>
      <c r="B373" s="46"/>
    </row>
    <row r="374" spans="1:2">
      <c r="A374" s="46"/>
      <c r="B374" s="46"/>
    </row>
    <row r="375" spans="1:2">
      <c r="A375" s="46"/>
      <c r="B375" s="46"/>
    </row>
    <row r="376" spans="1:2">
      <c r="A376" s="46"/>
      <c r="B376" s="46"/>
    </row>
    <row r="377" spans="1:2">
      <c r="A377" s="46"/>
      <c r="B377" s="46"/>
    </row>
    <row r="378" spans="1:2">
      <c r="A378" s="46"/>
      <c r="B378" s="46"/>
    </row>
    <row r="379" spans="1:2">
      <c r="A379" s="46"/>
      <c r="B379" s="46"/>
    </row>
    <row r="380" spans="1:2">
      <c r="A380" s="46"/>
      <c r="B380" s="46"/>
    </row>
    <row r="381" spans="1:2">
      <c r="A381" s="46"/>
      <c r="B381" s="46"/>
    </row>
    <row r="382" spans="1:2">
      <c r="A382" s="46"/>
      <c r="B382" s="46"/>
    </row>
    <row r="383" spans="1:2">
      <c r="A383" s="46"/>
      <c r="B383" s="46"/>
    </row>
    <row r="384" spans="1:2">
      <c r="A384" s="46"/>
      <c r="B384" s="46"/>
    </row>
    <row r="385" spans="1:2">
      <c r="A385" s="46"/>
      <c r="B385" s="46"/>
    </row>
    <row r="386" spans="1:2">
      <c r="A386" s="46"/>
      <c r="B386" s="46"/>
    </row>
    <row r="387" spans="1:2">
      <c r="A387" s="46"/>
      <c r="B387" s="46"/>
    </row>
    <row r="388" spans="1:2">
      <c r="A388" s="46"/>
      <c r="B388" s="46"/>
    </row>
    <row r="389" spans="1:2">
      <c r="A389" s="46"/>
      <c r="B389" s="46"/>
    </row>
    <row r="390" spans="1:2">
      <c r="A390" s="46"/>
      <c r="B390" s="46"/>
    </row>
    <row r="391" spans="1:2">
      <c r="A391" s="46"/>
      <c r="B391" s="46"/>
    </row>
    <row r="392" spans="1:2">
      <c r="A392" s="46"/>
      <c r="B392" s="46"/>
    </row>
    <row r="393" spans="1:2">
      <c r="A393" s="46"/>
      <c r="B393" s="46"/>
    </row>
    <row r="394" spans="1:2">
      <c r="A394" s="46"/>
      <c r="B394" s="46"/>
    </row>
    <row r="395" spans="1:2">
      <c r="A395" s="46"/>
      <c r="B395" s="46"/>
    </row>
    <row r="396" spans="1:2">
      <c r="A396" s="46"/>
      <c r="B396" s="46"/>
    </row>
    <row r="397" spans="1:2">
      <c r="A397" s="46"/>
      <c r="B397" s="46"/>
    </row>
    <row r="398" spans="1:2">
      <c r="A398" s="46"/>
      <c r="B398" s="46"/>
    </row>
    <row r="399" spans="1:2">
      <c r="A399" s="46"/>
      <c r="B399" s="46"/>
    </row>
    <row r="400" spans="1:2">
      <c r="A400" s="46"/>
      <c r="B400" s="46"/>
    </row>
    <row r="401" spans="1:2">
      <c r="A401" s="46"/>
      <c r="B401" s="46"/>
    </row>
    <row r="402" spans="1:2">
      <c r="A402" s="46"/>
      <c r="B402" s="46"/>
    </row>
    <row r="403" spans="1:2">
      <c r="A403" s="46"/>
      <c r="B403" s="46"/>
    </row>
    <row r="404" spans="1:2">
      <c r="A404" s="46"/>
      <c r="B404" s="46"/>
    </row>
    <row r="405" spans="1:2">
      <c r="A405" s="46"/>
      <c r="B405" s="46"/>
    </row>
    <row r="406" spans="1:2">
      <c r="A406" s="46"/>
      <c r="B406" s="46"/>
    </row>
    <row r="407" spans="1:2">
      <c r="A407" s="46"/>
      <c r="B407" s="46"/>
    </row>
    <row r="408" spans="1:2">
      <c r="A408" s="46"/>
      <c r="B408" s="46"/>
    </row>
    <row r="409" spans="1:2">
      <c r="A409" s="46"/>
      <c r="B409" s="46"/>
    </row>
    <row r="410" spans="1:2">
      <c r="A410" s="46"/>
      <c r="B410" s="46"/>
    </row>
    <row r="411" spans="1:2">
      <c r="A411" s="46"/>
      <c r="B411" s="46"/>
    </row>
    <row r="412" spans="1:2">
      <c r="A412" s="46"/>
      <c r="B412" s="46"/>
    </row>
    <row r="413" spans="1:2">
      <c r="A413" s="46"/>
      <c r="B413" s="46"/>
    </row>
    <row r="414" spans="1:2">
      <c r="A414" s="46"/>
      <c r="B414" s="46"/>
    </row>
    <row r="415" spans="1:2">
      <c r="A415" s="46"/>
      <c r="B415" s="46"/>
    </row>
    <row r="416" spans="1:2">
      <c r="A416" s="46"/>
      <c r="B416" s="46"/>
    </row>
    <row r="417" spans="1:2">
      <c r="A417" s="46"/>
      <c r="B417" s="46"/>
    </row>
    <row r="418" spans="1:2">
      <c r="A418" s="46"/>
      <c r="B418" s="46"/>
    </row>
    <row r="419" spans="1:2">
      <c r="A419" s="46"/>
      <c r="B419" s="46"/>
    </row>
    <row r="420" spans="1:2">
      <c r="A420" s="46"/>
      <c r="B420" s="46"/>
    </row>
    <row r="421" spans="1:2">
      <c r="A421" s="46"/>
      <c r="B421" s="46"/>
    </row>
    <row r="422" spans="1:2">
      <c r="A422" s="46"/>
      <c r="B422" s="46"/>
    </row>
    <row r="423" spans="1:2">
      <c r="A423" s="46"/>
      <c r="B423" s="46"/>
    </row>
    <row r="424" spans="1:2">
      <c r="A424" s="46"/>
      <c r="B424" s="46"/>
    </row>
    <row r="425" spans="1:2">
      <c r="A425" s="46"/>
      <c r="B425" s="46"/>
    </row>
    <row r="426" spans="1:2">
      <c r="A426" s="46"/>
      <c r="B426" s="46"/>
    </row>
    <row r="427" spans="1:2">
      <c r="A427" s="46"/>
      <c r="B427" s="46"/>
    </row>
    <row r="428" spans="1:2">
      <c r="A428" s="46"/>
      <c r="B428" s="46"/>
    </row>
    <row r="429" spans="1:2">
      <c r="A429" s="46"/>
      <c r="B429" s="46"/>
    </row>
    <row r="430" spans="1:2">
      <c r="A430" s="46"/>
      <c r="B430" s="46"/>
    </row>
    <row r="431" spans="1:2">
      <c r="A431" s="46"/>
      <c r="B431" s="46"/>
    </row>
    <row r="432" spans="1:2">
      <c r="A432" s="46"/>
      <c r="B432" s="46"/>
    </row>
    <row r="433" spans="1:2">
      <c r="A433" s="46"/>
      <c r="B433" s="46"/>
    </row>
    <row r="434" spans="1:2">
      <c r="A434" s="46"/>
      <c r="B434" s="46"/>
    </row>
    <row r="435" spans="1:2">
      <c r="A435" s="46"/>
      <c r="B435" s="46"/>
    </row>
    <row r="436" spans="1:2">
      <c r="A436" s="46"/>
      <c r="B436" s="46"/>
    </row>
    <row r="437" spans="1:2">
      <c r="A437" s="46"/>
      <c r="B437" s="46"/>
    </row>
    <row r="438" spans="1:2">
      <c r="A438" s="46"/>
      <c r="B438" s="46"/>
    </row>
    <row r="439" spans="1:2">
      <c r="A439" s="46"/>
      <c r="B439" s="46"/>
    </row>
    <row r="440" spans="1:2">
      <c r="A440" s="46"/>
      <c r="B440" s="46"/>
    </row>
    <row r="441" spans="1:2">
      <c r="A441" s="46"/>
      <c r="B441" s="46"/>
    </row>
    <row r="442" spans="1:2">
      <c r="A442" s="46"/>
      <c r="B442" s="46"/>
    </row>
    <row r="443" spans="1:2">
      <c r="A443" s="46"/>
      <c r="B443" s="46"/>
    </row>
    <row r="444" spans="1:2">
      <c r="A444" s="46"/>
      <c r="B444" s="46"/>
    </row>
    <row r="445" spans="1:2">
      <c r="A445" s="46"/>
      <c r="B445" s="46"/>
    </row>
    <row r="446" spans="1:2">
      <c r="A446" s="46"/>
      <c r="B446" s="46"/>
    </row>
    <row r="447" spans="1:2">
      <c r="A447" s="46"/>
      <c r="B447" s="46"/>
    </row>
    <row r="448" spans="1:2">
      <c r="A448" s="46"/>
      <c r="B448" s="46"/>
    </row>
    <row r="449" spans="1:2">
      <c r="A449" s="46"/>
      <c r="B449" s="46"/>
    </row>
    <row r="450" spans="1:2">
      <c r="A450" s="46"/>
      <c r="B450" s="46"/>
    </row>
    <row r="451" spans="1:2">
      <c r="A451" s="46"/>
      <c r="B451" s="46"/>
    </row>
    <row r="452" spans="1:2">
      <c r="A452" s="46"/>
      <c r="B452" s="46"/>
    </row>
    <row r="453" spans="1:2">
      <c r="A453" s="46"/>
      <c r="B453" s="46"/>
    </row>
    <row r="454" spans="1:2">
      <c r="A454" s="46"/>
      <c r="B454" s="46"/>
    </row>
    <row r="455" spans="1:2">
      <c r="A455" s="46"/>
      <c r="B455" s="46"/>
    </row>
    <row r="456" spans="1:2">
      <c r="A456" s="46"/>
      <c r="B456" s="46"/>
    </row>
    <row r="457" spans="1:2">
      <c r="A457" s="46"/>
      <c r="B457" s="46"/>
    </row>
    <row r="458" spans="1:2">
      <c r="A458" s="46"/>
      <c r="B458" s="46"/>
    </row>
    <row r="459" spans="1:2">
      <c r="A459" s="46"/>
      <c r="B459" s="46"/>
    </row>
    <row r="460" spans="1:2">
      <c r="A460" s="46"/>
      <c r="B460" s="46"/>
    </row>
    <row r="461" spans="1:2">
      <c r="A461" s="46"/>
      <c r="B461" s="46"/>
    </row>
    <row r="462" spans="1:2">
      <c r="A462" s="46"/>
      <c r="B462" s="46"/>
    </row>
    <row r="463" spans="1:2">
      <c r="A463" s="46"/>
      <c r="B463" s="46"/>
    </row>
    <row r="464" spans="1:2">
      <c r="A464" s="46"/>
      <c r="B464" s="46"/>
    </row>
    <row r="465" spans="1:2">
      <c r="A465" s="46"/>
      <c r="B465" s="46"/>
    </row>
    <row r="466" spans="1:2">
      <c r="A466" s="46"/>
      <c r="B466" s="46"/>
    </row>
    <row r="467" spans="1:2">
      <c r="A467" s="46"/>
      <c r="B467" s="46"/>
    </row>
    <row r="468" spans="1:2">
      <c r="A468" s="46"/>
      <c r="B468" s="46"/>
    </row>
    <row r="469" spans="1:2">
      <c r="A469" s="46"/>
      <c r="B469" s="46"/>
    </row>
    <row r="470" spans="1:2">
      <c r="A470" s="46"/>
      <c r="B470" s="46"/>
    </row>
    <row r="471" spans="1:2">
      <c r="A471" s="46"/>
      <c r="B471" s="46"/>
    </row>
    <row r="472" spans="1:2">
      <c r="A472" s="46"/>
      <c r="B472" s="46"/>
    </row>
    <row r="473" spans="1:2">
      <c r="A473" s="46"/>
      <c r="B473" s="46"/>
    </row>
    <row r="474" spans="1:2">
      <c r="A474" s="46"/>
      <c r="B474" s="46"/>
    </row>
    <row r="475" spans="1:2">
      <c r="A475" s="46"/>
      <c r="B475" s="46"/>
    </row>
    <row r="476" spans="1:2">
      <c r="A476" s="46"/>
      <c r="B476" s="46"/>
    </row>
    <row r="477" spans="1:2">
      <c r="A477" s="46"/>
      <c r="B477" s="46"/>
    </row>
    <row r="478" spans="1:2">
      <c r="A478" s="46"/>
      <c r="B478" s="46"/>
    </row>
    <row r="479" spans="1:2">
      <c r="A479" s="46"/>
      <c r="B479" s="46"/>
    </row>
    <row r="480" spans="1:2">
      <c r="A480" s="46"/>
      <c r="B480" s="46"/>
    </row>
    <row r="481" spans="1:2">
      <c r="A481" s="46"/>
      <c r="B481" s="46"/>
    </row>
    <row r="482" spans="1:2">
      <c r="A482" s="46"/>
      <c r="B482" s="46"/>
    </row>
    <row r="483" spans="1:2">
      <c r="A483" s="46"/>
      <c r="B483" s="46"/>
    </row>
    <row r="484" spans="1:2">
      <c r="A484" s="46"/>
      <c r="B484" s="46"/>
    </row>
    <row r="485" spans="1:2">
      <c r="A485" s="46"/>
      <c r="B485" s="46"/>
    </row>
    <row r="486" spans="1:2">
      <c r="A486" s="46"/>
      <c r="B486" s="46"/>
    </row>
    <row r="487" spans="1:2">
      <c r="A487" s="46"/>
      <c r="B487" s="46"/>
    </row>
    <row r="488" spans="1:2">
      <c r="A488" s="46"/>
      <c r="B488" s="46"/>
    </row>
    <row r="489" spans="1:2">
      <c r="A489" s="46"/>
      <c r="B489" s="46"/>
    </row>
    <row r="490" spans="1:2">
      <c r="A490" s="46"/>
      <c r="B490" s="46"/>
    </row>
    <row r="491" spans="1:2">
      <c r="A491" s="46"/>
      <c r="B491" s="46"/>
    </row>
    <row r="492" spans="1:2">
      <c r="A492" s="46"/>
      <c r="B492" s="46"/>
    </row>
    <row r="493" spans="1:2">
      <c r="A493" s="46"/>
      <c r="B493" s="46"/>
    </row>
    <row r="494" spans="1:2">
      <c r="A494" s="46"/>
      <c r="B494" s="46"/>
    </row>
    <row r="495" spans="1:2">
      <c r="A495" s="46"/>
      <c r="B495" s="46"/>
    </row>
    <row r="496" spans="1:2">
      <c r="A496" s="46"/>
      <c r="B496" s="46"/>
    </row>
    <row r="497" spans="1:2">
      <c r="A497" s="46"/>
      <c r="B497" s="46"/>
    </row>
    <row r="498" spans="1:2">
      <c r="A498" s="46"/>
      <c r="B498" s="46"/>
    </row>
    <row r="499" spans="1:2">
      <c r="A499" s="46"/>
      <c r="B499" s="46"/>
    </row>
    <row r="500" spans="1:2">
      <c r="A500" s="46"/>
      <c r="B500" s="46"/>
    </row>
    <row r="501" spans="1:2">
      <c r="A501" s="46"/>
      <c r="B501" s="46"/>
    </row>
    <row r="502" spans="1:2">
      <c r="A502" s="46"/>
      <c r="B502" s="46"/>
    </row>
    <row r="503" spans="1:2">
      <c r="A503" s="46"/>
      <c r="B503" s="46"/>
    </row>
    <row r="504" spans="1:2">
      <c r="A504" s="46"/>
      <c r="B504" s="46"/>
    </row>
    <row r="505" spans="1:2">
      <c r="A505" s="46"/>
      <c r="B505" s="46"/>
    </row>
    <row r="506" spans="1:2">
      <c r="A506" s="46"/>
      <c r="B506" s="46"/>
    </row>
    <row r="507" spans="1:2">
      <c r="A507" s="46"/>
      <c r="B507" s="46"/>
    </row>
    <row r="508" spans="1:2">
      <c r="A508" s="46"/>
      <c r="B508" s="46"/>
    </row>
    <row r="509" spans="1:2">
      <c r="A509" s="46"/>
      <c r="B509" s="46"/>
    </row>
    <row r="510" spans="1:2">
      <c r="A510" s="46"/>
      <c r="B510" s="46"/>
    </row>
    <row r="511" spans="1:2">
      <c r="A511" s="46"/>
      <c r="B511" s="46"/>
    </row>
    <row r="512" spans="1:2">
      <c r="A512" s="46"/>
      <c r="B512" s="46"/>
    </row>
    <row r="513" spans="1:2">
      <c r="A513" s="46"/>
      <c r="B513" s="46"/>
    </row>
    <row r="514" spans="1:2">
      <c r="A514" s="46"/>
      <c r="B514" s="46"/>
    </row>
    <row r="515" spans="1:2">
      <c r="A515" s="46"/>
      <c r="B515" s="46"/>
    </row>
    <row r="516" spans="1:2">
      <c r="A516" s="46"/>
      <c r="B516" s="46"/>
    </row>
    <row r="517" spans="1:2">
      <c r="A517" s="46"/>
      <c r="B517" s="46"/>
    </row>
    <row r="518" spans="1:2">
      <c r="A518" s="46"/>
      <c r="B518" s="46"/>
    </row>
    <row r="519" spans="1:2">
      <c r="A519" s="46"/>
      <c r="B519" s="46"/>
    </row>
    <row r="520" spans="1:2">
      <c r="A520" s="46"/>
      <c r="B520" s="46"/>
    </row>
    <row r="521" spans="1:2">
      <c r="A521" s="46"/>
      <c r="B521" s="46"/>
    </row>
    <row r="522" spans="1:2">
      <c r="A522" s="46"/>
      <c r="B522" s="46"/>
    </row>
    <row r="523" spans="1:2">
      <c r="A523" s="46"/>
      <c r="B523" s="46"/>
    </row>
    <row r="524" spans="1:2">
      <c r="A524" s="46"/>
      <c r="B524" s="46"/>
    </row>
    <row r="525" spans="1:2">
      <c r="A525" s="46"/>
      <c r="B525" s="46"/>
    </row>
    <row r="526" spans="1:2">
      <c r="A526" s="46"/>
      <c r="B526" s="46"/>
    </row>
    <row r="527" spans="1:2">
      <c r="A527" s="46"/>
      <c r="B527" s="46"/>
    </row>
    <row r="528" spans="1:2">
      <c r="A528" s="46"/>
      <c r="B528" s="46"/>
    </row>
    <row r="529" spans="1:2">
      <c r="A529" s="46"/>
      <c r="B529" s="46"/>
    </row>
    <row r="530" spans="1:2">
      <c r="A530" s="46"/>
      <c r="B530" s="46"/>
    </row>
    <row r="531" spans="1:2">
      <c r="A531" s="46"/>
      <c r="B531" s="46"/>
    </row>
    <row r="532" spans="1:2">
      <c r="A532" s="46"/>
      <c r="B532" s="46"/>
    </row>
    <row r="533" spans="1:2">
      <c r="A533" s="46"/>
      <c r="B533" s="46"/>
    </row>
    <row r="534" spans="1:2">
      <c r="A534" s="46"/>
      <c r="B534" s="46"/>
    </row>
    <row r="535" spans="1:2">
      <c r="A535" s="46"/>
      <c r="B535" s="46"/>
    </row>
    <row r="536" spans="1:2">
      <c r="A536" s="46"/>
      <c r="B536" s="46"/>
    </row>
    <row r="537" spans="1:2">
      <c r="A537" s="46"/>
      <c r="B537" s="46"/>
    </row>
    <row r="538" spans="1:2">
      <c r="A538" s="46"/>
      <c r="B538" s="46"/>
    </row>
    <row r="539" spans="1:2">
      <c r="A539" s="46"/>
      <c r="B539" s="46"/>
    </row>
    <row r="540" spans="1:2">
      <c r="A540" s="46"/>
      <c r="B540" s="46"/>
    </row>
    <row r="541" spans="1:2">
      <c r="A541" s="46"/>
      <c r="B541" s="46"/>
    </row>
    <row r="542" spans="1:2">
      <c r="A542" s="46"/>
      <c r="B542" s="46"/>
    </row>
    <row r="543" spans="1:2">
      <c r="A543" s="46"/>
      <c r="B543" s="46"/>
    </row>
    <row r="544" spans="1:2">
      <c r="A544" s="46"/>
      <c r="B544" s="46"/>
    </row>
    <row r="545" spans="1:2">
      <c r="A545" s="46"/>
      <c r="B545" s="46"/>
    </row>
    <row r="546" spans="1:2">
      <c r="A546" s="46"/>
      <c r="B546" s="46"/>
    </row>
    <row r="547" spans="1:2">
      <c r="A547" s="46"/>
      <c r="B547" s="46"/>
    </row>
    <row r="548" spans="1:2">
      <c r="A548" s="46"/>
      <c r="B548" s="46"/>
    </row>
    <row r="549" spans="1:2">
      <c r="A549" s="46"/>
      <c r="B549" s="46"/>
    </row>
    <row r="550" spans="1:2">
      <c r="A550" s="46"/>
      <c r="B550" s="46"/>
    </row>
    <row r="551" spans="1:2">
      <c r="A551" s="46"/>
      <c r="B551" s="46"/>
    </row>
    <row r="552" spans="1:2">
      <c r="A552" s="46"/>
      <c r="B552" s="46"/>
    </row>
    <row r="553" spans="1:2">
      <c r="A553" s="46"/>
      <c r="B553" s="46"/>
    </row>
    <row r="554" spans="1:2">
      <c r="A554" s="46"/>
      <c r="B554" s="46"/>
    </row>
    <row r="555" spans="1:2">
      <c r="A555" s="46"/>
      <c r="B555" s="46"/>
    </row>
    <row r="556" spans="1:2">
      <c r="A556" s="46"/>
      <c r="B556" s="46"/>
    </row>
    <row r="557" spans="1:2">
      <c r="A557" s="46"/>
      <c r="B557" s="46"/>
    </row>
    <row r="558" spans="1:2">
      <c r="A558" s="46"/>
      <c r="B558" s="46"/>
    </row>
    <row r="559" spans="1:2">
      <c r="A559" s="46"/>
      <c r="B559" s="46"/>
    </row>
    <row r="560" spans="1:2">
      <c r="A560" s="46"/>
      <c r="B560" s="46"/>
    </row>
    <row r="561" spans="1:2">
      <c r="A561" s="46"/>
      <c r="B561" s="46"/>
    </row>
    <row r="562" spans="1:2">
      <c r="A562" s="46"/>
      <c r="B562" s="46"/>
    </row>
    <row r="563" spans="1:2">
      <c r="A563" s="46"/>
      <c r="B563" s="46"/>
    </row>
    <row r="564" spans="1:2">
      <c r="A564" s="46"/>
      <c r="B564" s="46"/>
    </row>
    <row r="565" spans="1:2">
      <c r="A565" s="46"/>
      <c r="B565" s="46"/>
    </row>
    <row r="566" spans="1:2">
      <c r="A566" s="46"/>
      <c r="B566" s="46"/>
    </row>
    <row r="567" spans="1:2">
      <c r="A567" s="46"/>
      <c r="B567" s="46"/>
    </row>
    <row r="568" spans="1:2">
      <c r="A568" s="46"/>
      <c r="B568" s="46"/>
    </row>
    <row r="569" spans="1:2">
      <c r="A569" s="46"/>
      <c r="B569" s="46"/>
    </row>
    <row r="570" spans="1:2">
      <c r="A570" s="46"/>
      <c r="B570" s="46"/>
    </row>
    <row r="571" spans="1:2">
      <c r="A571" s="46"/>
      <c r="B571" s="46"/>
    </row>
    <row r="572" spans="1:2">
      <c r="A572" s="46"/>
      <c r="B572" s="46"/>
    </row>
    <row r="573" spans="1:2">
      <c r="A573" s="46"/>
      <c r="B573" s="46"/>
    </row>
    <row r="574" spans="1:2">
      <c r="A574" s="46"/>
      <c r="B574" s="46"/>
    </row>
    <row r="575" spans="1:2">
      <c r="A575" s="46"/>
      <c r="B575" s="46"/>
    </row>
    <row r="576" spans="1:2">
      <c r="A576" s="46"/>
      <c r="B576" s="46"/>
    </row>
    <row r="577" spans="1:2">
      <c r="A577" s="46"/>
      <c r="B577" s="46"/>
    </row>
    <row r="578" spans="1:2">
      <c r="A578" s="46"/>
      <c r="B578" s="46"/>
    </row>
    <row r="579" spans="1:2">
      <c r="A579" s="46"/>
      <c r="B579" s="46"/>
    </row>
    <row r="580" spans="1:2">
      <c r="A580" s="46"/>
      <c r="B580" s="46"/>
    </row>
    <row r="581" spans="1:2">
      <c r="A581" s="46"/>
      <c r="B581" s="46"/>
    </row>
    <row r="582" spans="1:2">
      <c r="A582" s="46"/>
      <c r="B582" s="46"/>
    </row>
    <row r="583" spans="1:2">
      <c r="A583" s="46"/>
      <c r="B583" s="46"/>
    </row>
    <row r="584" spans="1:2">
      <c r="A584" s="46"/>
      <c r="B584" s="46"/>
    </row>
    <row r="585" spans="1:2">
      <c r="A585" s="46"/>
      <c r="B585" s="46"/>
    </row>
    <row r="586" spans="1:2">
      <c r="A586" s="46"/>
      <c r="B586" s="46"/>
    </row>
    <row r="587" spans="1:2">
      <c r="A587" s="46"/>
      <c r="B587" s="46"/>
    </row>
    <row r="588" spans="1:2">
      <c r="A588" s="46"/>
      <c r="B588" s="46"/>
    </row>
    <row r="589" spans="1:2">
      <c r="A589" s="46"/>
      <c r="B589" s="46"/>
    </row>
    <row r="590" spans="1:2">
      <c r="A590" s="46"/>
      <c r="B590" s="46"/>
    </row>
    <row r="591" spans="1:2">
      <c r="A591" s="46"/>
      <c r="B591" s="46"/>
    </row>
    <row r="592" spans="1:2">
      <c r="A592" s="46"/>
      <c r="B592" s="46"/>
    </row>
    <row r="593" spans="1:2">
      <c r="A593" s="46"/>
      <c r="B593" s="46"/>
    </row>
    <row r="594" spans="1:2">
      <c r="A594" s="46"/>
      <c r="B594" s="46"/>
    </row>
    <row r="595" spans="1:2">
      <c r="A595" s="46"/>
      <c r="B595" s="46"/>
    </row>
    <row r="596" spans="1:2">
      <c r="A596" s="46"/>
      <c r="B596" s="46"/>
    </row>
    <row r="597" spans="1:2">
      <c r="A597" s="46"/>
      <c r="B597" s="46"/>
    </row>
    <row r="598" spans="1:2">
      <c r="A598" s="46"/>
      <c r="B598" s="46"/>
    </row>
    <row r="599" spans="1:2">
      <c r="A599" s="46"/>
      <c r="B599" s="46"/>
    </row>
    <row r="600" spans="1:2">
      <c r="A600" s="46"/>
      <c r="B600" s="46"/>
    </row>
    <row r="601" spans="1:2">
      <c r="A601" s="46"/>
      <c r="B601" s="46"/>
    </row>
    <row r="602" spans="1:2">
      <c r="A602" s="46"/>
      <c r="B602" s="46"/>
    </row>
    <row r="603" spans="1:2">
      <c r="A603" s="46"/>
      <c r="B603" s="46"/>
    </row>
    <row r="604" spans="1:2">
      <c r="A604" s="46"/>
      <c r="B604" s="46"/>
    </row>
    <row r="605" spans="1:2">
      <c r="A605" s="46"/>
      <c r="B605" s="46"/>
    </row>
    <row r="606" spans="1:2">
      <c r="A606" s="46"/>
      <c r="B606" s="46"/>
    </row>
    <row r="607" spans="1:2">
      <c r="A607" s="46"/>
      <c r="B607" s="46"/>
    </row>
    <row r="608" spans="1:2">
      <c r="A608" s="46"/>
      <c r="B608" s="46"/>
    </row>
    <row r="609" spans="1:2">
      <c r="A609" s="46"/>
      <c r="B609" s="46"/>
    </row>
    <row r="610" spans="1:2">
      <c r="A610" s="46"/>
      <c r="B610" s="46"/>
    </row>
    <row r="611" spans="1:2">
      <c r="A611" s="46"/>
      <c r="B611" s="46"/>
    </row>
    <row r="612" spans="1:2">
      <c r="A612" s="46"/>
      <c r="B612" s="46"/>
    </row>
    <row r="613" spans="1:2">
      <c r="A613" s="46"/>
      <c r="B613" s="46"/>
    </row>
    <row r="614" spans="1:2">
      <c r="A614" s="46"/>
      <c r="B614" s="46"/>
    </row>
    <row r="615" spans="1:2">
      <c r="A615" s="46"/>
      <c r="B615" s="46"/>
    </row>
    <row r="616" spans="1:2">
      <c r="A616" s="46"/>
      <c r="B616" s="46"/>
    </row>
    <row r="617" spans="1:2">
      <c r="A617" s="46"/>
      <c r="B617" s="46"/>
    </row>
    <row r="618" spans="1:2">
      <c r="A618" s="46"/>
      <c r="B618" s="46"/>
    </row>
    <row r="619" spans="1:2">
      <c r="A619" s="46"/>
      <c r="B619" s="46"/>
    </row>
    <row r="620" spans="1:2">
      <c r="A620" s="46"/>
      <c r="B620" s="46"/>
    </row>
    <row r="621" spans="1:2">
      <c r="A621" s="46"/>
      <c r="B621" s="46"/>
    </row>
    <row r="622" spans="1:2">
      <c r="A622" s="46"/>
      <c r="B622" s="46"/>
    </row>
    <row r="623" spans="1:2">
      <c r="A623" s="46"/>
      <c r="B623" s="46"/>
    </row>
    <row r="624" spans="1:2">
      <c r="A624" s="46"/>
      <c r="B624" s="46"/>
    </row>
    <row r="625" spans="1:2">
      <c r="A625" s="46"/>
      <c r="B625" s="46"/>
    </row>
    <row r="626" spans="1:2">
      <c r="A626" s="46"/>
      <c r="B626" s="46"/>
    </row>
    <row r="627" spans="1:2">
      <c r="A627" s="46"/>
      <c r="B627" s="46"/>
    </row>
    <row r="628" spans="1:2">
      <c r="A628" s="46"/>
      <c r="B628" s="46"/>
    </row>
    <row r="629" spans="1:2">
      <c r="A629" s="46"/>
      <c r="B629" s="46"/>
    </row>
    <row r="630" spans="1:2">
      <c r="A630" s="46"/>
      <c r="B630" s="46"/>
    </row>
    <row r="631" spans="1:2">
      <c r="A631" s="46"/>
      <c r="B631" s="46"/>
    </row>
    <row r="632" spans="1:2">
      <c r="A632" s="46"/>
      <c r="B632" s="46"/>
    </row>
    <row r="633" spans="1:2">
      <c r="A633" s="46"/>
      <c r="B633" s="46"/>
    </row>
    <row r="634" spans="1:2">
      <c r="A634" s="46"/>
      <c r="B634" s="46"/>
    </row>
    <row r="635" spans="1:2">
      <c r="A635" s="46"/>
      <c r="B635" s="46"/>
    </row>
    <row r="636" spans="1:2">
      <c r="A636" s="46"/>
      <c r="B636" s="46"/>
    </row>
    <row r="637" spans="1:2">
      <c r="A637" s="46"/>
      <c r="B637" s="46"/>
    </row>
    <row r="638" spans="1:2">
      <c r="A638" s="46"/>
      <c r="B638" s="46"/>
    </row>
    <row r="639" spans="1:2">
      <c r="A639" s="46"/>
      <c r="B639" s="46"/>
    </row>
    <row r="640" spans="1:2">
      <c r="A640" s="46"/>
      <c r="B640" s="46"/>
    </row>
    <row r="641" spans="1:2">
      <c r="A641" s="46"/>
      <c r="B641" s="46"/>
    </row>
    <row r="642" spans="1:2">
      <c r="A642" s="46"/>
      <c r="B642" s="46"/>
    </row>
    <row r="643" spans="1:2">
      <c r="A643" s="46"/>
      <c r="B643" s="46"/>
    </row>
    <row r="644" spans="1:2">
      <c r="A644" s="46"/>
      <c r="B644" s="46"/>
    </row>
    <row r="645" spans="1:2">
      <c r="A645" s="46"/>
      <c r="B645" s="46"/>
    </row>
    <row r="646" spans="1:2">
      <c r="A646" s="46"/>
      <c r="B646" s="46"/>
    </row>
    <row r="647" spans="1:2">
      <c r="A647" s="46"/>
      <c r="B647" s="46"/>
    </row>
    <row r="648" spans="1:2">
      <c r="A648" s="46"/>
      <c r="B648" s="46"/>
    </row>
    <row r="649" spans="1:2">
      <c r="A649" s="46"/>
      <c r="B649" s="46"/>
    </row>
    <row r="650" spans="1:2">
      <c r="A650" s="46"/>
      <c r="B650" s="46"/>
    </row>
    <row r="651" spans="1:2">
      <c r="A651" s="46"/>
      <c r="B651" s="46"/>
    </row>
    <row r="652" spans="1:2">
      <c r="A652" s="46"/>
      <c r="B652" s="46"/>
    </row>
    <row r="653" spans="1:2">
      <c r="A653" s="46"/>
      <c r="B653" s="46"/>
    </row>
    <row r="654" spans="1:2">
      <c r="A654" s="46"/>
      <c r="B654" s="46"/>
    </row>
    <row r="655" spans="1:2">
      <c r="A655" s="46"/>
      <c r="B655" s="46"/>
    </row>
    <row r="656" spans="1:2">
      <c r="A656" s="46"/>
      <c r="B656" s="46"/>
    </row>
    <row r="657" spans="1:2">
      <c r="A657" s="46"/>
      <c r="B657" s="46"/>
    </row>
    <row r="658" spans="1:2">
      <c r="A658" s="46"/>
      <c r="B658" s="46"/>
    </row>
    <row r="659" spans="1:2">
      <c r="A659" s="46"/>
      <c r="B659" s="46"/>
    </row>
    <row r="660" spans="1:2">
      <c r="A660" s="46"/>
      <c r="B660" s="46"/>
    </row>
    <row r="661" spans="1:2">
      <c r="A661" s="46"/>
      <c r="B661" s="46"/>
    </row>
    <row r="662" spans="1:2">
      <c r="A662" s="46"/>
      <c r="B662" s="46"/>
    </row>
    <row r="663" spans="1:2">
      <c r="A663" s="46"/>
      <c r="B663" s="46"/>
    </row>
    <row r="664" spans="1:2">
      <c r="A664" s="46"/>
      <c r="B664" s="46"/>
    </row>
    <row r="665" spans="1:2">
      <c r="A665" s="46"/>
      <c r="B665" s="46"/>
    </row>
    <row r="666" spans="1:2">
      <c r="A666" s="46"/>
      <c r="B666" s="46"/>
    </row>
    <row r="667" spans="1:2">
      <c r="A667" s="46"/>
      <c r="B667" s="46"/>
    </row>
    <row r="668" spans="1:2">
      <c r="A668" s="46"/>
      <c r="B668" s="46"/>
    </row>
    <row r="669" spans="1:2">
      <c r="A669" s="46"/>
      <c r="B669" s="46"/>
    </row>
    <row r="670" spans="1:2">
      <c r="A670" s="46"/>
      <c r="B670" s="46"/>
    </row>
    <row r="671" spans="1:2">
      <c r="A671" s="46"/>
      <c r="B671" s="46"/>
    </row>
    <row r="672" spans="1:2">
      <c r="A672" s="46"/>
      <c r="B672" s="46"/>
    </row>
    <row r="673" spans="1:2">
      <c r="A673" s="46"/>
      <c r="B673" s="46"/>
    </row>
    <row r="674" spans="1:2">
      <c r="A674" s="46"/>
      <c r="B674" s="46"/>
    </row>
    <row r="675" spans="1:2">
      <c r="A675" s="46"/>
      <c r="B675" s="46"/>
    </row>
    <row r="676" spans="1:2">
      <c r="A676" s="46"/>
      <c r="B676" s="46"/>
    </row>
    <row r="677" spans="1:2">
      <c r="A677" s="46"/>
      <c r="B677" s="46"/>
    </row>
    <row r="678" spans="1:2">
      <c r="A678" s="46"/>
      <c r="B678" s="46"/>
    </row>
    <row r="679" spans="1:2">
      <c r="A679" s="46"/>
      <c r="B679" s="46"/>
    </row>
    <row r="680" spans="1:2">
      <c r="A680" s="46"/>
      <c r="B680" s="46"/>
    </row>
    <row r="681" spans="1:2">
      <c r="A681" s="46"/>
      <c r="B681" s="46"/>
    </row>
    <row r="682" spans="1:2">
      <c r="A682" s="46"/>
      <c r="B682" s="46"/>
    </row>
    <row r="683" spans="1:2">
      <c r="A683" s="46"/>
      <c r="B683" s="46"/>
    </row>
    <row r="684" spans="1:2">
      <c r="A684" s="46"/>
      <c r="B684" s="46"/>
    </row>
    <row r="685" spans="1:2">
      <c r="A685" s="46"/>
      <c r="B685" s="46"/>
    </row>
    <row r="686" spans="1:2">
      <c r="A686" s="46"/>
      <c r="B686" s="46"/>
    </row>
    <row r="687" spans="1:2">
      <c r="A687" s="46"/>
      <c r="B687" s="46"/>
    </row>
    <row r="688" spans="1:2">
      <c r="A688" s="46"/>
      <c r="B688" s="46"/>
    </row>
    <row r="689" spans="1:2">
      <c r="A689" s="46"/>
      <c r="B689" s="46"/>
    </row>
    <row r="690" spans="1:2">
      <c r="A690" s="46"/>
      <c r="B690" s="46"/>
    </row>
    <row r="691" spans="1:2">
      <c r="A691" s="46"/>
      <c r="B691" s="46"/>
    </row>
    <row r="692" spans="1:2">
      <c r="A692" s="46"/>
      <c r="B692" s="46"/>
    </row>
    <row r="693" spans="1:2">
      <c r="A693" s="46"/>
      <c r="B693" s="46"/>
    </row>
    <row r="694" spans="1:2">
      <c r="A694" s="46"/>
      <c r="B694" s="46"/>
    </row>
    <row r="695" spans="1:2">
      <c r="A695" s="46"/>
      <c r="B695" s="46"/>
    </row>
    <row r="696" spans="1:2">
      <c r="A696" s="46"/>
      <c r="B696" s="46"/>
    </row>
    <row r="697" spans="1:2">
      <c r="A697" s="46"/>
      <c r="B697" s="46"/>
    </row>
    <row r="698" spans="1:2">
      <c r="A698" s="46"/>
      <c r="B698" s="46"/>
    </row>
    <row r="699" spans="1:2">
      <c r="A699" s="46"/>
      <c r="B699" s="46"/>
    </row>
    <row r="700" spans="1:2">
      <c r="A700" s="46"/>
      <c r="B700" s="46"/>
    </row>
    <row r="701" spans="1:2">
      <c r="A701" s="46"/>
      <c r="B701" s="46"/>
    </row>
    <row r="702" spans="1:2">
      <c r="A702" s="46"/>
      <c r="B702" s="46"/>
    </row>
    <row r="703" spans="1:2">
      <c r="A703" s="46"/>
      <c r="B703" s="46"/>
    </row>
    <row r="704" spans="1:2">
      <c r="A704" s="46"/>
      <c r="B704" s="46"/>
    </row>
    <row r="705" spans="1:2">
      <c r="A705" s="46"/>
      <c r="B705" s="46"/>
    </row>
    <row r="706" spans="1:2">
      <c r="A706" s="46"/>
      <c r="B706" s="46"/>
    </row>
    <row r="707" spans="1:2">
      <c r="A707" s="46"/>
      <c r="B707" s="46"/>
    </row>
    <row r="708" spans="1:2">
      <c r="A708" s="46"/>
      <c r="B708" s="46"/>
    </row>
    <row r="709" spans="1:2">
      <c r="A709" s="46"/>
      <c r="B709" s="46"/>
    </row>
    <row r="710" spans="1:2">
      <c r="A710" s="46"/>
      <c r="B710" s="46"/>
    </row>
    <row r="711" spans="1:2">
      <c r="A711" s="46"/>
      <c r="B711" s="46"/>
    </row>
    <row r="712" spans="1:2">
      <c r="A712" s="46"/>
      <c r="B712" s="46"/>
    </row>
    <row r="713" spans="1:2">
      <c r="A713" s="46"/>
      <c r="B713" s="46"/>
    </row>
    <row r="714" spans="1:2">
      <c r="A714" s="46"/>
      <c r="B714" s="46"/>
    </row>
    <row r="715" spans="1:2">
      <c r="A715" s="46"/>
      <c r="B715" s="46"/>
    </row>
    <row r="716" spans="1:2">
      <c r="A716" s="46"/>
      <c r="B716" s="46"/>
    </row>
    <row r="717" spans="1:2">
      <c r="A717" s="46"/>
      <c r="B717" s="46"/>
    </row>
    <row r="718" spans="1:2">
      <c r="A718" s="46"/>
      <c r="B718" s="46"/>
    </row>
    <row r="719" spans="1:2">
      <c r="A719" s="46"/>
      <c r="B719" s="46"/>
    </row>
    <row r="720" spans="1:2">
      <c r="A720" s="46"/>
      <c r="B720" s="46"/>
    </row>
    <row r="721" spans="1:2">
      <c r="A721" s="46"/>
      <c r="B721" s="46"/>
    </row>
    <row r="722" spans="1:2">
      <c r="A722" s="46"/>
      <c r="B722" s="46"/>
    </row>
    <row r="723" spans="1:2">
      <c r="A723" s="46"/>
      <c r="B723" s="46"/>
    </row>
    <row r="724" spans="1:2">
      <c r="A724" s="46"/>
      <c r="B724" s="46"/>
    </row>
    <row r="725" spans="1:2">
      <c r="A725" s="46"/>
      <c r="B725" s="46"/>
    </row>
    <row r="726" spans="1:2">
      <c r="A726" s="46"/>
      <c r="B726" s="46"/>
    </row>
    <row r="727" spans="1:2">
      <c r="A727" s="46"/>
      <c r="B727" s="46"/>
    </row>
    <row r="728" spans="1:2">
      <c r="A728" s="46"/>
      <c r="B728" s="46"/>
    </row>
    <row r="729" spans="1:2">
      <c r="A729" s="46"/>
      <c r="B729" s="46"/>
    </row>
    <row r="730" spans="1:2">
      <c r="A730" s="46"/>
      <c r="B730" s="46"/>
    </row>
    <row r="731" spans="1:2">
      <c r="A731" s="46"/>
      <c r="B731" s="46"/>
    </row>
    <row r="732" spans="1:2">
      <c r="A732" s="46"/>
      <c r="B732" s="46"/>
    </row>
    <row r="733" spans="1:2">
      <c r="A733" s="46"/>
      <c r="B733" s="46"/>
    </row>
    <row r="734" spans="1:2">
      <c r="A734" s="46"/>
      <c r="B734" s="46"/>
    </row>
    <row r="735" spans="1:2">
      <c r="A735" s="46"/>
      <c r="B735" s="46"/>
    </row>
    <row r="736" spans="1:2">
      <c r="A736" s="46"/>
      <c r="B736" s="46"/>
    </row>
    <row r="737" spans="1:2">
      <c r="A737" s="46"/>
      <c r="B737" s="46"/>
    </row>
    <row r="738" spans="1:2">
      <c r="A738" s="46"/>
      <c r="B738" s="46"/>
    </row>
    <row r="739" spans="1:2">
      <c r="A739" s="46"/>
      <c r="B739" s="46"/>
    </row>
    <row r="740" spans="1:2">
      <c r="A740" s="46"/>
      <c r="B740" s="46"/>
    </row>
    <row r="741" spans="1:2">
      <c r="A741" s="46"/>
      <c r="B741" s="46"/>
    </row>
    <row r="742" spans="1:2">
      <c r="A742" s="46"/>
      <c r="B742" s="46"/>
    </row>
    <row r="743" spans="1:2">
      <c r="A743" s="46"/>
      <c r="B743" s="46"/>
    </row>
    <row r="744" spans="1:2">
      <c r="A744" s="46"/>
      <c r="B744" s="46"/>
    </row>
    <row r="745" spans="1:2">
      <c r="A745" s="46"/>
      <c r="B745" s="46"/>
    </row>
    <row r="746" spans="1:2">
      <c r="A746" s="46"/>
      <c r="B746" s="46"/>
    </row>
    <row r="747" spans="1:2">
      <c r="A747" s="46"/>
      <c r="B747" s="46"/>
    </row>
    <row r="748" spans="1:2">
      <c r="A748" s="46"/>
      <c r="B748" s="46"/>
    </row>
    <row r="749" spans="1:2">
      <c r="A749" s="46"/>
      <c r="B749" s="46"/>
    </row>
    <row r="750" spans="1:2">
      <c r="A750" s="46"/>
      <c r="B750" s="46"/>
    </row>
    <row r="751" spans="1:2">
      <c r="A751" s="46"/>
      <c r="B751" s="46"/>
    </row>
    <row r="752" spans="1:2">
      <c r="A752" s="46"/>
      <c r="B752" s="46"/>
    </row>
    <row r="753" spans="1:2">
      <c r="A753" s="46"/>
      <c r="B753" s="46"/>
    </row>
    <row r="754" spans="1:2">
      <c r="A754" s="46"/>
      <c r="B754" s="46"/>
    </row>
    <row r="755" spans="1:2">
      <c r="A755" s="46"/>
      <c r="B755" s="46"/>
    </row>
    <row r="756" spans="1:2">
      <c r="A756" s="46"/>
      <c r="B756" s="46"/>
    </row>
    <row r="757" spans="1:2">
      <c r="A757" s="46"/>
      <c r="B757" s="46"/>
    </row>
    <row r="758" spans="1:2">
      <c r="A758" s="46"/>
      <c r="B758" s="46"/>
    </row>
    <row r="759" spans="1:2">
      <c r="A759" s="46"/>
      <c r="B759" s="46"/>
    </row>
    <row r="760" spans="1:2">
      <c r="A760" s="46"/>
      <c r="B760" s="46"/>
    </row>
    <row r="761" spans="1:2">
      <c r="A761" s="46"/>
      <c r="B761" s="46"/>
    </row>
    <row r="762" spans="1:2">
      <c r="A762" s="46"/>
      <c r="B762" s="46"/>
    </row>
    <row r="763" spans="1:2">
      <c r="A763" s="46"/>
      <c r="B763" s="46"/>
    </row>
    <row r="764" spans="1:2">
      <c r="A764" s="46"/>
      <c r="B764" s="46"/>
    </row>
    <row r="765" spans="1:2">
      <c r="A765" s="46"/>
      <c r="B765" s="46"/>
    </row>
    <row r="766" spans="1:2">
      <c r="A766" s="46"/>
      <c r="B766" s="46"/>
    </row>
    <row r="767" spans="1:2">
      <c r="A767" s="46"/>
      <c r="B767" s="46"/>
    </row>
    <row r="768" spans="1:2">
      <c r="A768" s="46"/>
      <c r="B768" s="46"/>
    </row>
    <row r="769" spans="1:2">
      <c r="A769" s="46"/>
      <c r="B769" s="46"/>
    </row>
    <row r="770" spans="1:2">
      <c r="A770" s="46"/>
      <c r="B770" s="46"/>
    </row>
    <row r="771" spans="1:2">
      <c r="A771" s="46"/>
      <c r="B771" s="46"/>
    </row>
    <row r="772" spans="1:2">
      <c r="A772" s="46"/>
      <c r="B772" s="46"/>
    </row>
    <row r="773" spans="1:2">
      <c r="A773" s="46"/>
      <c r="B773" s="46"/>
    </row>
    <row r="774" spans="1:2">
      <c r="A774" s="46"/>
      <c r="B774" s="46"/>
    </row>
    <row r="775" spans="1:2">
      <c r="A775" s="46"/>
      <c r="B775" s="46"/>
    </row>
    <row r="776" spans="1:2">
      <c r="A776" s="46"/>
      <c r="B776" s="46"/>
    </row>
    <row r="777" spans="1:2">
      <c r="A777" s="46"/>
      <c r="B777" s="46"/>
    </row>
    <row r="778" spans="1:2">
      <c r="A778" s="46"/>
      <c r="B778" s="46"/>
    </row>
    <row r="779" spans="1:2">
      <c r="A779" s="46"/>
      <c r="B779" s="46"/>
    </row>
    <row r="780" spans="1:2">
      <c r="A780" s="46"/>
      <c r="B780" s="46"/>
    </row>
    <row r="781" spans="1:2">
      <c r="A781" s="46"/>
      <c r="B781" s="46"/>
    </row>
    <row r="782" spans="1:2">
      <c r="A782" s="46"/>
      <c r="B782" s="46"/>
    </row>
    <row r="783" spans="1:2">
      <c r="A783" s="46"/>
      <c r="B783" s="46"/>
    </row>
    <row r="784" spans="1:2">
      <c r="A784" s="46"/>
      <c r="B784" s="46"/>
    </row>
    <row r="785" spans="1:2">
      <c r="A785" s="46"/>
      <c r="B785" s="46"/>
    </row>
    <row r="786" spans="1:2">
      <c r="A786" s="46"/>
      <c r="B786" s="46"/>
    </row>
    <row r="787" spans="1:2">
      <c r="A787" s="46"/>
      <c r="B787" s="46"/>
    </row>
    <row r="788" spans="1:2">
      <c r="A788" s="46"/>
      <c r="B788" s="46"/>
    </row>
    <row r="789" spans="1:2">
      <c r="A789" s="46"/>
      <c r="B789" s="46"/>
    </row>
    <row r="790" spans="1:2">
      <c r="A790" s="46"/>
      <c r="B790" s="46"/>
    </row>
    <row r="791" spans="1:2">
      <c r="A791" s="46"/>
      <c r="B791" s="46"/>
    </row>
    <row r="792" spans="1:2">
      <c r="A792" s="46"/>
      <c r="B792" s="46"/>
    </row>
    <row r="793" spans="1:2">
      <c r="A793" s="46"/>
      <c r="B793" s="46"/>
    </row>
    <row r="794" spans="1:2">
      <c r="A794" s="46"/>
      <c r="B794" s="46"/>
    </row>
    <row r="795" spans="1:2">
      <c r="A795" s="46"/>
      <c r="B795" s="46"/>
    </row>
    <row r="796" spans="1:2">
      <c r="A796" s="46"/>
      <c r="B796" s="46"/>
    </row>
    <row r="797" spans="1:2">
      <c r="A797" s="46"/>
      <c r="B797" s="46"/>
    </row>
    <row r="798" spans="1:2">
      <c r="A798" s="46"/>
      <c r="B798" s="46"/>
    </row>
    <row r="799" spans="1:2">
      <c r="A799" s="46"/>
      <c r="B799" s="46"/>
    </row>
    <row r="800" spans="1:2">
      <c r="A800" s="46"/>
      <c r="B800" s="46"/>
    </row>
    <row r="801" spans="1:2">
      <c r="A801" s="46"/>
      <c r="B801" s="46"/>
    </row>
    <row r="802" spans="1:2">
      <c r="A802" s="46"/>
      <c r="B802" s="46"/>
    </row>
    <row r="803" spans="1:2">
      <c r="A803" s="46"/>
      <c r="B803" s="46"/>
    </row>
    <row r="804" spans="1:2">
      <c r="A804" s="46"/>
      <c r="B804" s="46"/>
    </row>
    <row r="805" spans="1:2">
      <c r="A805" s="46"/>
      <c r="B805" s="46"/>
    </row>
    <row r="806" spans="1:2">
      <c r="A806" s="46"/>
      <c r="B806" s="46"/>
    </row>
    <row r="807" spans="1:2">
      <c r="A807" s="46"/>
      <c r="B807" s="46"/>
    </row>
    <row r="808" spans="1:2">
      <c r="A808" s="46"/>
      <c r="B808" s="46"/>
    </row>
    <row r="809" spans="1:2">
      <c r="A809" s="46"/>
      <c r="B809" s="46"/>
    </row>
    <row r="810" spans="1:2">
      <c r="A810" s="46"/>
      <c r="B810" s="46"/>
    </row>
    <row r="811" spans="1:2">
      <c r="A811" s="46"/>
      <c r="B811" s="46"/>
    </row>
    <row r="812" spans="1:2">
      <c r="A812" s="46"/>
      <c r="B812" s="46"/>
    </row>
    <row r="813" spans="1:2">
      <c r="A813" s="46"/>
      <c r="B813" s="46"/>
    </row>
    <row r="814" spans="1:2">
      <c r="A814" s="46"/>
      <c r="B814" s="46"/>
    </row>
    <row r="815" spans="1:2">
      <c r="A815" s="46"/>
      <c r="B815" s="46"/>
    </row>
    <row r="816" spans="1:2">
      <c r="A816" s="46"/>
      <c r="B816" s="46"/>
    </row>
    <row r="817" spans="1:2">
      <c r="A817" s="46"/>
      <c r="B817" s="46"/>
    </row>
    <row r="818" spans="1:2">
      <c r="A818" s="46"/>
      <c r="B818" s="46"/>
    </row>
    <row r="819" spans="1:2">
      <c r="A819" s="46"/>
      <c r="B819" s="46"/>
    </row>
    <row r="820" spans="1:2">
      <c r="A820" s="46"/>
      <c r="B820" s="46"/>
    </row>
    <row r="821" spans="1:2">
      <c r="A821" s="46"/>
      <c r="B821" s="46"/>
    </row>
    <row r="822" spans="1:2">
      <c r="A822" s="46"/>
      <c r="B822" s="46"/>
    </row>
    <row r="823" spans="1:2">
      <c r="A823" s="46"/>
      <c r="B823" s="46"/>
    </row>
    <row r="824" spans="1:2">
      <c r="A824" s="46"/>
      <c r="B824" s="46"/>
    </row>
    <row r="825" spans="1:2">
      <c r="A825" s="46"/>
      <c r="B825" s="46"/>
    </row>
    <row r="826" spans="1:2">
      <c r="A826" s="46"/>
      <c r="B826" s="46"/>
    </row>
    <row r="827" spans="1:2">
      <c r="A827" s="46"/>
      <c r="B827" s="46"/>
    </row>
    <row r="828" spans="1:2">
      <c r="A828" s="46"/>
      <c r="B828" s="46"/>
    </row>
    <row r="829" spans="1:2">
      <c r="A829" s="46"/>
      <c r="B829" s="46"/>
    </row>
    <row r="830" spans="1:2">
      <c r="A830" s="46"/>
      <c r="B830" s="46"/>
    </row>
    <row r="831" spans="1:2">
      <c r="A831" s="46"/>
      <c r="B831" s="46"/>
    </row>
    <row r="832" spans="1:2">
      <c r="A832" s="46"/>
      <c r="B832" s="46"/>
    </row>
    <row r="833" spans="1:2">
      <c r="A833" s="46"/>
      <c r="B833" s="46"/>
    </row>
    <row r="834" spans="1:2">
      <c r="A834" s="46"/>
      <c r="B834" s="46"/>
    </row>
    <row r="835" spans="1:2">
      <c r="A835" s="46"/>
      <c r="B835" s="46"/>
    </row>
    <row r="836" spans="1:2">
      <c r="A836" s="46"/>
      <c r="B836" s="46"/>
    </row>
    <row r="837" spans="1:2">
      <c r="A837" s="46"/>
      <c r="B837" s="46"/>
    </row>
    <row r="838" spans="1:2">
      <c r="A838" s="46"/>
      <c r="B838" s="46"/>
    </row>
    <row r="839" spans="1:2">
      <c r="A839" s="46"/>
      <c r="B839" s="46"/>
    </row>
    <row r="840" spans="1:2">
      <c r="A840" s="46"/>
      <c r="B840" s="46"/>
    </row>
    <row r="841" spans="1:2">
      <c r="A841" s="46"/>
      <c r="B841" s="46"/>
    </row>
    <row r="842" spans="1:2">
      <c r="A842" s="46"/>
      <c r="B842" s="46"/>
    </row>
    <row r="843" spans="1:2">
      <c r="A843" s="46"/>
      <c r="B843" s="46"/>
    </row>
    <row r="844" spans="1:2">
      <c r="A844" s="46"/>
      <c r="B844" s="46"/>
    </row>
    <row r="845" spans="1:2">
      <c r="A845" s="46"/>
      <c r="B845" s="46"/>
    </row>
    <row r="846" spans="1:2">
      <c r="A846" s="46"/>
      <c r="B846" s="46"/>
    </row>
    <row r="847" spans="1:2">
      <c r="A847" s="46"/>
      <c r="B847" s="46"/>
    </row>
    <row r="848" spans="1:2">
      <c r="A848" s="46"/>
      <c r="B848" s="46"/>
    </row>
    <row r="849" spans="1:2">
      <c r="A849" s="46"/>
      <c r="B849" s="46"/>
    </row>
    <row r="850" spans="1:2">
      <c r="A850" s="46"/>
      <c r="B850" s="46"/>
    </row>
    <row r="851" spans="1:2">
      <c r="A851" s="46"/>
      <c r="B851" s="46"/>
    </row>
    <row r="852" spans="1:2">
      <c r="A852" s="46"/>
      <c r="B852" s="46"/>
    </row>
    <row r="853" spans="1:2">
      <c r="A853" s="46"/>
      <c r="B853" s="46"/>
    </row>
    <row r="854" spans="1:2">
      <c r="A854" s="46"/>
      <c r="B854" s="46"/>
    </row>
    <row r="855" spans="1:2">
      <c r="A855" s="46"/>
      <c r="B855" s="46"/>
    </row>
    <row r="856" spans="1:2">
      <c r="A856" s="46"/>
      <c r="B856" s="46"/>
    </row>
    <row r="857" spans="1:2">
      <c r="A857" s="46"/>
      <c r="B857" s="46"/>
    </row>
    <row r="858" spans="1:2">
      <c r="A858" s="46"/>
      <c r="B858" s="46"/>
    </row>
    <row r="859" spans="1:2">
      <c r="A859" s="46"/>
      <c r="B859" s="46"/>
    </row>
    <row r="860" spans="1:2">
      <c r="A860" s="46"/>
      <c r="B860" s="46"/>
    </row>
    <row r="861" spans="1:2">
      <c r="A861" s="46"/>
      <c r="B861" s="46"/>
    </row>
    <row r="862" spans="1:2">
      <c r="A862" s="46"/>
      <c r="B862" s="46"/>
    </row>
    <row r="863" spans="1:2">
      <c r="A863" s="46"/>
      <c r="B863" s="46"/>
    </row>
    <row r="864" spans="1:2">
      <c r="A864" s="46"/>
      <c r="B864" s="46"/>
    </row>
    <row r="865" spans="1:2">
      <c r="A865" s="46"/>
      <c r="B865" s="46"/>
    </row>
    <row r="866" spans="1:2">
      <c r="A866" s="46"/>
      <c r="B866" s="46"/>
    </row>
    <row r="867" spans="1:2">
      <c r="A867" s="46"/>
      <c r="B867" s="46"/>
    </row>
    <row r="868" spans="1:2">
      <c r="A868" s="46"/>
      <c r="B868" s="46"/>
    </row>
    <row r="869" spans="1:2">
      <c r="A869" s="46"/>
      <c r="B869" s="46"/>
    </row>
    <row r="870" spans="1:2">
      <c r="A870" s="46"/>
      <c r="B870" s="46"/>
    </row>
    <row r="871" spans="1:2">
      <c r="A871" s="46"/>
      <c r="B871" s="46"/>
    </row>
    <row r="872" spans="1:2">
      <c r="A872" s="46"/>
      <c r="B872" s="46"/>
    </row>
    <row r="873" spans="1:2">
      <c r="A873" s="46"/>
      <c r="B873" s="46"/>
    </row>
    <row r="874" spans="1:2">
      <c r="A874" s="46"/>
      <c r="B874" s="46"/>
    </row>
    <row r="875" spans="1:2">
      <c r="A875" s="46"/>
      <c r="B875" s="46"/>
    </row>
    <row r="876" spans="1:2">
      <c r="A876" s="46"/>
      <c r="B876" s="46"/>
    </row>
    <row r="877" spans="1:2">
      <c r="A877" s="46"/>
      <c r="B877" s="46"/>
    </row>
    <row r="878" spans="1:2">
      <c r="A878" s="46"/>
      <c r="B878" s="46"/>
    </row>
    <row r="879" spans="1:2">
      <c r="A879" s="46"/>
      <c r="B879" s="46"/>
    </row>
    <row r="880" spans="1:2">
      <c r="A880" s="46"/>
      <c r="B880" s="46"/>
    </row>
    <row r="881" spans="1:2">
      <c r="A881" s="46"/>
      <c r="B881" s="46"/>
    </row>
    <row r="882" spans="1:2">
      <c r="A882" s="46"/>
      <c r="B882" s="46"/>
    </row>
    <row r="883" spans="1:2">
      <c r="A883" s="46"/>
      <c r="B883" s="46"/>
    </row>
    <row r="884" spans="1:2">
      <c r="A884" s="46"/>
      <c r="B884" s="46"/>
    </row>
    <row r="885" spans="1:2">
      <c r="A885" s="46"/>
      <c r="B885" s="46"/>
    </row>
    <row r="886" spans="1:2">
      <c r="A886" s="46"/>
      <c r="B886" s="46"/>
    </row>
    <row r="887" spans="1:2">
      <c r="A887" s="46"/>
      <c r="B887" s="46"/>
    </row>
    <row r="888" spans="1:2">
      <c r="A888" s="46"/>
      <c r="B888" s="46"/>
    </row>
    <row r="889" spans="1:2">
      <c r="A889" s="46"/>
      <c r="B889" s="46"/>
    </row>
    <row r="890" spans="1:2">
      <c r="A890" s="46"/>
      <c r="B890" s="46"/>
    </row>
    <row r="891" spans="1:2">
      <c r="A891" s="46"/>
      <c r="B891" s="46"/>
    </row>
    <row r="892" spans="1:2">
      <c r="A892" s="46"/>
      <c r="B892" s="46"/>
    </row>
    <row r="893" spans="1:2">
      <c r="A893" s="46"/>
      <c r="B893" s="46"/>
    </row>
    <row r="894" spans="1:2">
      <c r="A894" s="46"/>
      <c r="B894" s="46"/>
    </row>
    <row r="895" spans="1:2">
      <c r="A895" s="46"/>
      <c r="B895" s="46"/>
    </row>
    <row r="896" spans="1:2">
      <c r="A896" s="46"/>
      <c r="B896" s="46"/>
    </row>
    <row r="897" spans="1:2">
      <c r="A897" s="46"/>
      <c r="B897" s="46"/>
    </row>
    <row r="898" spans="1:2">
      <c r="A898" s="46"/>
      <c r="B898" s="46"/>
    </row>
    <row r="899" spans="1:2">
      <c r="A899" s="46"/>
      <c r="B899" s="46"/>
    </row>
    <row r="900" spans="1:2">
      <c r="A900" s="46"/>
      <c r="B900" s="46"/>
    </row>
    <row r="901" spans="1:2">
      <c r="A901" s="46"/>
      <c r="B901" s="46"/>
    </row>
    <row r="902" spans="1:2">
      <c r="A902" s="46"/>
      <c r="B902" s="46"/>
    </row>
    <row r="903" spans="1:2">
      <c r="A903" s="46"/>
      <c r="B903" s="46"/>
    </row>
    <row r="904" spans="1:2">
      <c r="A904" s="46"/>
      <c r="B904" s="46"/>
    </row>
    <row r="905" spans="1:2">
      <c r="A905" s="46"/>
      <c r="B905" s="46"/>
    </row>
    <row r="906" spans="1:2">
      <c r="A906" s="46"/>
      <c r="B906" s="46"/>
    </row>
    <row r="907" spans="1:2">
      <c r="A907" s="46"/>
      <c r="B907" s="46"/>
    </row>
    <row r="908" spans="1:2">
      <c r="A908" s="46"/>
      <c r="B908" s="46"/>
    </row>
    <row r="909" spans="1:2">
      <c r="A909" s="46"/>
      <c r="B909" s="46"/>
    </row>
    <row r="910" spans="1:2">
      <c r="A910" s="46"/>
      <c r="B910" s="46"/>
    </row>
    <row r="911" spans="1:2">
      <c r="A911" s="46"/>
      <c r="B911" s="46"/>
    </row>
    <row r="912" spans="1:2">
      <c r="A912" s="46"/>
      <c r="B912" s="46"/>
    </row>
    <row r="913" spans="1:2">
      <c r="A913" s="46"/>
      <c r="B913" s="46"/>
    </row>
    <row r="914" spans="1:2">
      <c r="A914" s="46"/>
      <c r="B914" s="46"/>
    </row>
    <row r="915" spans="1:2">
      <c r="A915" s="46"/>
      <c r="B915" s="46"/>
    </row>
    <row r="916" spans="1:2">
      <c r="A916" s="46"/>
      <c r="B916" s="46"/>
    </row>
    <row r="917" spans="1:2">
      <c r="A917" s="46"/>
      <c r="B917" s="46"/>
    </row>
    <row r="918" spans="1:2">
      <c r="A918" s="46"/>
      <c r="B918" s="46"/>
    </row>
    <row r="919" spans="1:2">
      <c r="A919" s="46"/>
      <c r="B919" s="46"/>
    </row>
    <row r="920" spans="1:2">
      <c r="A920" s="46"/>
      <c r="B920" s="46"/>
    </row>
    <row r="921" spans="1:2">
      <c r="A921" s="46"/>
      <c r="B921" s="46"/>
    </row>
    <row r="922" spans="1:2">
      <c r="A922" s="46"/>
      <c r="B922" s="46"/>
    </row>
    <row r="923" spans="1:2">
      <c r="A923" s="46"/>
      <c r="B923" s="46"/>
    </row>
    <row r="924" spans="1:2">
      <c r="A924" s="46"/>
      <c r="B924" s="46"/>
    </row>
    <row r="925" spans="1:2">
      <c r="A925" s="46"/>
      <c r="B925" s="46"/>
    </row>
    <row r="926" spans="1:2">
      <c r="A926" s="46"/>
      <c r="B926" s="46"/>
    </row>
    <row r="927" spans="1:2">
      <c r="A927" s="46"/>
      <c r="B927" s="46"/>
    </row>
    <row r="928" spans="1:2">
      <c r="A928" s="46"/>
      <c r="B928" s="46"/>
    </row>
    <row r="929" spans="1:2">
      <c r="A929" s="46"/>
      <c r="B929" s="46"/>
    </row>
    <row r="930" spans="1:2">
      <c r="A930" s="46"/>
      <c r="B930" s="46"/>
    </row>
    <row r="931" spans="1:2">
      <c r="A931" s="46"/>
      <c r="B931" s="46"/>
    </row>
    <row r="932" spans="1:2">
      <c r="A932" s="46"/>
      <c r="B932" s="46"/>
    </row>
    <row r="933" spans="1:2">
      <c r="A933" s="46"/>
      <c r="B933" s="46"/>
    </row>
    <row r="934" spans="1:2">
      <c r="A934" s="46"/>
      <c r="B934" s="46"/>
    </row>
    <row r="935" spans="1:2">
      <c r="A935" s="46"/>
      <c r="B935" s="46"/>
    </row>
    <row r="936" spans="1:2">
      <c r="A936" s="46"/>
      <c r="B936" s="46"/>
    </row>
    <row r="937" spans="1:2">
      <c r="A937" s="46"/>
      <c r="B937" s="46"/>
    </row>
    <row r="938" spans="1:2">
      <c r="A938" s="46"/>
      <c r="B938" s="46"/>
    </row>
    <row r="939" spans="1:2">
      <c r="A939" s="46"/>
      <c r="B939" s="46"/>
    </row>
    <row r="940" spans="1:2">
      <c r="A940" s="46"/>
      <c r="B940" s="46"/>
    </row>
    <row r="941" spans="1:2">
      <c r="A941" s="46"/>
      <c r="B941" s="46"/>
    </row>
    <row r="942" spans="1:2">
      <c r="A942" s="46"/>
      <c r="B942" s="46"/>
    </row>
    <row r="943" spans="1:2">
      <c r="A943" s="46"/>
      <c r="B943" s="46"/>
    </row>
    <row r="944" spans="1:2">
      <c r="A944" s="46"/>
      <c r="B944" s="46"/>
    </row>
    <row r="945" spans="1:2">
      <c r="A945" s="46"/>
      <c r="B945" s="46"/>
    </row>
    <row r="946" spans="1:2">
      <c r="A946" s="46"/>
      <c r="B946" s="46"/>
    </row>
    <row r="947" spans="1:2">
      <c r="A947" s="46"/>
      <c r="B947" s="46"/>
    </row>
    <row r="948" spans="1:2">
      <c r="A948" s="46"/>
      <c r="B948" s="46"/>
    </row>
    <row r="949" spans="1:2">
      <c r="A949" s="46"/>
      <c r="B949" s="46"/>
    </row>
    <row r="950" spans="1:2">
      <c r="A950" s="46"/>
      <c r="B950" s="46"/>
    </row>
    <row r="951" spans="1:2">
      <c r="A951" s="46"/>
      <c r="B951" s="46"/>
    </row>
    <row r="952" spans="1:2">
      <c r="A952" s="46"/>
      <c r="B952" s="46"/>
    </row>
    <row r="953" spans="1:2">
      <c r="A953" s="46"/>
      <c r="B953" s="46"/>
    </row>
    <row r="954" spans="1:2">
      <c r="A954" s="46"/>
      <c r="B954" s="46"/>
    </row>
    <row r="955" spans="1:2">
      <c r="A955" s="46"/>
      <c r="B955" s="46"/>
    </row>
    <row r="956" spans="1:2">
      <c r="A956" s="46"/>
      <c r="B956" s="46"/>
    </row>
    <row r="957" spans="1:2">
      <c r="A957" s="46"/>
      <c r="B957" s="46"/>
    </row>
    <row r="958" spans="1:2">
      <c r="A958" s="46"/>
      <c r="B958" s="46"/>
    </row>
    <row r="959" spans="1:2">
      <c r="A959" s="46"/>
      <c r="B959" s="46"/>
    </row>
    <row r="960" spans="1:2">
      <c r="A960" s="46"/>
      <c r="B960" s="46"/>
    </row>
    <row r="961" spans="1:2">
      <c r="A961" s="46"/>
      <c r="B961" s="46"/>
    </row>
    <row r="962" spans="1:2">
      <c r="A962" s="46"/>
      <c r="B962" s="46"/>
    </row>
    <row r="963" spans="1:2">
      <c r="A963" s="46"/>
      <c r="B963" s="46"/>
    </row>
    <row r="964" spans="1:2">
      <c r="A964" s="46"/>
      <c r="B964" s="46"/>
    </row>
    <row r="965" spans="1:2">
      <c r="A965" s="46"/>
      <c r="B965" s="46"/>
    </row>
    <row r="966" spans="1:2">
      <c r="A966" s="46"/>
      <c r="B966" s="46"/>
    </row>
    <row r="967" spans="1:2">
      <c r="A967" s="46"/>
      <c r="B967" s="46"/>
    </row>
    <row r="968" spans="1:2">
      <c r="A968" s="46"/>
      <c r="B968" s="46"/>
    </row>
    <row r="969" spans="1:2">
      <c r="A969" s="46"/>
      <c r="B969" s="46"/>
    </row>
    <row r="970" spans="1:2">
      <c r="A970" s="46"/>
      <c r="B970" s="46"/>
    </row>
    <row r="971" spans="1:2">
      <c r="A971" s="46"/>
      <c r="B971" s="46"/>
    </row>
    <row r="972" spans="1:2">
      <c r="A972" s="46"/>
      <c r="B972" s="46"/>
    </row>
    <row r="973" spans="1:2">
      <c r="A973" s="46"/>
      <c r="B973" s="46"/>
    </row>
    <row r="974" spans="1:2">
      <c r="A974" s="46"/>
      <c r="B974" s="46"/>
    </row>
    <row r="975" spans="1:2">
      <c r="A975" s="46"/>
      <c r="B975" s="46"/>
    </row>
    <row r="976" spans="1:2">
      <c r="A976" s="46"/>
      <c r="B976" s="46"/>
    </row>
    <row r="977" spans="1:2">
      <c r="A977" s="46"/>
      <c r="B977" s="46"/>
    </row>
    <row r="978" spans="1:2">
      <c r="A978" s="46"/>
      <c r="B978" s="46"/>
    </row>
    <row r="979" spans="1:2">
      <c r="A979" s="46"/>
      <c r="B979" s="46"/>
    </row>
    <row r="980" spans="1:2">
      <c r="A980" s="46"/>
      <c r="B980" s="46"/>
    </row>
    <row r="981" spans="1:2">
      <c r="A981" s="46"/>
      <c r="B981" s="46"/>
    </row>
    <row r="982" spans="1:2">
      <c r="A982" s="46"/>
      <c r="B982" s="46"/>
    </row>
    <row r="983" spans="1:2">
      <c r="A983" s="46"/>
      <c r="B983" s="46"/>
    </row>
    <row r="984" spans="1:2">
      <c r="A984" s="46"/>
      <c r="B984" s="46"/>
    </row>
    <row r="985" spans="1:2">
      <c r="A985" s="46"/>
      <c r="B985" s="46"/>
    </row>
    <row r="986" spans="1:2">
      <c r="A986" s="46"/>
      <c r="B986" s="46"/>
    </row>
    <row r="987" spans="1:2">
      <c r="A987" s="46"/>
      <c r="B987" s="46"/>
    </row>
    <row r="988" spans="1:2">
      <c r="A988" s="46"/>
      <c r="B988" s="46"/>
    </row>
    <row r="989" spans="1:2">
      <c r="A989" s="46"/>
      <c r="B989" s="46"/>
    </row>
    <row r="990" spans="1:2">
      <c r="A990" s="46"/>
      <c r="B990" s="46"/>
    </row>
    <row r="991" spans="1:2">
      <c r="A991" s="46"/>
      <c r="B991" s="46"/>
    </row>
    <row r="992" spans="1:2">
      <c r="A992" s="46"/>
      <c r="B992" s="46"/>
    </row>
    <row r="993" spans="1:2">
      <c r="A993" s="46"/>
      <c r="B993" s="46"/>
    </row>
    <row r="994" spans="1:2">
      <c r="A994" s="46"/>
      <c r="B994" s="46"/>
    </row>
    <row r="995" spans="1:2">
      <c r="A995" s="46"/>
      <c r="B995" s="46"/>
    </row>
    <row r="996" spans="1:2">
      <c r="A996" s="46"/>
      <c r="B996" s="46"/>
    </row>
    <row r="997" spans="1:2">
      <c r="A997" s="46"/>
      <c r="B997" s="46"/>
    </row>
    <row r="998" spans="1:2">
      <c r="A998" s="46"/>
      <c r="B998" s="46"/>
    </row>
    <row r="999" spans="1:2">
      <c r="A999" s="46"/>
      <c r="B999" s="46"/>
    </row>
    <row r="1000" spans="1:2">
      <c r="A1000" s="46"/>
      <c r="B1000" s="4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W997"/>
  <sheetViews>
    <sheetView workbookViewId="0">
      <pane ySplit="1" topLeftCell="A2" activePane="bottomLeft" state="frozen"/>
      <selection pane="bottomLeft" activeCell="B3" sqref="B3"/>
    </sheetView>
  </sheetViews>
  <sheetFormatPr defaultColWidth="12.6640625" defaultRowHeight="15" customHeight="1"/>
  <cols>
    <col min="2" max="2" width="18.77734375" customWidth="1"/>
    <col min="3" max="3" width="15.77734375" customWidth="1"/>
    <col min="4" max="4" width="9.88671875" customWidth="1"/>
    <col min="5" max="5" width="12.21875" customWidth="1"/>
    <col min="6" max="6" width="11.33203125" customWidth="1"/>
    <col min="7" max="7" width="31.109375" customWidth="1"/>
    <col min="8" max="8" width="8" customWidth="1"/>
    <col min="9" max="9" width="6.33203125" customWidth="1"/>
    <col min="10" max="10" width="16.21875" customWidth="1"/>
    <col min="11" max="11" width="16.44140625" customWidth="1"/>
    <col min="12" max="12" width="23.88671875" customWidth="1"/>
    <col min="13" max="13" width="6" customWidth="1"/>
    <col min="14" max="14" width="10.77734375" customWidth="1"/>
    <col min="15" max="15" width="5.6640625" customWidth="1"/>
    <col min="16" max="16" width="9.44140625" customWidth="1"/>
    <col min="17" max="17" width="8" customWidth="1"/>
    <col min="18" max="18" width="4" customWidth="1"/>
    <col min="19" max="19" width="14.77734375" customWidth="1"/>
    <col min="20" max="20" width="9.33203125" customWidth="1"/>
    <col min="21" max="21" width="5.6640625" customWidth="1"/>
    <col min="22" max="22" width="8" customWidth="1"/>
    <col min="23" max="23" width="5.6640625" customWidth="1"/>
    <col min="24" max="24" width="8" customWidth="1"/>
    <col min="25" max="25" width="11.21875" customWidth="1"/>
    <col min="26" max="26" width="5.6640625" customWidth="1"/>
    <col min="27" max="27" width="10.33203125" customWidth="1"/>
    <col min="28" max="28" width="9.109375" customWidth="1"/>
    <col min="29" max="29" width="7.109375" customWidth="1"/>
    <col min="30" max="30" width="8" customWidth="1"/>
    <col min="31" max="31" width="5.6640625" customWidth="1"/>
    <col min="32" max="32" width="7" customWidth="1"/>
    <col min="33" max="33" width="8.33203125" customWidth="1"/>
    <col min="34" max="34" width="7.6640625" customWidth="1"/>
    <col min="35" max="35" width="8" customWidth="1"/>
    <col min="36" max="36" width="5.6640625" customWidth="1"/>
    <col min="37" max="37" width="5.88671875" customWidth="1"/>
    <col min="38" max="38" width="7.6640625" customWidth="1"/>
    <col min="39" max="39" width="9" customWidth="1"/>
    <col min="40" max="40" width="6.44140625" customWidth="1"/>
    <col min="41" max="41" width="15.109375" customWidth="1"/>
    <col min="42" max="42" width="5.21875" customWidth="1"/>
    <col min="43" max="43" width="5.88671875" customWidth="1"/>
    <col min="44" max="44" width="8" customWidth="1"/>
    <col min="45" max="45" width="7.44140625" customWidth="1"/>
    <col min="46" max="46" width="5.6640625" customWidth="1"/>
    <col min="47" max="47" width="7.44140625" customWidth="1"/>
    <col min="48" max="49" width="5.6640625" customWidth="1"/>
    <col min="50" max="50" width="8" customWidth="1"/>
    <col min="51" max="51" width="5.77734375" customWidth="1"/>
    <col min="52" max="52" width="15" customWidth="1"/>
    <col min="53" max="53" width="7.6640625" customWidth="1"/>
    <col min="54" max="54" width="10.33203125" customWidth="1"/>
    <col min="55" max="56" width="8" customWidth="1"/>
    <col min="57" max="57" width="6.44140625" customWidth="1"/>
    <col min="58" max="58" width="7.44140625" customWidth="1"/>
    <col min="59" max="59" width="8.44140625" customWidth="1"/>
    <col min="60" max="62" width="8" customWidth="1"/>
    <col min="63" max="63" width="5.6640625" customWidth="1"/>
    <col min="64" max="64" width="12" customWidth="1"/>
    <col min="65" max="65" width="6.109375" customWidth="1"/>
    <col min="66" max="66" width="10.33203125" customWidth="1"/>
    <col min="67" max="67" width="9.88671875" customWidth="1"/>
    <col min="68" max="68" width="13.6640625" customWidth="1"/>
    <col min="69" max="69" width="8" customWidth="1"/>
    <col min="70" max="70" width="8.6640625" customWidth="1"/>
    <col min="71" max="71" width="8.33203125" customWidth="1"/>
    <col min="72" max="72" width="9" customWidth="1"/>
    <col min="73" max="73" width="5.6640625" customWidth="1"/>
    <col min="74" max="74" width="7" customWidth="1"/>
    <col min="75" max="75" width="7.6640625" customWidth="1"/>
    <col min="76" max="76" width="8" customWidth="1"/>
    <col min="77" max="77" width="5.6640625" customWidth="1"/>
    <col min="78" max="78" width="6.33203125" customWidth="1"/>
    <col min="79" max="79" width="9.6640625" customWidth="1"/>
    <col min="80" max="81" width="6.44140625" customWidth="1"/>
    <col min="82" max="82" width="5.88671875" customWidth="1"/>
    <col min="83" max="84" width="6.21875" customWidth="1"/>
    <col min="85" max="85" width="6.33203125" customWidth="1"/>
    <col min="86" max="86" width="15.109375" customWidth="1"/>
    <col min="87" max="87" width="9.109375" customWidth="1"/>
    <col min="88" max="88" width="5.6640625" customWidth="1"/>
    <col min="89" max="89" width="10.109375" customWidth="1"/>
    <col min="90" max="90" width="9.6640625" customWidth="1"/>
    <col min="91" max="91" width="5.6640625" customWidth="1"/>
    <col min="92" max="92" width="9.33203125" customWidth="1"/>
    <col min="93" max="93" width="8" customWidth="1"/>
    <col min="94" max="95" width="5.6640625" customWidth="1"/>
    <col min="96" max="96" width="6.33203125" customWidth="1"/>
    <col min="97" max="97" width="10.77734375" customWidth="1"/>
    <col min="98" max="98" width="12.6640625" customWidth="1"/>
    <col min="99" max="99" width="8" customWidth="1"/>
    <col min="100" max="100" width="10.33203125" customWidth="1"/>
    <col min="101" max="101" width="8.33203125" customWidth="1"/>
    <col min="102" max="103" width="8" customWidth="1"/>
    <col min="104" max="104" width="15.109375" customWidth="1"/>
    <col min="105" max="105" width="7.6640625" customWidth="1"/>
    <col min="106" max="106" width="5.6640625" customWidth="1"/>
    <col min="107" max="107" width="6.21875" customWidth="1"/>
    <col min="108" max="108" width="8" customWidth="1"/>
    <col min="109" max="109" width="7.21875" customWidth="1"/>
    <col min="110" max="110" width="8.33203125" customWidth="1"/>
    <col min="111" max="111" width="8" customWidth="1"/>
    <col min="112" max="113" width="5.6640625" customWidth="1"/>
    <col min="114" max="114" width="7.44140625" customWidth="1"/>
    <col min="115" max="115" width="10" customWidth="1"/>
    <col min="116" max="118" width="8" customWidth="1"/>
    <col min="119" max="119" width="6.77734375" customWidth="1"/>
  </cols>
  <sheetData>
    <row r="1" spans="1:101">
      <c r="B1" s="50" t="s">
        <v>160</v>
      </c>
      <c r="C1" s="50" t="s">
        <v>161</v>
      </c>
      <c r="K1" s="50" t="s">
        <v>162</v>
      </c>
    </row>
    <row r="2" spans="1:101" ht="15" customHeight="1">
      <c r="A2" s="50">
        <v>1</v>
      </c>
      <c r="B2" s="50" t="s">
        <v>147</v>
      </c>
      <c r="C2" s="50" t="s">
        <v>147</v>
      </c>
      <c r="D2" s="50" t="s">
        <v>163</v>
      </c>
      <c r="G2" s="50" t="str">
        <f t="shared" ref="G2:G116" si="0">"'"&amp;B2&amp;"'"&amp;" : "&amp;"'"&amp;C2&amp;"'"&amp;","</f>
        <v>'vivo' : 'vivo',</v>
      </c>
      <c r="J2" s="51" t="s">
        <v>141</v>
      </c>
      <c r="K2" s="52" t="s">
        <v>142</v>
      </c>
      <c r="L2" s="50" t="s">
        <v>164</v>
      </c>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51"/>
      <c r="CI2" s="51"/>
      <c r="CJ2" s="51"/>
      <c r="CK2" s="51"/>
      <c r="CL2" s="51"/>
      <c r="CM2" s="51"/>
      <c r="CN2" s="51"/>
      <c r="CO2" s="51"/>
      <c r="CP2" s="51"/>
      <c r="CQ2" s="51"/>
      <c r="CR2" s="51"/>
      <c r="CS2" s="51"/>
      <c r="CT2" s="51"/>
      <c r="CU2" s="51"/>
      <c r="CV2" s="51"/>
      <c r="CW2" s="51"/>
    </row>
    <row r="3" spans="1:101" ht="15" customHeight="1">
      <c r="A3" s="50">
        <v>2</v>
      </c>
      <c r="B3" s="53" t="s">
        <v>143</v>
      </c>
      <c r="C3" s="50" t="s">
        <v>165</v>
      </c>
      <c r="D3" s="50" t="s">
        <v>163</v>
      </c>
      <c r="G3" s="50" t="str">
        <f t="shared" si="0"/>
        <v>'小米' : 'Xiǎomǐ',</v>
      </c>
      <c r="J3" s="52" t="s">
        <v>143</v>
      </c>
      <c r="K3" s="52" t="s">
        <v>144</v>
      </c>
      <c r="L3" s="50" t="s">
        <v>166</v>
      </c>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row>
    <row r="4" spans="1:101" ht="15" customHeight="1">
      <c r="A4" s="50">
        <v>3</v>
      </c>
      <c r="B4" s="53" t="s">
        <v>148</v>
      </c>
      <c r="C4" s="50" t="s">
        <v>148</v>
      </c>
      <c r="D4" s="50" t="s">
        <v>163</v>
      </c>
      <c r="G4" s="50" t="str">
        <f t="shared" si="0"/>
        <v>'OPPO' : 'OPPO',</v>
      </c>
      <c r="J4" s="52" t="s">
        <v>145</v>
      </c>
      <c r="K4" s="52" t="s">
        <v>146</v>
      </c>
      <c r="L4" s="50" t="s">
        <v>167</v>
      </c>
      <c r="M4" s="51"/>
      <c r="N4" s="51"/>
      <c r="O4" s="51"/>
      <c r="P4" s="51"/>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row>
    <row r="5" spans="1:101" ht="15" customHeight="1">
      <c r="A5" s="50">
        <v>4</v>
      </c>
      <c r="B5" s="53" t="s">
        <v>145</v>
      </c>
      <c r="C5" s="50" t="s">
        <v>146</v>
      </c>
      <c r="D5" s="50" t="s">
        <v>163</v>
      </c>
      <c r="G5" s="50" t="str">
        <f t="shared" si="0"/>
        <v>'三星' : 'Samsung',</v>
      </c>
      <c r="J5" s="52" t="s">
        <v>149</v>
      </c>
      <c r="K5" s="52" t="s">
        <v>150</v>
      </c>
      <c r="L5" s="50" t="s">
        <v>168</v>
      </c>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row>
    <row r="6" spans="1:101" ht="15" customHeight="1">
      <c r="A6" s="50">
        <v>5</v>
      </c>
      <c r="B6" s="53" t="s">
        <v>151</v>
      </c>
      <c r="C6" s="50" t="s">
        <v>152</v>
      </c>
      <c r="D6" s="50" t="s">
        <v>163</v>
      </c>
      <c r="G6" s="50" t="str">
        <f t="shared" si="0"/>
        <v>'酷派' : 'Coolpad',</v>
      </c>
      <c r="J6" s="52" t="s">
        <v>151</v>
      </c>
      <c r="K6" s="52" t="s">
        <v>152</v>
      </c>
      <c r="L6" s="50" t="s">
        <v>169</v>
      </c>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row>
    <row r="7" spans="1:101" ht="15" customHeight="1">
      <c r="A7" s="50">
        <v>6</v>
      </c>
      <c r="B7" s="53" t="s">
        <v>155</v>
      </c>
      <c r="C7" s="50" t="s">
        <v>156</v>
      </c>
      <c r="D7" s="50" t="s">
        <v>163</v>
      </c>
      <c r="G7" s="50" t="str">
        <f t="shared" si="0"/>
        <v>'联想 ' : 'Lenovo',</v>
      </c>
      <c r="J7" s="52" t="s">
        <v>153</v>
      </c>
      <c r="K7" s="52" t="s">
        <v>154</v>
      </c>
      <c r="L7" s="50" t="s">
        <v>170</v>
      </c>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row>
    <row r="8" spans="1:101" ht="15" customHeight="1">
      <c r="A8" s="50">
        <v>7</v>
      </c>
      <c r="B8" s="53" t="s">
        <v>141</v>
      </c>
      <c r="C8" s="50" t="str">
        <f ca="1">IFERROR(__xludf.DUMMYFUNCTION("GoogleTranslate(B8, ""auto"")"),"Huawei")</f>
        <v>Huawei</v>
      </c>
      <c r="D8" s="50" t="s">
        <v>163</v>
      </c>
      <c r="G8" s="50" t="str">
        <f t="shared" ca="1" si="0"/>
        <v>'华为' : 'Huawei',</v>
      </c>
      <c r="J8" s="52" t="s">
        <v>155</v>
      </c>
      <c r="K8" s="52" t="s">
        <v>156</v>
      </c>
      <c r="L8" s="50" t="s">
        <v>171</v>
      </c>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row>
    <row r="9" spans="1:101" ht="15" customHeight="1">
      <c r="A9" s="50">
        <v>8</v>
      </c>
      <c r="B9" s="53" t="s">
        <v>172</v>
      </c>
      <c r="C9" s="50" t="s">
        <v>173</v>
      </c>
      <c r="D9" s="50" t="s">
        <v>163</v>
      </c>
      <c r="G9" s="50" t="str">
        <f t="shared" si="0"/>
        <v>'奇酷' : 'Qiku',</v>
      </c>
      <c r="J9" s="52" t="s">
        <v>147</v>
      </c>
      <c r="K9" s="52" t="s">
        <v>147</v>
      </c>
      <c r="L9" s="50" t="s">
        <v>174</v>
      </c>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row>
    <row r="10" spans="1:101" ht="15" customHeight="1">
      <c r="A10" s="50">
        <v>9</v>
      </c>
      <c r="B10" s="53" t="s">
        <v>149</v>
      </c>
      <c r="C10" s="50" t="s">
        <v>175</v>
      </c>
      <c r="D10" s="50" t="s">
        <v>163</v>
      </c>
      <c r="G10" s="50" t="str">
        <f t="shared" si="0"/>
        <v>'魅族' : 'meizu',</v>
      </c>
      <c r="J10" s="52" t="s">
        <v>148</v>
      </c>
      <c r="K10" s="52" t="s">
        <v>148</v>
      </c>
      <c r="L10" s="50" t="s">
        <v>176</v>
      </c>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row>
    <row r="11" spans="1:101" ht="15" customHeight="1">
      <c r="A11" s="50">
        <v>10</v>
      </c>
      <c r="B11" s="53" t="s">
        <v>177</v>
      </c>
      <c r="C11" s="50" t="s">
        <v>178</v>
      </c>
      <c r="D11" s="50" t="s">
        <v>163</v>
      </c>
      <c r="G11" s="50" t="str">
        <f t="shared" si="0"/>
        <v>'斐讯' : 'Phicomm',</v>
      </c>
      <c r="J11" s="52" t="s">
        <v>157</v>
      </c>
      <c r="K11" s="52" t="s">
        <v>157</v>
      </c>
      <c r="L11" s="50" t="s">
        <v>179</v>
      </c>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row>
    <row r="12" spans="1:101" ht="15" customHeight="1">
      <c r="A12" s="50">
        <v>11</v>
      </c>
      <c r="B12" s="53" t="s">
        <v>180</v>
      </c>
      <c r="C12" s="50" t="s">
        <v>181</v>
      </c>
      <c r="D12" s="50" t="s">
        <v>163</v>
      </c>
      <c r="G12" s="50" t="str">
        <f t="shared" si="0"/>
        <v>'中国移动' : 'zhongfu mobile',</v>
      </c>
      <c r="J12" s="52" t="s">
        <v>182</v>
      </c>
      <c r="K12" s="52" t="s">
        <v>182</v>
      </c>
      <c r="L12" s="50" t="s">
        <v>183</v>
      </c>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row>
    <row r="13" spans="1:101" ht="15" customHeight="1">
      <c r="A13" s="50">
        <v>12</v>
      </c>
      <c r="B13" s="53" t="s">
        <v>157</v>
      </c>
      <c r="C13" s="50" t="s">
        <v>157</v>
      </c>
      <c r="D13" s="50" t="s">
        <v>163</v>
      </c>
      <c r="G13" s="50" t="str">
        <f t="shared" si="0"/>
        <v>'HTC' : 'HTC',</v>
      </c>
      <c r="J13" s="52" t="s">
        <v>184</v>
      </c>
      <c r="K13" s="52" t="s">
        <v>184</v>
      </c>
      <c r="L13" s="50" t="s">
        <v>185</v>
      </c>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row>
    <row r="14" spans="1:101" ht="15" customHeight="1">
      <c r="A14" s="50">
        <v>13</v>
      </c>
      <c r="B14" s="53" t="s">
        <v>186</v>
      </c>
      <c r="C14" s="50" t="s">
        <v>187</v>
      </c>
      <c r="D14" s="50" t="s">
        <v>163</v>
      </c>
      <c r="G14" s="50" t="str">
        <f t="shared" si="0"/>
        <v>'天语' : 'tianyu',</v>
      </c>
      <c r="J14" s="52" t="s">
        <v>188</v>
      </c>
      <c r="K14" s="52" t="s">
        <v>188</v>
      </c>
      <c r="L14" s="50" t="s">
        <v>189</v>
      </c>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row>
    <row r="15" spans="1:101" ht="15" customHeight="1">
      <c r="A15" s="50">
        <v>14</v>
      </c>
      <c r="B15" s="53" t="s">
        <v>190</v>
      </c>
      <c r="C15" s="50" t="s">
        <v>191</v>
      </c>
      <c r="D15" s="50" t="s">
        <v>163</v>
      </c>
      <c r="G15" s="50" t="str">
        <f t="shared" si="0"/>
        <v>'至尊宝' : 'Zhi zun bao',</v>
      </c>
      <c r="J15" s="52" t="s">
        <v>192</v>
      </c>
      <c r="K15" s="52" t="s">
        <v>192</v>
      </c>
      <c r="L15" s="50" t="s">
        <v>193</v>
      </c>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row>
    <row r="16" spans="1:101" ht="15" customHeight="1">
      <c r="A16" s="50">
        <v>15</v>
      </c>
      <c r="B16" s="53" t="s">
        <v>182</v>
      </c>
      <c r="C16" s="50" t="s">
        <v>182</v>
      </c>
      <c r="D16" s="50" t="s">
        <v>163</v>
      </c>
      <c r="G16" s="50" t="str">
        <f t="shared" si="0"/>
        <v>'LG' : 'LG',</v>
      </c>
      <c r="J16" s="52" t="s">
        <v>194</v>
      </c>
      <c r="K16" s="52" t="s">
        <v>194</v>
      </c>
      <c r="L16" s="50" t="s">
        <v>195</v>
      </c>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row>
    <row r="17" spans="1:101" ht="15" customHeight="1">
      <c r="A17" s="50">
        <v>16</v>
      </c>
      <c r="B17" s="53" t="s">
        <v>196</v>
      </c>
      <c r="C17" s="54" t="str">
        <f ca="1">IFERROR(__xludf.DUMMYFUNCTION("GoogleTranslate(B17, ""auto"")"),"Hakuhin in Europe")</f>
        <v>Hakuhin in Europe</v>
      </c>
      <c r="G17" s="50" t="str">
        <f t="shared" ca="1" si="0"/>
        <v>'欧博信' : 'Hakuhin in Europe',</v>
      </c>
      <c r="J17" s="52" t="s">
        <v>197</v>
      </c>
      <c r="K17" s="52" t="s">
        <v>197</v>
      </c>
      <c r="L17" s="50" t="s">
        <v>198</v>
      </c>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row>
    <row r="18" spans="1:101" ht="15" customHeight="1">
      <c r="A18" s="50">
        <v>17</v>
      </c>
      <c r="B18" s="53" t="s">
        <v>199</v>
      </c>
      <c r="C18" s="50" t="s">
        <v>200</v>
      </c>
      <c r="D18" s="50" t="s">
        <v>163</v>
      </c>
      <c r="G18" s="50" t="str">
        <f t="shared" si="0"/>
        <v>'优米' : 'Umidigi',</v>
      </c>
      <c r="J18" s="52" t="s">
        <v>201</v>
      </c>
      <c r="K18" s="52" t="s">
        <v>202</v>
      </c>
      <c r="L18" s="50" t="s">
        <v>203</v>
      </c>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row>
    <row r="19" spans="1:101" ht="15" customHeight="1">
      <c r="A19" s="50">
        <v>18</v>
      </c>
      <c r="B19" s="53" t="s">
        <v>194</v>
      </c>
      <c r="C19" s="46" t="s">
        <v>194</v>
      </c>
      <c r="D19" s="50" t="s">
        <v>163</v>
      </c>
      <c r="G19" s="50" t="str">
        <f t="shared" si="0"/>
        <v>'ZUK' : 'ZUK',</v>
      </c>
      <c r="J19" s="52" t="s">
        <v>204</v>
      </c>
      <c r="K19" s="52" t="s">
        <v>205</v>
      </c>
      <c r="L19" s="50" t="s">
        <v>206</v>
      </c>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row>
    <row r="20" spans="1:101" ht="15" customHeight="1">
      <c r="A20" s="50">
        <v>19</v>
      </c>
      <c r="B20" s="53" t="s">
        <v>201</v>
      </c>
      <c r="C20" s="50" t="str">
        <f ca="1">IFERROR(__xludf.DUMMYFUNCTION("GoogleTranslate(B20, ""auto"")"),"Nubia")</f>
        <v>Nubia</v>
      </c>
      <c r="D20" s="50" t="s">
        <v>163</v>
      </c>
      <c r="G20" s="50" t="str">
        <f t="shared" ca="1" si="0"/>
        <v>'努比亚' : 'Nubia',</v>
      </c>
      <c r="J20" s="52" t="s">
        <v>186</v>
      </c>
      <c r="K20" s="52" t="s">
        <v>207</v>
      </c>
      <c r="L20" s="50" t="s">
        <v>208</v>
      </c>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row>
    <row r="21" spans="1:101" ht="15" customHeight="1">
      <c r="A21" s="50">
        <v>20</v>
      </c>
      <c r="B21" s="53" t="s">
        <v>209</v>
      </c>
      <c r="C21" s="50" t="s">
        <v>210</v>
      </c>
      <c r="D21" s="50" t="s">
        <v>163</v>
      </c>
      <c r="G21" s="50" t="str">
        <f t="shared" si="0"/>
        <v>'惠普' : 'HP',</v>
      </c>
      <c r="J21" s="52" t="s">
        <v>211</v>
      </c>
      <c r="K21" s="52" t="s">
        <v>212</v>
      </c>
      <c r="L21" s="50" t="s">
        <v>213</v>
      </c>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row>
    <row r="22" spans="1:101" ht="15" customHeight="1">
      <c r="A22" s="50">
        <v>21</v>
      </c>
      <c r="B22" s="53" t="s">
        <v>214</v>
      </c>
      <c r="C22" s="50" t="s">
        <v>215</v>
      </c>
      <c r="D22" s="50" t="s">
        <v>163</v>
      </c>
      <c r="G22" s="50" t="str">
        <f t="shared" si="0"/>
        <v>'尼比鲁' : 'Nibiru',</v>
      </c>
      <c r="J22" s="52" t="s">
        <v>216</v>
      </c>
      <c r="K22" s="52" t="s">
        <v>217</v>
      </c>
      <c r="L22" s="50" t="s">
        <v>218</v>
      </c>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row>
    <row r="23" spans="1:101" ht="15" customHeight="1">
      <c r="A23" s="50">
        <v>22</v>
      </c>
      <c r="B23" s="53" t="s">
        <v>219</v>
      </c>
      <c r="C23" s="50" t="s">
        <v>220</v>
      </c>
      <c r="G23" s="50" t="str">
        <f t="shared" si="0"/>
        <v>'美图' : 'meitu',</v>
      </c>
      <c r="J23" s="52" t="s">
        <v>199</v>
      </c>
      <c r="K23" s="52" t="s">
        <v>221</v>
      </c>
      <c r="L23" s="50" t="s">
        <v>222</v>
      </c>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row>
    <row r="24" spans="1:101" ht="15" customHeight="1">
      <c r="A24" s="50">
        <v>23</v>
      </c>
      <c r="B24" s="53" t="s">
        <v>223</v>
      </c>
      <c r="C24" s="54" t="str">
        <f ca="1">IFERROR(__xludf.DUMMYFUNCTION("GoogleTranslate(B24, ""auto"")"),"Villain")</f>
        <v>Villain</v>
      </c>
      <c r="D24" s="54"/>
      <c r="G24" s="50" t="str">
        <f t="shared" ca="1" si="0"/>
        <v>'乡米' : 'Villain',</v>
      </c>
      <c r="J24" s="52" t="s">
        <v>196</v>
      </c>
      <c r="K24" s="52" t="s">
        <v>224</v>
      </c>
      <c r="L24" s="50" t="s">
        <v>225</v>
      </c>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row>
    <row r="25" spans="1:101" ht="15" customHeight="1">
      <c r="A25" s="50">
        <v>24</v>
      </c>
      <c r="B25" s="53" t="s">
        <v>226</v>
      </c>
      <c r="C25" s="50" t="str">
        <f ca="1">IFERROR(__xludf.DUMMYFUNCTION("GoogleTranslate(B25, ""auto"")"),"Motorola")</f>
        <v>Motorola</v>
      </c>
      <c r="D25" s="50" t="s">
        <v>163</v>
      </c>
      <c r="G25" s="50" t="str">
        <f t="shared" ca="1" si="0"/>
        <v>'摩托罗拉' : 'Motorola',</v>
      </c>
      <c r="J25" s="52" t="s">
        <v>172</v>
      </c>
      <c r="K25" s="52" t="s">
        <v>173</v>
      </c>
      <c r="L25" s="50" t="s">
        <v>227</v>
      </c>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row>
    <row r="26" spans="1:101" ht="15" customHeight="1">
      <c r="A26" s="50">
        <v>25</v>
      </c>
      <c r="B26" s="53" t="s">
        <v>228</v>
      </c>
      <c r="C26" s="54" t="str">
        <f ca="1">IFERROR(__xludf.DUMMYFUNCTION("GoogleTranslate(B26, ""auto"")"),"Dream rice")</f>
        <v>Dream rice</v>
      </c>
      <c r="D26" s="54"/>
      <c r="G26" s="50" t="str">
        <f t="shared" ca="1" si="0"/>
        <v>'梦米' : 'Dream rice',</v>
      </c>
      <c r="J26" s="52" t="s">
        <v>229</v>
      </c>
      <c r="K26" s="52" t="s">
        <v>230</v>
      </c>
      <c r="L26" s="50" t="s">
        <v>231</v>
      </c>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row>
    <row r="27" spans="1:101" ht="15" customHeight="1">
      <c r="A27" s="50">
        <v>26</v>
      </c>
      <c r="B27" s="53" t="s">
        <v>229</v>
      </c>
      <c r="C27" s="50" t="str">
        <f ca="1">IFERROR(__xludf.DUMMYFUNCTION("GoogleTranslate(B27, ""auto"")"),"hammer")</f>
        <v>hammer</v>
      </c>
      <c r="G27" s="50" t="str">
        <f t="shared" ca="1" si="0"/>
        <v>'锤子' : 'hammer',</v>
      </c>
      <c r="J27" s="52" t="s">
        <v>232</v>
      </c>
      <c r="K27" s="52" t="s">
        <v>233</v>
      </c>
      <c r="L27" s="50" t="s">
        <v>234</v>
      </c>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row>
    <row r="28" spans="1:101" ht="15" customHeight="1">
      <c r="A28" s="50">
        <v>27</v>
      </c>
      <c r="B28" s="53" t="s">
        <v>235</v>
      </c>
      <c r="C28" s="50" t="str">
        <f ca="1">IFERROR(__xludf.DUMMYFUNCTION("GoogleTranslate(B28, ""auto"")"),"Richness")</f>
        <v>Richness</v>
      </c>
      <c r="G28" s="50" t="str">
        <f t="shared" ca="1" si="0"/>
        <v>'富可视' : 'Richness',</v>
      </c>
      <c r="J28" s="52" t="s">
        <v>236</v>
      </c>
      <c r="K28" s="52" t="s">
        <v>237</v>
      </c>
      <c r="L28" s="50" t="s">
        <v>238</v>
      </c>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row>
    <row r="29" spans="1:101" ht="15" customHeight="1">
      <c r="A29" s="50">
        <v>28</v>
      </c>
      <c r="B29" s="53" t="s">
        <v>153</v>
      </c>
      <c r="C29" s="50" t="s">
        <v>154</v>
      </c>
      <c r="D29" s="50" t="s">
        <v>163</v>
      </c>
      <c r="G29" s="50" t="str">
        <f t="shared" si="0"/>
        <v>'乐视' : 'LeEco',</v>
      </c>
      <c r="J29" s="52" t="s">
        <v>239</v>
      </c>
      <c r="K29" s="52" t="s">
        <v>240</v>
      </c>
      <c r="L29" s="50" t="s">
        <v>241</v>
      </c>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row>
    <row r="30" spans="1:101" ht="15" customHeight="1">
      <c r="A30" s="50">
        <v>29</v>
      </c>
      <c r="B30" s="53" t="s">
        <v>204</v>
      </c>
      <c r="C30" s="50" t="str">
        <f ca="1">IFERROR(__xludf.DUMMYFUNCTION("GoogleTranslate(B30, ""auto"")"),"Hisense")</f>
        <v>Hisense</v>
      </c>
      <c r="G30" s="50" t="str">
        <f t="shared" ca="1" si="0"/>
        <v>'海信' : 'Hisense',</v>
      </c>
      <c r="J30" s="52" t="s">
        <v>242</v>
      </c>
      <c r="K30" s="52" t="s">
        <v>243</v>
      </c>
      <c r="L30" s="50" t="s">
        <v>244</v>
      </c>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row>
    <row r="31" spans="1:101" ht="14.4">
      <c r="A31" s="50">
        <v>30</v>
      </c>
      <c r="B31" s="53" t="s">
        <v>245</v>
      </c>
      <c r="C31" s="50" t="s">
        <v>246</v>
      </c>
      <c r="D31" s="50" t="s">
        <v>163</v>
      </c>
      <c r="G31" s="50" t="str">
        <f t="shared" si="0"/>
        <v>'百立丰' : 'Bai Lifeng',</v>
      </c>
      <c r="J31" s="52" t="s">
        <v>247</v>
      </c>
      <c r="K31" s="52" t="s">
        <v>248</v>
      </c>
      <c r="L31" s="50" t="s">
        <v>249</v>
      </c>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row>
    <row r="32" spans="1:101" ht="14.4">
      <c r="A32" s="50">
        <v>31</v>
      </c>
      <c r="B32" s="53" t="s">
        <v>247</v>
      </c>
      <c r="C32" s="50" t="str">
        <f ca="1">IFERROR(__xludf.DUMMYFUNCTION("GoogleTranslate(B32, ""auto"")"),"One plus")</f>
        <v>One plus</v>
      </c>
      <c r="D32" s="50" t="s">
        <v>163</v>
      </c>
      <c r="G32" s="50" t="str">
        <f t="shared" ca="1" si="0"/>
        <v>'一加' : 'One plus',</v>
      </c>
      <c r="J32" s="52" t="s">
        <v>250</v>
      </c>
      <c r="K32" s="52" t="s">
        <v>251</v>
      </c>
      <c r="L32" s="50" t="s">
        <v>252</v>
      </c>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row>
    <row r="33" spans="1:101" ht="14.4">
      <c r="A33" s="50">
        <v>32</v>
      </c>
      <c r="B33" s="53" t="s">
        <v>236</v>
      </c>
      <c r="C33" s="50" t="s">
        <v>253</v>
      </c>
      <c r="D33" s="50" t="s">
        <v>163</v>
      </c>
      <c r="G33" s="50" t="str">
        <f t="shared" si="0"/>
        <v>'语信' : 'Yu xin',</v>
      </c>
      <c r="J33" s="52" t="s">
        <v>254</v>
      </c>
      <c r="K33" s="52" t="s">
        <v>255</v>
      </c>
      <c r="L33" s="50" t="s">
        <v>256</v>
      </c>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row>
    <row r="34" spans="1:101" ht="14.4">
      <c r="A34" s="50">
        <v>33</v>
      </c>
      <c r="B34" s="53" t="s">
        <v>257</v>
      </c>
      <c r="C34" s="50" t="str">
        <f ca="1">IFERROR(__xludf.DUMMYFUNCTION("GoogleTranslate(B34, ""auto"")"),"Haier")</f>
        <v>Haier</v>
      </c>
      <c r="D34" s="50" t="s">
        <v>163</v>
      </c>
      <c r="G34" s="50" t="str">
        <f t="shared" ca="1" si="0"/>
        <v>'海尔' : 'Haier',</v>
      </c>
      <c r="J34" s="52" t="s">
        <v>258</v>
      </c>
      <c r="K34" s="52" t="s">
        <v>259</v>
      </c>
      <c r="L34" s="50" t="s">
        <v>260</v>
      </c>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row>
    <row r="35" spans="1:101" ht="14.4">
      <c r="A35" s="50">
        <v>34</v>
      </c>
      <c r="B35" s="53" t="s">
        <v>261</v>
      </c>
      <c r="C35" s="50" t="s">
        <v>262</v>
      </c>
      <c r="D35" s="50" t="s">
        <v>163</v>
      </c>
      <c r="G35" s="50" t="str">
        <f t="shared" si="0"/>
        <v>'酷比' : 'Ku bi',</v>
      </c>
      <c r="J35" s="52" t="s">
        <v>226</v>
      </c>
      <c r="K35" s="52" t="s">
        <v>263</v>
      </c>
      <c r="L35" s="50" t="s">
        <v>264</v>
      </c>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row>
    <row r="36" spans="1:101" ht="14.4">
      <c r="A36" s="50">
        <v>35</v>
      </c>
      <c r="B36" s="53" t="s">
        <v>265</v>
      </c>
      <c r="C36" s="50" t="s">
        <v>266</v>
      </c>
      <c r="D36" s="50" t="s">
        <v>163</v>
      </c>
      <c r="G36" s="50" t="str">
        <f t="shared" si="0"/>
        <v>'纽曼' : 'Newman',</v>
      </c>
      <c r="J36" s="52" t="s">
        <v>267</v>
      </c>
      <c r="K36" s="52" t="s">
        <v>268</v>
      </c>
      <c r="L36" s="50" t="s">
        <v>269</v>
      </c>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row>
    <row r="37" spans="1:101" ht="14.4">
      <c r="A37" s="50">
        <v>36</v>
      </c>
      <c r="B37" s="53" t="s">
        <v>270</v>
      </c>
      <c r="C37" s="50" t="s">
        <v>271</v>
      </c>
      <c r="D37" s="50" t="s">
        <v>163</v>
      </c>
      <c r="G37" s="50" t="str">
        <f t="shared" si="0"/>
        <v>'波导' : 'Bodao',</v>
      </c>
      <c r="J37" s="52" t="s">
        <v>272</v>
      </c>
      <c r="K37" s="52" t="s">
        <v>273</v>
      </c>
      <c r="L37" s="50" t="s">
        <v>274</v>
      </c>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row>
    <row r="38" spans="1:101" ht="14.4">
      <c r="A38" s="50">
        <v>37</v>
      </c>
      <c r="B38" s="53" t="s">
        <v>239</v>
      </c>
      <c r="C38" s="50" t="s">
        <v>240</v>
      </c>
      <c r="D38" s="50" t="s">
        <v>163</v>
      </c>
      <c r="G38" s="50" t="str">
        <f t="shared" si="0"/>
        <v>'朵唯' : 'Duowei',</v>
      </c>
      <c r="J38" s="52" t="s">
        <v>228</v>
      </c>
      <c r="K38" s="52" t="s">
        <v>275</v>
      </c>
      <c r="L38" s="50" t="s">
        <v>276</v>
      </c>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row>
    <row r="39" spans="1:101" ht="14.4">
      <c r="A39" s="50">
        <v>38</v>
      </c>
      <c r="B39" s="53" t="s">
        <v>277</v>
      </c>
      <c r="C39" s="50" t="str">
        <f ca="1">IFERROR(__xludf.DUMMYFUNCTION("GoogleTranslate(B39, ""auto"")"),"Listen to the rhyme")</f>
        <v>Listen to the rhyme</v>
      </c>
      <c r="G39" s="50" t="str">
        <f t="shared" ca="1" si="0"/>
        <v>'聆韵' : 'Listen to the rhyme',</v>
      </c>
      <c r="J39" s="52" t="s">
        <v>278</v>
      </c>
      <c r="K39" s="52" t="s">
        <v>279</v>
      </c>
      <c r="L39" s="50" t="s">
        <v>280</v>
      </c>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row>
    <row r="40" spans="1:101" ht="14.4">
      <c r="A40" s="50">
        <v>39</v>
      </c>
      <c r="B40" s="53" t="s">
        <v>184</v>
      </c>
      <c r="C40" s="50" t="str">
        <f ca="1">IFERROR(__xludf.DUMMYFUNCTION("GoogleTranslate(B40, ""auto"")"),"TCL")</f>
        <v>TCL</v>
      </c>
      <c r="D40" s="50" t="s">
        <v>163</v>
      </c>
      <c r="G40" s="50" t="str">
        <f t="shared" ca="1" si="0"/>
        <v>'TCL' : 'TCL',</v>
      </c>
      <c r="J40" s="52" t="s">
        <v>281</v>
      </c>
      <c r="K40" s="52" t="s">
        <v>282</v>
      </c>
      <c r="L40" s="50" t="s">
        <v>283</v>
      </c>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row>
    <row r="41" spans="1:101" ht="14.4">
      <c r="A41" s="50">
        <v>40</v>
      </c>
      <c r="B41" s="53" t="s">
        <v>272</v>
      </c>
      <c r="C41" s="50" t="s">
        <v>284</v>
      </c>
      <c r="D41" s="50" t="s">
        <v>163</v>
      </c>
      <c r="G41" s="50" t="str">
        <f t="shared" si="0"/>
        <v>'酷珀' : 'Ku po',</v>
      </c>
      <c r="J41" s="52" t="s">
        <v>285</v>
      </c>
      <c r="K41" s="52" t="s">
        <v>286</v>
      </c>
      <c r="L41" s="50" t="s">
        <v>287</v>
      </c>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row>
    <row r="42" spans="1:101" ht="14.4">
      <c r="A42" s="50">
        <v>41</v>
      </c>
      <c r="B42" s="53" t="s">
        <v>278</v>
      </c>
      <c r="C42" s="50" t="s">
        <v>288</v>
      </c>
      <c r="D42" s="50" t="s">
        <v>163</v>
      </c>
      <c r="G42" s="50" t="str">
        <f t="shared" si="0"/>
        <v>'爱派尔' : 'Apeyer',</v>
      </c>
      <c r="J42" s="52" t="s">
        <v>277</v>
      </c>
      <c r="K42" s="52" t="s">
        <v>289</v>
      </c>
      <c r="L42" s="50" t="s">
        <v>290</v>
      </c>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row>
    <row r="43" spans="1:101" ht="14.4">
      <c r="A43" s="50">
        <v>42</v>
      </c>
      <c r="B43" s="53" t="s">
        <v>188</v>
      </c>
      <c r="C43" s="50" t="str">
        <f ca="1">IFERROR(__xludf.DUMMYFUNCTION("GoogleTranslate(B43, ""auto"")"),"LOGO")</f>
        <v>LOGO</v>
      </c>
      <c r="D43" s="50" t="s">
        <v>163</v>
      </c>
      <c r="G43" s="50" t="str">
        <f t="shared" ca="1" si="0"/>
        <v>'LOGO' : 'LOGO',</v>
      </c>
      <c r="J43" s="52" t="s">
        <v>180</v>
      </c>
      <c r="K43" s="52" t="s">
        <v>291</v>
      </c>
      <c r="L43" s="50" t="s">
        <v>292</v>
      </c>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row>
    <row r="44" spans="1:101" ht="14.4">
      <c r="A44" s="50">
        <v>43</v>
      </c>
      <c r="B44" s="53" t="s">
        <v>293</v>
      </c>
      <c r="C44" s="50" t="s">
        <v>294</v>
      </c>
      <c r="D44" s="50" t="s">
        <v>163</v>
      </c>
      <c r="G44" s="50" t="str">
        <f t="shared" si="0"/>
        <v>'青葱' : 'Qingcong',</v>
      </c>
      <c r="J44" s="52" t="s">
        <v>295</v>
      </c>
      <c r="K44" s="52" t="s">
        <v>296</v>
      </c>
      <c r="L44" s="50" t="s">
        <v>297</v>
      </c>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row>
    <row r="45" spans="1:101" ht="14.4">
      <c r="A45" s="50">
        <v>44</v>
      </c>
      <c r="B45" s="53" t="s">
        <v>298</v>
      </c>
      <c r="C45" s="50" t="s">
        <v>299</v>
      </c>
      <c r="D45" s="50" t="s">
        <v>163</v>
      </c>
      <c r="G45" s="50" t="str">
        <f t="shared" si="0"/>
        <v>'果米' : 'Guo mi',</v>
      </c>
      <c r="J45" s="52" t="s">
        <v>261</v>
      </c>
      <c r="K45" s="52" t="s">
        <v>300</v>
      </c>
      <c r="L45" s="50" t="s">
        <v>301</v>
      </c>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row>
    <row r="46" spans="1:101" ht="14.4">
      <c r="A46" s="50">
        <v>45</v>
      </c>
      <c r="B46" s="53" t="s">
        <v>250</v>
      </c>
      <c r="C46" s="50" t="s">
        <v>302</v>
      </c>
      <c r="D46" s="50" t="s">
        <v>163</v>
      </c>
      <c r="G46" s="50" t="str">
        <f t="shared" si="0"/>
        <v>'华硕' : 'Asus',</v>
      </c>
      <c r="J46" s="52" t="s">
        <v>303</v>
      </c>
      <c r="K46" s="52" t="s">
        <v>304</v>
      </c>
      <c r="L46" s="50" t="s">
        <v>305</v>
      </c>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row>
    <row r="47" spans="1:101" ht="14.4">
      <c r="A47" s="50">
        <v>46</v>
      </c>
      <c r="B47" s="53" t="s">
        <v>281</v>
      </c>
      <c r="C47" s="50" t="str">
        <f ca="1">IFERROR(__xludf.DUMMYFUNCTION("GoogleTranslate(B47, ""auto"")"),"Onda")</f>
        <v>Onda</v>
      </c>
      <c r="D47" s="50" t="s">
        <v>163</v>
      </c>
      <c r="G47" s="50" t="str">
        <f t="shared" ca="1" si="0"/>
        <v>'昂达' : 'Onda',</v>
      </c>
      <c r="J47" s="52" t="s">
        <v>177</v>
      </c>
      <c r="K47" s="52" t="s">
        <v>306</v>
      </c>
      <c r="L47" s="50" t="s">
        <v>307</v>
      </c>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row>
    <row r="48" spans="1:101" ht="14.4">
      <c r="A48" s="50">
        <v>47</v>
      </c>
      <c r="B48" s="53" t="s">
        <v>303</v>
      </c>
      <c r="C48" s="50" t="s">
        <v>308</v>
      </c>
      <c r="D48" s="50" t="s">
        <v>163</v>
      </c>
      <c r="G48" s="50" t="str">
        <f t="shared" si="0"/>
        <v>'艾优尼' : 'Ayuni',</v>
      </c>
      <c r="J48" s="52" t="s">
        <v>235</v>
      </c>
      <c r="K48" s="52" t="s">
        <v>309</v>
      </c>
      <c r="L48" s="50" t="s">
        <v>310</v>
      </c>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row>
    <row r="49" spans="1:101" ht="14.4">
      <c r="A49" s="50">
        <v>48</v>
      </c>
      <c r="B49" s="53" t="s">
        <v>311</v>
      </c>
      <c r="C49" s="50" t="s">
        <v>312</v>
      </c>
      <c r="D49" s="50" t="s">
        <v>163</v>
      </c>
      <c r="G49" s="50" t="str">
        <f t="shared" si="0"/>
        <v>'康佳' : 'Konka',</v>
      </c>
      <c r="J49" s="52" t="s">
        <v>313</v>
      </c>
      <c r="K49" s="52" t="s">
        <v>314</v>
      </c>
      <c r="L49" s="50" t="s">
        <v>315</v>
      </c>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row>
    <row r="50" spans="1:101" ht="14.4">
      <c r="A50" s="50">
        <v>49</v>
      </c>
      <c r="B50" s="53" t="s">
        <v>267</v>
      </c>
      <c r="C50" s="50" t="str">
        <f ca="1">IFERROR(__xludf.DUMMYFUNCTION("GoogleTranslate(B50, ""auto"")"),"Premium purchase")</f>
        <v>Premium purchase</v>
      </c>
      <c r="G50" s="50" t="str">
        <f t="shared" ca="1" si="0"/>
        <v>'优购' : 'Premium purchase',</v>
      </c>
      <c r="J50" s="52" t="s">
        <v>219</v>
      </c>
      <c r="K50" s="52" t="s">
        <v>316</v>
      </c>
      <c r="L50" s="50" t="s">
        <v>317</v>
      </c>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row>
    <row r="51" spans="1:101" ht="14.4">
      <c r="A51" s="50">
        <v>50</v>
      </c>
      <c r="B51" s="53" t="s">
        <v>285</v>
      </c>
      <c r="C51" s="50" t="s">
        <v>286</v>
      </c>
      <c r="D51" s="50" t="s">
        <v>163</v>
      </c>
      <c r="G51" s="50" t="str">
        <f t="shared" si="0"/>
        <v>'邦华' : 'Banghua',</v>
      </c>
      <c r="J51" s="52" t="s">
        <v>318</v>
      </c>
      <c r="K51" s="52" t="s">
        <v>319</v>
      </c>
      <c r="L51" s="50" t="s">
        <v>320</v>
      </c>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row>
    <row r="52" spans="1:101" ht="14.4">
      <c r="A52" s="50">
        <v>51</v>
      </c>
      <c r="B52" s="53" t="s">
        <v>321</v>
      </c>
      <c r="C52" s="50" t="str">
        <f ca="1">IFERROR(__xludf.DUMMYFUNCTION("GoogleTranslate(B52, ""auto"")"),"Cyberwa")</f>
        <v>Cyberwa</v>
      </c>
      <c r="G52" s="50" t="str">
        <f t="shared" ca="1" si="0"/>
        <v>'赛博宇华' : 'Cyberwa',</v>
      </c>
      <c r="J52" s="52" t="s">
        <v>322</v>
      </c>
      <c r="K52" s="52" t="s">
        <v>323</v>
      </c>
      <c r="L52" s="50" t="s">
        <v>324</v>
      </c>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row>
    <row r="53" spans="1:101" ht="14.4">
      <c r="A53" s="50">
        <v>52</v>
      </c>
      <c r="B53" s="53" t="s">
        <v>325</v>
      </c>
      <c r="C53" s="50" t="str">
        <f ca="1">IFERROR(__xludf.DUMMYFUNCTION("GoogleTranslate(B53, ""auto"")"),"black rice")</f>
        <v>black rice</v>
      </c>
      <c r="G53" s="50" t="str">
        <f t="shared" ca="1" si="0"/>
        <v>'黑米' : 'black rice',</v>
      </c>
      <c r="J53" s="52" t="s">
        <v>298</v>
      </c>
      <c r="K53" s="52" t="s">
        <v>326</v>
      </c>
      <c r="L53" s="50" t="s">
        <v>327</v>
      </c>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row>
    <row r="54" spans="1:101" ht="14.4">
      <c r="A54" s="50">
        <v>53</v>
      </c>
      <c r="B54" s="53" t="s">
        <v>192</v>
      </c>
      <c r="C54" s="50" t="str">
        <f ca="1">IFERROR(__xludf.DUMMYFUNCTION("GoogleTranslate(B54, ""auto"")"),"Lovme")</f>
        <v>Lovme</v>
      </c>
      <c r="D54" s="50" t="s">
        <v>163</v>
      </c>
      <c r="G54" s="50" t="str">
        <f t="shared" ca="1" si="0"/>
        <v>'Lovme' : 'Lovme',</v>
      </c>
      <c r="J54" s="52" t="s">
        <v>270</v>
      </c>
      <c r="K54" s="52" t="s">
        <v>328</v>
      </c>
      <c r="L54" s="50" t="s">
        <v>329</v>
      </c>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row>
    <row r="55" spans="1:101" ht="14.4">
      <c r="A55" s="50">
        <v>54</v>
      </c>
      <c r="B55" s="53" t="s">
        <v>330</v>
      </c>
      <c r="C55" s="50" t="str">
        <f ca="1">IFERROR(__xludf.DUMMYFUNCTION("GoogleTranslate(B55, ""auto"")"),"pioneer")</f>
        <v>pioneer</v>
      </c>
      <c r="G55" s="50" t="str">
        <f t="shared" ca="1" si="0"/>
        <v>'先锋' : 'pioneer',</v>
      </c>
      <c r="J55" s="52" t="s">
        <v>331</v>
      </c>
      <c r="K55" s="52" t="s">
        <v>332</v>
      </c>
      <c r="L55" s="50" t="s">
        <v>333</v>
      </c>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row>
    <row r="56" spans="1:101" ht="14.4">
      <c r="A56" s="50">
        <v>55</v>
      </c>
      <c r="B56" s="53" t="s">
        <v>334</v>
      </c>
      <c r="C56" s="50" t="str">
        <f ca="1">IFERROR(__xludf.DUMMYFUNCTION("GoogleTranslate(B56, ""auto"")"),"E faction")</f>
        <v>E faction</v>
      </c>
      <c r="G56" s="50" t="str">
        <f t="shared" ca="1" si="0"/>
        <v>'E派' : 'E faction',</v>
      </c>
      <c r="J56" s="52" t="s">
        <v>335</v>
      </c>
      <c r="K56" s="52" t="s">
        <v>336</v>
      </c>
      <c r="L56" s="50" t="s">
        <v>337</v>
      </c>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row>
    <row r="57" spans="1:101" ht="14.4">
      <c r="A57" s="50">
        <v>56</v>
      </c>
      <c r="B57" s="53" t="s">
        <v>335</v>
      </c>
      <c r="C57" s="50" t="s">
        <v>336</v>
      </c>
      <c r="D57" s="50" t="s">
        <v>163</v>
      </c>
      <c r="G57" s="50" t="str">
        <f t="shared" si="0"/>
        <v>'神舟' : 'Shenzhou',</v>
      </c>
      <c r="J57" s="52" t="s">
        <v>338</v>
      </c>
      <c r="K57" s="52" t="s">
        <v>339</v>
      </c>
      <c r="L57" s="50" t="s">
        <v>340</v>
      </c>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row>
    <row r="58" spans="1:101" ht="14.4">
      <c r="A58" s="50">
        <v>57</v>
      </c>
      <c r="B58" s="53" t="s">
        <v>331</v>
      </c>
      <c r="C58" s="50" t="s">
        <v>332</v>
      </c>
      <c r="D58" s="50" t="s">
        <v>163</v>
      </c>
      <c r="G58" s="50" t="str">
        <f t="shared" si="0"/>
        <v>'诺基亚' : 'Nokia',</v>
      </c>
      <c r="J58" s="52" t="s">
        <v>341</v>
      </c>
      <c r="K58" s="52" t="s">
        <v>342</v>
      </c>
      <c r="L58" s="50" t="s">
        <v>343</v>
      </c>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row>
    <row r="59" spans="1:101" ht="14.4">
      <c r="A59" s="50">
        <v>58</v>
      </c>
      <c r="B59" s="53" t="s">
        <v>254</v>
      </c>
      <c r="C59" s="50" t="str">
        <f ca="1">IFERROR(__xludf.DUMMYFUNCTION("GoogleTranslate(B59, ""auto"")"),"Piner")</f>
        <v>Piner</v>
      </c>
      <c r="G59" s="50" t="str">
        <f t="shared" ca="1" si="0"/>
        <v>'普耐尔' : 'Piner',</v>
      </c>
      <c r="J59" s="52" t="s">
        <v>265</v>
      </c>
      <c r="K59" s="52" t="s">
        <v>266</v>
      </c>
      <c r="L59" s="50" t="s">
        <v>344</v>
      </c>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row>
    <row r="60" spans="1:101" ht="14.4">
      <c r="A60" s="50">
        <v>59</v>
      </c>
      <c r="B60" s="53" t="s">
        <v>345</v>
      </c>
      <c r="C60" s="50" t="str">
        <f ca="1">IFERROR(__xludf.DUMMYFUNCTION("GoogleTranslate(B60, ""auto"")"),"Sugar")</f>
        <v>Sugar</v>
      </c>
      <c r="G60" s="50" t="str">
        <f t="shared" ca="1" si="0"/>
        <v>'糖葫芦' : 'Sugar',</v>
      </c>
      <c r="J60" s="52" t="s">
        <v>346</v>
      </c>
      <c r="K60" s="52" t="s">
        <v>347</v>
      </c>
      <c r="L60" s="50" t="s">
        <v>348</v>
      </c>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row>
    <row r="61" spans="1:101" ht="14.4">
      <c r="A61" s="50">
        <v>60</v>
      </c>
      <c r="B61" s="53" t="s">
        <v>341</v>
      </c>
      <c r="C61" s="50" t="str">
        <f ca="1">IFERROR(__xludf.DUMMYFUNCTION("GoogleTranslate(B61, ""auto"")"),"Yitong")</f>
        <v>Yitong</v>
      </c>
      <c r="G61" s="50" t="str">
        <f t="shared" ca="1" si="0"/>
        <v>'亿通' : 'Yitong',</v>
      </c>
      <c r="J61" s="52" t="s">
        <v>245</v>
      </c>
      <c r="K61" s="52" t="s">
        <v>349</v>
      </c>
      <c r="L61" s="50" t="s">
        <v>350</v>
      </c>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row>
    <row r="62" spans="1:101" ht="14.4">
      <c r="A62" s="50">
        <v>61</v>
      </c>
      <c r="B62" s="53" t="s">
        <v>313</v>
      </c>
      <c r="C62" s="50" t="str">
        <f ca="1">IFERROR(__xludf.DUMMYFUNCTION("GoogleTranslate(B62, ""auto"")"),"New European")</f>
        <v>New European</v>
      </c>
      <c r="G62" s="50" t="str">
        <f t="shared" ca="1" si="0"/>
        <v>'欧新' : 'New European',</v>
      </c>
      <c r="J62" s="52" t="s">
        <v>351</v>
      </c>
      <c r="K62" s="52" t="s">
        <v>352</v>
      </c>
      <c r="L62" s="50" t="s">
        <v>353</v>
      </c>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row>
    <row r="63" spans="1:101" ht="14.4">
      <c r="A63" s="50">
        <v>62</v>
      </c>
      <c r="B63" s="53" t="s">
        <v>354</v>
      </c>
      <c r="C63" s="50" t="str">
        <f ca="1">IFERROR(__xludf.DUMMYFUNCTION("GoogleTranslate(B63, ""auto"")"),"Mickey")</f>
        <v>Mickey</v>
      </c>
      <c r="G63" s="50" t="str">
        <f t="shared" ca="1" si="0"/>
        <v>'米奇' : 'Mickey',</v>
      </c>
      <c r="J63" s="52" t="s">
        <v>355</v>
      </c>
      <c r="K63" s="52" t="s">
        <v>356</v>
      </c>
      <c r="L63" s="50" t="s">
        <v>357</v>
      </c>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row>
    <row r="64" spans="1:101" ht="14.4">
      <c r="A64" s="50">
        <v>63</v>
      </c>
      <c r="B64" s="53" t="s">
        <v>232</v>
      </c>
      <c r="C64" s="50" t="str">
        <f ca="1">IFERROR(__xludf.DUMMYFUNCTION("GoogleTranslate(B64, ""auto"")"),"Coolbite")</f>
        <v>Coolbite</v>
      </c>
      <c r="G64" s="50" t="str">
        <f t="shared" ca="1" si="0"/>
        <v>'酷比魔方' : 'Coolbite',</v>
      </c>
      <c r="J64" s="52" t="s">
        <v>358</v>
      </c>
      <c r="K64" s="52" t="s">
        <v>359</v>
      </c>
      <c r="L64" s="50" t="s">
        <v>360</v>
      </c>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row>
    <row r="65" spans="1:101" ht="14.4">
      <c r="A65" s="50">
        <v>64</v>
      </c>
      <c r="B65" s="53" t="s">
        <v>361</v>
      </c>
      <c r="C65" s="50" t="str">
        <f ca="1">IFERROR(__xludf.DUMMYFUNCTION("GoogleTranslate(B65, ""auto"")"),"Blue demon")</f>
        <v>Blue demon</v>
      </c>
      <c r="G65" s="50" t="str">
        <f t="shared" ca="1" si="0"/>
        <v>'蓝魔' : 'Blue demon',</v>
      </c>
      <c r="J65" s="52" t="s">
        <v>362</v>
      </c>
      <c r="K65" s="52" t="s">
        <v>363</v>
      </c>
      <c r="L65" s="50" t="s">
        <v>364</v>
      </c>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row>
    <row r="66" spans="1:101" ht="14.4">
      <c r="A66" s="50">
        <v>65</v>
      </c>
      <c r="B66" s="53" t="s">
        <v>365</v>
      </c>
      <c r="C66" s="50" t="str">
        <f ca="1">IFERROR(__xludf.DUMMYFUNCTION("GoogleTranslate(B66, ""auto"")"),"Small poplar tree")</f>
        <v>Small poplar tree</v>
      </c>
      <c r="G66" s="50" t="str">
        <f t="shared" ca="1" si="0"/>
        <v>'小杨树' : 'Small poplar tree',</v>
      </c>
      <c r="J66" s="52" t="s">
        <v>190</v>
      </c>
      <c r="K66" s="52" t="s">
        <v>366</v>
      </c>
      <c r="L66" s="50" t="s">
        <v>367</v>
      </c>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row>
    <row r="67" spans="1:101" ht="14.4">
      <c r="A67" s="50">
        <v>66</v>
      </c>
      <c r="B67" s="53" t="s">
        <v>362</v>
      </c>
      <c r="C67" s="50" t="str">
        <f ca="1">IFERROR(__xludf.DUMMYFUNCTION("GoogleTranslate(B67, ""auto"")"),"Bellferta")</f>
        <v>Bellferta</v>
      </c>
      <c r="G67" s="50" t="str">
        <f t="shared" ca="1" si="0"/>
        <v>'贝尔丰' : 'Bellferta',</v>
      </c>
      <c r="J67" s="52" t="s">
        <v>361</v>
      </c>
      <c r="K67" s="52" t="s">
        <v>368</v>
      </c>
      <c r="L67" s="50" t="s">
        <v>369</v>
      </c>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row>
    <row r="68" spans="1:101" ht="14.4">
      <c r="A68" s="50">
        <v>67</v>
      </c>
      <c r="B68" s="53" t="s">
        <v>338</v>
      </c>
      <c r="C68" s="50" t="str">
        <f ca="1">IFERROR(__xludf.DUMMYFUNCTION("GoogleTranslate(B68, ""auto"")"),"Sticky rice")</f>
        <v>Sticky rice</v>
      </c>
      <c r="G68" s="50" t="str">
        <f t="shared" ca="1" si="0"/>
        <v>'糯米' : 'Sticky rice',</v>
      </c>
      <c r="J68" s="52" t="s">
        <v>293</v>
      </c>
      <c r="K68" s="52" t="s">
        <v>370</v>
      </c>
      <c r="L68" s="50" t="s">
        <v>371</v>
      </c>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row>
    <row r="69" spans="1:101" ht="14.4">
      <c r="A69" s="50">
        <v>68</v>
      </c>
      <c r="B69" s="53" t="s">
        <v>372</v>
      </c>
      <c r="C69" s="50" t="str">
        <f ca="1">IFERROR(__xludf.DUMMYFUNCTION("GoogleTranslate(B69, ""auto"")"),"Rice song")</f>
        <v>Rice song</v>
      </c>
      <c r="G69" s="50" t="str">
        <f t="shared" ca="1" si="0"/>
        <v>'米歌' : 'Rice song',</v>
      </c>
      <c r="J69" s="52" t="s">
        <v>373</v>
      </c>
      <c r="K69" s="52" t="s">
        <v>374</v>
      </c>
      <c r="L69" s="50" t="s">
        <v>375</v>
      </c>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row>
    <row r="70" spans="1:101" ht="14.4">
      <c r="A70" s="50">
        <v>69</v>
      </c>
      <c r="B70" s="53" t="s">
        <v>376</v>
      </c>
      <c r="C70" s="50" t="str">
        <f ca="1">IFERROR(__xludf.DUMMYFUNCTION("GoogleTranslate(B70, ""auto"")"),"E people e")</f>
        <v>E people e</v>
      </c>
      <c r="G70" s="50" t="str">
        <f t="shared" ca="1" si="0"/>
        <v>'E人E本' : 'E people e',</v>
      </c>
      <c r="J70" s="52" t="s">
        <v>377</v>
      </c>
      <c r="K70" s="52" t="s">
        <v>378</v>
      </c>
      <c r="L70" s="50" t="s">
        <v>379</v>
      </c>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row>
    <row r="71" spans="1:101" ht="14.4">
      <c r="A71" s="50">
        <v>70</v>
      </c>
      <c r="B71" s="53" t="s">
        <v>380</v>
      </c>
      <c r="C71" s="50" t="str">
        <f ca="1">IFERROR(__xludf.DUMMYFUNCTION("GoogleTranslate(B71, ""auto"")"),"Sago")</f>
        <v>Sago</v>
      </c>
      <c r="G71" s="50" t="str">
        <f t="shared" ca="1" si="0"/>
        <v>'西米' : 'Sago',</v>
      </c>
      <c r="J71" s="52" t="s">
        <v>214</v>
      </c>
      <c r="K71" s="52" t="s">
        <v>215</v>
      </c>
      <c r="L71" s="50" t="s">
        <v>381</v>
      </c>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row>
    <row r="72" spans="1:101" ht="14.4">
      <c r="A72" s="50">
        <v>71</v>
      </c>
      <c r="B72" s="53" t="s">
        <v>382</v>
      </c>
      <c r="C72" s="50" t="str">
        <f ca="1">IFERROR(__xludf.DUMMYFUNCTION("GoogleTranslate(B72, ""auto"")"),"Large Q")</f>
        <v>Large Q</v>
      </c>
      <c r="G72" s="50" t="str">
        <f t="shared" ca="1" si="0"/>
        <v>'大Q' : 'Large Q',</v>
      </c>
      <c r="J72" s="52" t="s">
        <v>311</v>
      </c>
      <c r="K72" s="52" t="s">
        <v>383</v>
      </c>
      <c r="L72" s="50" t="s">
        <v>384</v>
      </c>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row>
    <row r="73" spans="1:101" ht="14.4">
      <c r="A73" s="50">
        <v>72</v>
      </c>
      <c r="B73" s="53" t="s">
        <v>385</v>
      </c>
      <c r="C73" s="50" t="str">
        <f ca="1">IFERROR(__xludf.DUMMYFUNCTION("GoogleTranslate(B73, ""auto"")"),"Taipower")</f>
        <v>Taipower</v>
      </c>
      <c r="G73" s="50" t="str">
        <f t="shared" ca="1" si="0"/>
        <v>'台电' : 'Taipower',</v>
      </c>
      <c r="J73" s="52" t="s">
        <v>223</v>
      </c>
      <c r="K73" s="52" t="s">
        <v>386</v>
      </c>
      <c r="L73" s="50" t="s">
        <v>387</v>
      </c>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row>
    <row r="74" spans="1:101" ht="14.4">
      <c r="A74" s="50">
        <v>73</v>
      </c>
      <c r="B74" s="53" t="s">
        <v>388</v>
      </c>
      <c r="C74" s="50" t="str">
        <f ca="1">IFERROR(__xludf.DUMMYFUNCTION("GoogleTranslate(B74, ""auto"")"),"Philips")</f>
        <v>Philips</v>
      </c>
      <c r="D74" s="50" t="s">
        <v>163</v>
      </c>
      <c r="G74" s="50" t="str">
        <f t="shared" ca="1" si="0"/>
        <v>'飞利浦' : 'Philips',</v>
      </c>
      <c r="J74" s="52" t="s">
        <v>325</v>
      </c>
      <c r="K74" s="52" t="s">
        <v>389</v>
      </c>
      <c r="L74" s="50" t="s">
        <v>390</v>
      </c>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row>
    <row r="75" spans="1:101" ht="14.4">
      <c r="A75" s="50">
        <v>74</v>
      </c>
      <c r="B75" s="53" t="s">
        <v>346</v>
      </c>
      <c r="C75" s="50" t="str">
        <f ca="1">IFERROR(__xludf.DUMMYFUNCTION("GoogleTranslate(B75, ""auto"")"),"Rice")</f>
        <v>Rice</v>
      </c>
      <c r="G75" s="50" t="str">
        <f t="shared" ca="1" si="0"/>
        <v>'唯米' : 'Rice',</v>
      </c>
      <c r="J75" s="52" t="s">
        <v>257</v>
      </c>
      <c r="K75" s="52" t="s">
        <v>391</v>
      </c>
      <c r="L75" s="50" t="s">
        <v>392</v>
      </c>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row>
    <row r="76" spans="1:101" ht="14.4">
      <c r="A76" s="50">
        <v>75</v>
      </c>
      <c r="B76" s="53" t="s">
        <v>393</v>
      </c>
      <c r="C76" s="50" t="s">
        <v>394</v>
      </c>
      <c r="D76" s="50" t="s">
        <v>163</v>
      </c>
      <c r="G76" s="50" t="str">
        <f t="shared" si="0"/>
        <v>'大显' : 'daxian ',</v>
      </c>
      <c r="J76" s="52" t="s">
        <v>395</v>
      </c>
      <c r="K76" s="52" t="s">
        <v>396</v>
      </c>
      <c r="L76" s="50" t="s">
        <v>397</v>
      </c>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row>
    <row r="77" spans="1:101" ht="14.4">
      <c r="A77" s="50">
        <v>76</v>
      </c>
      <c r="B77" s="53" t="s">
        <v>398</v>
      </c>
      <c r="C77" s="50" t="s">
        <v>399</v>
      </c>
      <c r="D77" s="50" t="s">
        <v>163</v>
      </c>
      <c r="G77" s="50" t="str">
        <f t="shared" si="0"/>
        <v>'长虹' : 'Changhong',</v>
      </c>
      <c r="J77" s="52" t="s">
        <v>400</v>
      </c>
      <c r="K77" s="52" t="s">
        <v>401</v>
      </c>
      <c r="L77" s="50" t="s">
        <v>402</v>
      </c>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row>
    <row r="78" spans="1:101" ht="14.4">
      <c r="A78" s="50">
        <v>77</v>
      </c>
      <c r="B78" s="53" t="s">
        <v>400</v>
      </c>
      <c r="C78" s="50" t="str">
        <f ca="1">IFERROR(__xludf.DUMMYFUNCTION("GoogleTranslate(B78, ""auto"")"),"Vitamin")</f>
        <v>Vitamin</v>
      </c>
      <c r="G78" s="50" t="str">
        <f t="shared" ca="1" si="0"/>
        <v>'维图' : 'Vitamin',</v>
      </c>
      <c r="J78" s="52" t="s">
        <v>372</v>
      </c>
      <c r="K78" s="52" t="s">
        <v>403</v>
      </c>
      <c r="L78" s="50" t="s">
        <v>404</v>
      </c>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row>
    <row r="79" spans="1:101" ht="14.4">
      <c r="A79" s="50">
        <v>78</v>
      </c>
      <c r="B79" s="53" t="s">
        <v>322</v>
      </c>
      <c r="C79" s="50" t="str">
        <f ca="1">IFERROR(__xludf.DUMMYFUNCTION("GoogleTranslate(B79, ""auto"")"),"Orange")</f>
        <v>Orange</v>
      </c>
      <c r="G79" s="50" t="str">
        <f t="shared" ca="1" si="0"/>
        <v>'青橙' : 'Orange',</v>
      </c>
      <c r="J79" s="52" t="s">
        <v>405</v>
      </c>
      <c r="K79" s="52" t="s">
        <v>406</v>
      </c>
      <c r="L79" s="50" t="s">
        <v>407</v>
      </c>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row>
    <row r="80" spans="1:101" ht="14.4">
      <c r="A80" s="50">
        <v>79</v>
      </c>
      <c r="B80" s="53" t="s">
        <v>408</v>
      </c>
      <c r="C80" s="50" t="str">
        <f ca="1">IFERROR(__xludf.DUMMYFUNCTION("GoogleTranslate(B80, ""auto"")"),"This is")</f>
        <v>This is</v>
      </c>
      <c r="G80" s="50" t="str">
        <f t="shared" ca="1" si="0"/>
        <v>'本为' : 'This is',</v>
      </c>
      <c r="J80" s="52" t="s">
        <v>334</v>
      </c>
      <c r="K80" s="52" t="s">
        <v>409</v>
      </c>
      <c r="L80" s="50" t="s">
        <v>410</v>
      </c>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row>
    <row r="81" spans="1:101" ht="14.4">
      <c r="A81" s="50">
        <v>80</v>
      </c>
      <c r="B81" s="53" t="s">
        <v>355</v>
      </c>
      <c r="C81" s="50" t="str">
        <f ca="1">IFERROR(__xludf.DUMMYFUNCTION("GoogleTranslate(B81, ""auto"")"),"Shrimp")</f>
        <v>Shrimp</v>
      </c>
      <c r="G81" s="50" t="str">
        <f t="shared" ca="1" si="0"/>
        <v>'虾米' : 'Shrimp',</v>
      </c>
      <c r="J81" s="52" t="s">
        <v>365</v>
      </c>
      <c r="K81" s="52" t="s">
        <v>411</v>
      </c>
      <c r="L81" s="50" t="s">
        <v>412</v>
      </c>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row>
    <row r="82" spans="1:101" ht="14.4">
      <c r="A82" s="50">
        <v>81</v>
      </c>
      <c r="B82" s="53" t="s">
        <v>211</v>
      </c>
      <c r="C82" s="50" t="str">
        <f ca="1">IFERROR(__xludf.DUMMYFUNCTION("GoogleTranslate(B82, ""auto"")"),"Xia Xin")</f>
        <v>Xia Xin</v>
      </c>
      <c r="G82" s="50" t="str">
        <f t="shared" ca="1" si="0"/>
        <v>'夏新' : 'Xia Xin',</v>
      </c>
      <c r="J82" s="52" t="s">
        <v>345</v>
      </c>
      <c r="K82" s="52" t="s">
        <v>413</v>
      </c>
      <c r="L82" s="50" t="s">
        <v>414</v>
      </c>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row>
    <row r="83" spans="1:101" ht="14.4">
      <c r="A83" s="50">
        <v>82</v>
      </c>
      <c r="B83" s="53" t="s">
        <v>415</v>
      </c>
      <c r="C83" s="50" t="str">
        <f ca="1">IFERROR(__xludf.DUMMYFUNCTION("GoogleTranslate(B83, ""auto"")"),"Curtain")</f>
        <v>Curtain</v>
      </c>
      <c r="G83" s="50" t="str">
        <f t="shared" ca="1" si="0"/>
        <v>'帷幄' : 'Curtain',</v>
      </c>
      <c r="J83" s="52" t="s">
        <v>380</v>
      </c>
      <c r="K83" s="52" t="s">
        <v>416</v>
      </c>
      <c r="L83" s="50" t="s">
        <v>417</v>
      </c>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row>
    <row r="84" spans="1:101" ht="14.4">
      <c r="A84" s="50">
        <v>83</v>
      </c>
      <c r="B84" s="53" t="s">
        <v>418</v>
      </c>
      <c r="C84" s="50" t="str">
        <f ca="1">IFERROR(__xludf.DUMMYFUNCTION("GoogleTranslate(B84, ""auto"")"),"Hundred and Maca")</f>
        <v>Hundred and Maca</v>
      </c>
      <c r="G84" s="50" t="str">
        <f t="shared" ca="1" si="0"/>
        <v>'百加' : 'Hundred and Maca',</v>
      </c>
      <c r="J84" s="52" t="s">
        <v>419</v>
      </c>
      <c r="K84" s="52" t="s">
        <v>420</v>
      </c>
      <c r="L84" s="50" t="s">
        <v>421</v>
      </c>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row>
    <row r="85" spans="1:101" ht="14.4">
      <c r="A85" s="50">
        <v>84</v>
      </c>
      <c r="B85" s="53" t="s">
        <v>422</v>
      </c>
      <c r="C85" s="50" t="str">
        <f ca="1">IFERROR(__xludf.DUMMYFUNCTION("GoogleTranslate(B85, ""auto"")"),"SUGAR")</f>
        <v>SUGAR</v>
      </c>
      <c r="G85" s="50" t="str">
        <f t="shared" ca="1" si="0"/>
        <v>'SUGAR' : 'SUGAR',</v>
      </c>
      <c r="J85" s="52" t="s">
        <v>398</v>
      </c>
      <c r="K85" s="52" t="s">
        <v>399</v>
      </c>
      <c r="L85" s="50" t="s">
        <v>423</v>
      </c>
      <c r="M85" s="51"/>
      <c r="N85" s="51"/>
      <c r="O85" s="51"/>
      <c r="P85" s="51"/>
      <c r="Q85" s="51"/>
      <c r="R85" s="51"/>
      <c r="S85" s="51"/>
      <c r="T85" s="51"/>
      <c r="U85" s="51"/>
      <c r="V85" s="51"/>
      <c r="W85" s="51"/>
      <c r="X85" s="51"/>
      <c r="Y85" s="51"/>
      <c r="Z85" s="51"/>
      <c r="AA85" s="51"/>
      <c r="AB85" s="51"/>
      <c r="AC85" s="51"/>
      <c r="AD85" s="51"/>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row>
    <row r="86" spans="1:101" ht="14.4">
      <c r="A86" s="50">
        <v>85</v>
      </c>
      <c r="B86" s="53" t="s">
        <v>424</v>
      </c>
      <c r="C86" s="50" t="str">
        <f ca="1">IFERROR(__xludf.DUMMYFUNCTION("GoogleTranslate(B86, ""auto"")"),"Oichi")</f>
        <v>Oichi</v>
      </c>
      <c r="G86" s="50" t="str">
        <f t="shared" ca="1" si="0"/>
        <v>'欧奇' : 'Oichi',</v>
      </c>
      <c r="J86" s="52" t="s">
        <v>388</v>
      </c>
      <c r="K86" s="52" t="s">
        <v>425</v>
      </c>
      <c r="L86" s="50" t="s">
        <v>426</v>
      </c>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row>
    <row r="87" spans="1:101" ht="14.4">
      <c r="A87" s="50">
        <v>86</v>
      </c>
      <c r="B87" s="53" t="s">
        <v>427</v>
      </c>
      <c r="C87" s="50" t="str">
        <f ca="1">IFERROR(__xludf.DUMMYFUNCTION("GoogleTranslate(B87, ""auto"")"),"Century star")</f>
        <v>Century star</v>
      </c>
      <c r="G87" s="50" t="str">
        <f t="shared" ca="1" si="0"/>
        <v>'世纪星' : 'Century star',</v>
      </c>
      <c r="J87" s="52" t="s">
        <v>209</v>
      </c>
      <c r="K87" s="52" t="s">
        <v>210</v>
      </c>
      <c r="L87" s="50" t="s">
        <v>428</v>
      </c>
      <c r="M87" s="51"/>
      <c r="N87" s="51"/>
      <c r="O87" s="51"/>
      <c r="P87" s="51"/>
      <c r="Q87" s="51"/>
      <c r="R87" s="51"/>
      <c r="S87" s="51"/>
      <c r="T87" s="51"/>
      <c r="U87" s="51"/>
      <c r="V87" s="51"/>
      <c r="W87" s="51"/>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row>
    <row r="88" spans="1:101" ht="14.4">
      <c r="A88" s="50">
        <v>87</v>
      </c>
      <c r="B88" s="53" t="s">
        <v>429</v>
      </c>
      <c r="C88" s="50" t="str">
        <f ca="1">IFERROR(__xludf.DUMMYFUNCTION("GoogleTranslate(B88, ""auto"")"),"Magnesium")</f>
        <v>Magnesium</v>
      </c>
      <c r="G88" s="50" t="str">
        <f t="shared" ca="1" si="0"/>
        <v>'智镁' : 'Magnesium',</v>
      </c>
      <c r="J88" s="52" t="s">
        <v>385</v>
      </c>
      <c r="K88" s="52" t="s">
        <v>430</v>
      </c>
      <c r="L88" s="50" t="s">
        <v>431</v>
      </c>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row>
    <row r="89" spans="1:101" ht="14.4">
      <c r="A89" s="50">
        <v>88</v>
      </c>
      <c r="B89" s="53" t="s">
        <v>216</v>
      </c>
      <c r="C89" s="50" t="str">
        <f ca="1">IFERROR(__xludf.DUMMYFUNCTION("GoogleTranslate(B89, ""auto"")"),"Obi")</f>
        <v>Obi</v>
      </c>
      <c r="G89" s="50" t="str">
        <f t="shared" ca="1" si="0"/>
        <v>'欧比' : 'Obi',</v>
      </c>
      <c r="J89" s="52" t="s">
        <v>382</v>
      </c>
      <c r="K89" s="52" t="s">
        <v>432</v>
      </c>
      <c r="L89" s="50" t="s">
        <v>433</v>
      </c>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row>
    <row r="90" spans="1:101" ht="14.4">
      <c r="A90" s="50">
        <v>89</v>
      </c>
      <c r="B90" s="53" t="s">
        <v>434</v>
      </c>
      <c r="C90" s="50" t="str">
        <f ca="1">IFERROR(__xludf.DUMMYFUNCTION("GoogleTranslate(B90, ""auto"")"),"Foundation")</f>
        <v>Foundation</v>
      </c>
      <c r="G90" s="50" t="str">
        <f t="shared" ca="1" si="0"/>
        <v>'基伍' : 'Foundation',</v>
      </c>
      <c r="J90" s="52" t="s">
        <v>435</v>
      </c>
      <c r="K90" s="52" t="s">
        <v>436</v>
      </c>
      <c r="L90" s="50" t="s">
        <v>437</v>
      </c>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row>
    <row r="91" spans="1:101" ht="14.4">
      <c r="A91" s="50">
        <v>90</v>
      </c>
      <c r="B91" s="53" t="s">
        <v>438</v>
      </c>
      <c r="C91" s="50" t="str">
        <f ca="1">IFERROR(__xludf.DUMMYFUNCTION("GoogleTranslate(B91, ""auto"")"),"Femondo")</f>
        <v>Femondo</v>
      </c>
      <c r="G91" s="50" t="str">
        <f t="shared" ca="1" si="0"/>
        <v>'飞秒' : 'Femondo',</v>
      </c>
      <c r="J91" s="52" t="s">
        <v>330</v>
      </c>
      <c r="K91" s="52" t="s">
        <v>439</v>
      </c>
      <c r="L91" s="50" t="s">
        <v>440</v>
      </c>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row>
    <row r="92" spans="1:101" ht="14.4">
      <c r="A92" s="50">
        <v>91</v>
      </c>
      <c r="B92" s="53" t="s">
        <v>242</v>
      </c>
      <c r="C92" s="50" t="str">
        <f ca="1">IFERROR(__xludf.DUMMYFUNCTION("GoogleTranslate(B92, ""auto"")"),"Virtue")</f>
        <v>Virtue</v>
      </c>
      <c r="G92" s="50" t="str">
        <f t="shared" ca="1" si="0"/>
        <v>'德赛' : 'Virtue',</v>
      </c>
      <c r="J92" s="51" t="s">
        <v>424</v>
      </c>
      <c r="K92" s="52" t="s">
        <v>441</v>
      </c>
      <c r="L92" s="53" t="s">
        <v>442</v>
      </c>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row>
    <row r="93" spans="1:101" ht="13.2">
      <c r="A93" s="50">
        <v>92</v>
      </c>
      <c r="B93" s="53" t="s">
        <v>258</v>
      </c>
      <c r="C93" s="50" t="str">
        <f ca="1">IFERROR(__xludf.DUMMYFUNCTION("GoogleTranslate(B93, ""auto"")"),"Easily")</f>
        <v>Easily</v>
      </c>
      <c r="G93" s="50" t="str">
        <f t="shared" ca="1" si="0"/>
        <v>'易派' : 'Easily',</v>
      </c>
    </row>
    <row r="94" spans="1:101" ht="13.2">
      <c r="A94" s="50">
        <v>93</v>
      </c>
      <c r="B94" s="53" t="s">
        <v>419</v>
      </c>
      <c r="C94" s="50" t="str">
        <f ca="1">IFERROR(__xludf.DUMMYFUNCTION("GoogleTranslate(B94, ""auto"")"),"Google")</f>
        <v>Google</v>
      </c>
      <c r="G94" s="50" t="str">
        <f t="shared" ca="1" si="0"/>
        <v>'谷歌' : 'Google',</v>
      </c>
    </row>
    <row r="95" spans="1:101" ht="13.2">
      <c r="A95" s="50">
        <v>94</v>
      </c>
      <c r="B95" s="53" t="s">
        <v>443</v>
      </c>
      <c r="C95" s="50" t="str">
        <f ca="1">IFERROR(__xludf.DUMMYFUNCTION("GoogleTranslate(B95, ""auto"")"),"Venus Digital")</f>
        <v>Venus Digital</v>
      </c>
      <c r="G95" s="50" t="str">
        <f t="shared" ca="1" si="0"/>
        <v>'金星数码' : 'Venus Digital',</v>
      </c>
    </row>
    <row r="96" spans="1:101" ht="13.2">
      <c r="A96" s="50">
        <v>95</v>
      </c>
      <c r="B96" s="53" t="s">
        <v>405</v>
      </c>
      <c r="C96" s="50" t="str">
        <f ca="1">IFERROR(__xludf.DUMMYFUNCTION("GoogleTranslate(B96, ""auto"")"),"Widely believed")</f>
        <v>Widely believed</v>
      </c>
      <c r="G96" s="50" t="str">
        <f t="shared" ca="1" si="0"/>
        <v>'广信' : 'Widely believed',</v>
      </c>
    </row>
    <row r="97" spans="1:7" ht="13.2">
      <c r="A97" s="50">
        <v>96</v>
      </c>
      <c r="B97" s="53" t="s">
        <v>295</v>
      </c>
      <c r="C97" s="50" t="str">
        <f ca="1">IFERROR(__xludf.DUMMYFUNCTION("GoogleTranslate(B97, ""auto"")"),"Noah")</f>
        <v>Noah</v>
      </c>
      <c r="G97" s="50" t="str">
        <f t="shared" ca="1" si="0"/>
        <v>'诺亚信' : 'Noah',</v>
      </c>
    </row>
    <row r="98" spans="1:7" ht="13.2">
      <c r="A98" s="50">
        <v>97</v>
      </c>
      <c r="B98" s="53" t="s">
        <v>444</v>
      </c>
      <c r="C98" s="50" t="str">
        <f ca="1">IFERROR(__xludf.DUMMYFUNCTION("GoogleTranslate(B98, ""auto"")"),"THOUSAND")</f>
        <v>THOUSAND</v>
      </c>
      <c r="G98" s="50" t="str">
        <f t="shared" ca="1" si="0"/>
        <v>'MIL' : 'THOUSAND',</v>
      </c>
    </row>
    <row r="99" spans="1:7" ht="13.2">
      <c r="A99" s="50">
        <v>98</v>
      </c>
      <c r="B99" s="53" t="s">
        <v>373</v>
      </c>
      <c r="C99" s="50" t="str">
        <f ca="1">IFERROR(__xludf.DUMMYFUNCTION("GoogleTranslate(B99, ""auto"")"),"White rice")</f>
        <v>White rice</v>
      </c>
      <c r="G99" s="50" t="str">
        <f t="shared" ca="1" si="0"/>
        <v>'白米' : 'White rice',</v>
      </c>
    </row>
    <row r="100" spans="1:7" ht="13.2">
      <c r="A100" s="50">
        <v>99</v>
      </c>
      <c r="B100" s="53" t="s">
        <v>377</v>
      </c>
      <c r="C100" s="50" t="str">
        <f ca="1">IFERROR(__xludf.DUMMYFUNCTION("GoogleTranslate(B100, ""auto"")"),"Cola")</f>
        <v>Cola</v>
      </c>
      <c r="G100" s="50" t="str">
        <f t="shared" ca="1" si="0"/>
        <v>'大可乐' : 'Cola',</v>
      </c>
    </row>
    <row r="101" spans="1:7" ht="13.2">
      <c r="A101" s="50">
        <v>100</v>
      </c>
      <c r="B101" s="53" t="s">
        <v>318</v>
      </c>
      <c r="C101" s="50" t="str">
        <f ca="1">IFERROR(__xludf.DUMMYFUNCTION("GoogleTranslate(B101, ""auto"")"),"Baoxun")</f>
        <v>Baoxun</v>
      </c>
      <c r="G101" s="50" t="str">
        <f t="shared" ca="1" si="0"/>
        <v>'宝捷讯' : 'Baoxun',</v>
      </c>
    </row>
    <row r="102" spans="1:7" ht="13.2">
      <c r="A102" s="50">
        <v>101</v>
      </c>
      <c r="B102" s="53" t="s">
        <v>395</v>
      </c>
      <c r="C102" s="50" t="str">
        <f ca="1">IFERROR(__xludf.DUMMYFUNCTION("GoogleTranslate(B102, ""auto"")"),"Excellent language")</f>
        <v>Excellent language</v>
      </c>
      <c r="G102" s="50" t="str">
        <f t="shared" ca="1" si="0"/>
        <v>'优语' : 'Excellent language',</v>
      </c>
    </row>
    <row r="103" spans="1:7" ht="13.2">
      <c r="A103" s="50">
        <v>102</v>
      </c>
      <c r="B103" s="53" t="s">
        <v>445</v>
      </c>
      <c r="C103" s="50" t="str">
        <f ca="1">IFERROR(__xludf.DUMMYFUNCTION("GoogleTranslate(B103, ""auto"")"),"Shouyun")</f>
        <v>Shouyun</v>
      </c>
      <c r="G103" s="50" t="str">
        <f t="shared" ca="1" si="0"/>
        <v>'首云' : 'Shouyun',</v>
      </c>
    </row>
    <row r="104" spans="1:7" ht="13.2">
      <c r="A104" s="50">
        <v>103</v>
      </c>
      <c r="B104" s="53" t="s">
        <v>446</v>
      </c>
      <c r="C104" s="50" t="str">
        <f ca="1">IFERROR(__xludf.DUMMYFUNCTION("GoogleTranslate(B104, ""auto"")"),"Ryme")</f>
        <v>Ryme</v>
      </c>
      <c r="G104" s="50" t="str">
        <f t="shared" ca="1" si="0"/>
        <v>'瑞米' : 'Ryme',</v>
      </c>
    </row>
    <row r="105" spans="1:7" ht="13.2">
      <c r="A105" s="50">
        <v>104</v>
      </c>
      <c r="B105" s="53" t="s">
        <v>447</v>
      </c>
      <c r="C105" s="50" t="str">
        <f ca="1">IFERROR(__xludf.DUMMYFUNCTION("GoogleTranslate(B105, ""auto"")"),"Ruigao")</f>
        <v>Ruigao</v>
      </c>
      <c r="G105" s="50" t="str">
        <f t="shared" ca="1" si="0"/>
        <v>'瑞高' : 'Ruigao',</v>
      </c>
    </row>
    <row r="106" spans="1:7" ht="13.2">
      <c r="A106" s="50">
        <v>105</v>
      </c>
      <c r="B106" s="53" t="s">
        <v>351</v>
      </c>
      <c r="C106" s="50" t="str">
        <f ca="1">IFERROR(__xludf.DUMMYFUNCTION("GoogleTranslate(B106, ""auto"")"),"Walpone")</f>
        <v>Walpone</v>
      </c>
      <c r="G106" s="50" t="str">
        <f t="shared" ca="1" si="0"/>
        <v>'沃普丰' : 'Walpone',</v>
      </c>
    </row>
    <row r="107" spans="1:7" ht="13.2">
      <c r="A107" s="50">
        <v>106</v>
      </c>
      <c r="B107" s="53" t="s">
        <v>448</v>
      </c>
      <c r="C107" s="50" t="str">
        <f ca="1">IFERROR(__xludf.DUMMYFUNCTION("GoogleTranslate(B107, ""auto"")"),"Caravan")</f>
        <v>Caravan</v>
      </c>
      <c r="G107" s="50" t="str">
        <f t="shared" ca="1" si="0"/>
        <v>'摩乐' : 'Caravan',</v>
      </c>
    </row>
    <row r="108" spans="1:7" ht="13.2">
      <c r="A108" s="50">
        <v>107</v>
      </c>
      <c r="B108" s="53" t="s">
        <v>435</v>
      </c>
      <c r="C108" s="50" t="str">
        <f ca="1">IFERROR(__xludf.DUMMYFUNCTION("GoogleTranslate(B108, ""auto"")"),"Fresh rice")</f>
        <v>Fresh rice</v>
      </c>
      <c r="G108" s="50" t="str">
        <f t="shared" ca="1" si="0"/>
        <v>'鲜米' : 'Fresh rice',</v>
      </c>
    </row>
    <row r="109" spans="1:7" ht="13.2">
      <c r="A109" s="50">
        <v>108</v>
      </c>
      <c r="B109" s="53" t="s">
        <v>358</v>
      </c>
      <c r="C109" s="50" t="str">
        <f ca="1">IFERROR(__xludf.DUMMYFUNCTION("GoogleTranslate(B109, ""auto"")"),"Kellytong")</f>
        <v>Kellytong</v>
      </c>
      <c r="G109" s="50" t="str">
        <f t="shared" ca="1" si="0"/>
        <v>'凯利通' : 'Kellytong',</v>
      </c>
    </row>
    <row r="110" spans="1:7" ht="13.2">
      <c r="A110" s="50">
        <v>109</v>
      </c>
      <c r="B110" s="53" t="s">
        <v>449</v>
      </c>
      <c r="C110" s="50" t="str">
        <f ca="1">IFERROR(__xludf.DUMMYFUNCTION("GoogleTranslate(B110, ""auto"")"),"Only")</f>
        <v>Only</v>
      </c>
      <c r="G110" s="50" t="str">
        <f t="shared" ca="1" si="0"/>
        <v>'唯比' : 'Only',</v>
      </c>
    </row>
    <row r="111" spans="1:7" ht="13.2">
      <c r="A111" s="50">
        <v>110</v>
      </c>
      <c r="B111" s="53" t="s">
        <v>450</v>
      </c>
      <c r="C111" s="50" t="s">
        <v>451</v>
      </c>
      <c r="D111" s="50" t="s">
        <v>163</v>
      </c>
      <c r="G111" s="50" t="str">
        <f t="shared" si="0"/>
        <v>'欧沃' : 'Owa',</v>
      </c>
    </row>
    <row r="112" spans="1:7" ht="13.2">
      <c r="A112" s="50">
        <v>111</v>
      </c>
      <c r="B112" s="53" t="s">
        <v>452</v>
      </c>
      <c r="C112" s="50" t="s">
        <v>453</v>
      </c>
      <c r="D112" s="50" t="s">
        <v>163</v>
      </c>
      <c r="G112" s="50" t="str">
        <f t="shared" si="0"/>
        <v>'丰米' : 'Fengmi',</v>
      </c>
    </row>
    <row r="113" spans="1:7" ht="13.2">
      <c r="A113" s="50">
        <v>112</v>
      </c>
      <c r="B113" s="53" t="s">
        <v>454</v>
      </c>
      <c r="C113" s="50" t="str">
        <f ca="1">IFERROR(__xludf.DUMMYFUNCTION("GoogleTranslate(B113, ""auto"")"),"Hengyufeng")</f>
        <v>Hengyufeng</v>
      </c>
      <c r="G113" s="50" t="str">
        <f t="shared" ca="1" si="0"/>
        <v>'恒宇丰' : 'Hengyufeng',</v>
      </c>
    </row>
    <row r="114" spans="1:7" ht="13.2">
      <c r="A114" s="50">
        <v>113</v>
      </c>
      <c r="B114" s="53" t="s">
        <v>455</v>
      </c>
      <c r="C114" s="50" t="str">
        <f ca="1">IFERROR(__xludf.DUMMYFUNCTION("GoogleTranslate(B114, ""auto"")"),"Oaks")</f>
        <v>Oaks</v>
      </c>
      <c r="G114" s="50" t="str">
        <f t="shared" ca="1" si="0"/>
        <v>'奥克斯' : 'Oaks',</v>
      </c>
    </row>
    <row r="115" spans="1:7" ht="13.2">
      <c r="A115" s="50">
        <v>114</v>
      </c>
      <c r="B115" s="53" t="s">
        <v>456</v>
      </c>
      <c r="C115" s="50" t="s">
        <v>457</v>
      </c>
      <c r="D115" s="50" t="s">
        <v>163</v>
      </c>
      <c r="G115" s="50" t="str">
        <f t="shared" si="0"/>
        <v>'西门子' : 'Siemens',</v>
      </c>
    </row>
    <row r="116" spans="1:7" ht="13.2">
      <c r="A116" s="50">
        <v>115</v>
      </c>
      <c r="B116" s="53" t="s">
        <v>458</v>
      </c>
      <c r="C116" s="50" t="str">
        <f ca="1">IFERROR(__xludf.DUMMYFUNCTION("GoogleTranslate(B116, ""auto"")"),"Oletdi")</f>
        <v>Oletdi</v>
      </c>
      <c r="G116" s="50" t="str">
        <f t="shared" ca="1" si="0"/>
        <v>'欧乐迪' : 'Oletdi',</v>
      </c>
    </row>
    <row r="117" spans="1:7" ht="13.2">
      <c r="A117" s="50">
        <v>116</v>
      </c>
      <c r="B117" s="53" t="s">
        <v>197</v>
      </c>
      <c r="C117" s="50" t="s">
        <v>197</v>
      </c>
      <c r="D117" s="50" t="s">
        <v>163</v>
      </c>
      <c r="G117" s="50" t="str">
        <f>"'"&amp;B117&amp;"'"&amp;" : "&amp;"'"&amp;C117&amp;"'"</f>
        <v>'PPTV' : 'PPTV'</v>
      </c>
    </row>
    <row r="118" spans="1:7" ht="13.2">
      <c r="B118" s="50"/>
    </row>
    <row r="119" spans="1:7" ht="13.2">
      <c r="B119" s="50"/>
    </row>
    <row r="120" spans="1:7" ht="13.2">
      <c r="B120" s="50"/>
    </row>
    <row r="121" spans="1:7" ht="13.2">
      <c r="B121" s="50"/>
    </row>
    <row r="122" spans="1:7" ht="13.2">
      <c r="B122" s="50"/>
    </row>
    <row r="123" spans="1:7" ht="13.2">
      <c r="B123" s="50"/>
    </row>
    <row r="124" spans="1:7" ht="13.2">
      <c r="B124" s="50"/>
    </row>
    <row r="125" spans="1:7" ht="13.2">
      <c r="B125" s="50"/>
    </row>
    <row r="126" spans="1:7" ht="13.2">
      <c r="B126" s="50"/>
    </row>
    <row r="127" spans="1:7" ht="13.2">
      <c r="B127" s="50"/>
    </row>
    <row r="128" spans="1:7" ht="13.2">
      <c r="B128" s="50"/>
    </row>
    <row r="129" spans="2:2" ht="13.2">
      <c r="B129" s="50"/>
    </row>
    <row r="130" spans="2:2" ht="13.2">
      <c r="B130" s="50"/>
    </row>
    <row r="131" spans="2:2" ht="13.2">
      <c r="B131" s="50"/>
    </row>
    <row r="132" spans="2:2" ht="13.2">
      <c r="B132" s="50"/>
    </row>
    <row r="133" spans="2:2" ht="13.2">
      <c r="B133" s="50"/>
    </row>
    <row r="134" spans="2:2" ht="13.2">
      <c r="B134" s="50"/>
    </row>
    <row r="135" spans="2:2" ht="13.2">
      <c r="B135" s="50"/>
    </row>
    <row r="136" spans="2:2" ht="13.2">
      <c r="B136" s="50"/>
    </row>
    <row r="137" spans="2:2" ht="13.2">
      <c r="B137" s="50"/>
    </row>
    <row r="138" spans="2:2" ht="13.2">
      <c r="B138" s="50"/>
    </row>
    <row r="139" spans="2:2" ht="13.2">
      <c r="B139" s="50"/>
    </row>
    <row r="140" spans="2:2" ht="13.2">
      <c r="B140" s="50"/>
    </row>
    <row r="141" spans="2:2" ht="13.2">
      <c r="B141" s="50"/>
    </row>
    <row r="142" spans="2:2" ht="13.2">
      <c r="B142" s="50"/>
    </row>
    <row r="143" spans="2:2" ht="13.2">
      <c r="B143" s="50"/>
    </row>
    <row r="144" spans="2:2" ht="13.2">
      <c r="B144" s="50"/>
    </row>
    <row r="145" spans="2:2" ht="13.2">
      <c r="B145" s="50"/>
    </row>
    <row r="146" spans="2:2" ht="13.2">
      <c r="B146" s="50"/>
    </row>
    <row r="147" spans="2:2" ht="13.2">
      <c r="B147" s="50"/>
    </row>
    <row r="148" spans="2:2" ht="13.2">
      <c r="B148" s="50"/>
    </row>
    <row r="149" spans="2:2" ht="13.2">
      <c r="B149" s="50"/>
    </row>
    <row r="150" spans="2:2" ht="13.2">
      <c r="B150" s="50"/>
    </row>
    <row r="151" spans="2:2" ht="13.2">
      <c r="B151" s="50"/>
    </row>
    <row r="152" spans="2:2" ht="13.2">
      <c r="B152" s="50"/>
    </row>
    <row r="153" spans="2:2" ht="13.2">
      <c r="B153" s="50"/>
    </row>
    <row r="154" spans="2:2" ht="13.2">
      <c r="B154" s="50"/>
    </row>
    <row r="155" spans="2:2" ht="13.2">
      <c r="B155" s="50"/>
    </row>
    <row r="156" spans="2:2" ht="13.2">
      <c r="B156" s="50"/>
    </row>
    <row r="157" spans="2:2" ht="13.2">
      <c r="B157" s="50"/>
    </row>
    <row r="158" spans="2:2" ht="13.2">
      <c r="B158" s="50"/>
    </row>
    <row r="159" spans="2:2" ht="13.2">
      <c r="B159" s="50"/>
    </row>
    <row r="160" spans="2:2" ht="13.2">
      <c r="B160" s="50"/>
    </row>
    <row r="161" spans="2:2" ht="13.2">
      <c r="B161" s="50"/>
    </row>
    <row r="162" spans="2:2" ht="13.2">
      <c r="B162" s="50"/>
    </row>
    <row r="163" spans="2:2" ht="13.2">
      <c r="B163" s="50"/>
    </row>
    <row r="164" spans="2:2" ht="13.2">
      <c r="B164" s="50"/>
    </row>
    <row r="165" spans="2:2" ht="13.2">
      <c r="B165" s="50"/>
    </row>
    <row r="166" spans="2:2" ht="13.2">
      <c r="B166" s="50"/>
    </row>
    <row r="167" spans="2:2" ht="13.2">
      <c r="B167" s="50"/>
    </row>
    <row r="168" spans="2:2" ht="13.2">
      <c r="B168" s="50"/>
    </row>
    <row r="169" spans="2:2" ht="13.2">
      <c r="B169" s="50"/>
    </row>
    <row r="170" spans="2:2" ht="13.2">
      <c r="B170" s="50"/>
    </row>
    <row r="171" spans="2:2" ht="13.2">
      <c r="B171" s="50"/>
    </row>
    <row r="172" spans="2:2" ht="13.2">
      <c r="B172" s="50"/>
    </row>
    <row r="173" spans="2:2" ht="13.2">
      <c r="B173" s="50"/>
    </row>
    <row r="174" spans="2:2" ht="13.2">
      <c r="B174" s="50"/>
    </row>
    <row r="175" spans="2:2" ht="13.2">
      <c r="B175" s="50"/>
    </row>
    <row r="176" spans="2:2" ht="13.2">
      <c r="B176" s="50"/>
    </row>
    <row r="177" spans="2:2" ht="13.2">
      <c r="B177" s="50"/>
    </row>
    <row r="178" spans="2:2" ht="13.2">
      <c r="B178" s="50"/>
    </row>
    <row r="179" spans="2:2" ht="13.2">
      <c r="B179" s="50"/>
    </row>
    <row r="180" spans="2:2" ht="13.2">
      <c r="B180" s="50"/>
    </row>
    <row r="181" spans="2:2" ht="13.2">
      <c r="B181" s="50"/>
    </row>
    <row r="182" spans="2:2" ht="13.2">
      <c r="B182" s="50"/>
    </row>
    <row r="183" spans="2:2" ht="13.2">
      <c r="B183" s="50"/>
    </row>
    <row r="184" spans="2:2" ht="13.2">
      <c r="B184" s="50"/>
    </row>
    <row r="185" spans="2:2" ht="13.2">
      <c r="B185" s="50"/>
    </row>
    <row r="186" spans="2:2" ht="13.2">
      <c r="B186" s="50"/>
    </row>
    <row r="187" spans="2:2" ht="13.2">
      <c r="B187" s="50"/>
    </row>
    <row r="188" spans="2:2" ht="13.2">
      <c r="B188" s="50"/>
    </row>
    <row r="189" spans="2:2" ht="13.2">
      <c r="B189" s="50"/>
    </row>
    <row r="190" spans="2:2" ht="13.2">
      <c r="B190" s="50"/>
    </row>
    <row r="191" spans="2:2" ht="13.2">
      <c r="B191" s="50"/>
    </row>
    <row r="192" spans="2:2" ht="13.2">
      <c r="B192" s="50"/>
    </row>
    <row r="193" spans="2:2" ht="13.2">
      <c r="B193" s="50"/>
    </row>
    <row r="194" spans="2:2" ht="13.2">
      <c r="B194" s="50"/>
    </row>
    <row r="195" spans="2:2" ht="13.2">
      <c r="B195" s="50"/>
    </row>
    <row r="196" spans="2:2" ht="13.2">
      <c r="B196" s="50"/>
    </row>
    <row r="197" spans="2:2" ht="13.2">
      <c r="B197" s="50"/>
    </row>
    <row r="198" spans="2:2" ht="13.2">
      <c r="B198" s="50"/>
    </row>
    <row r="199" spans="2:2" ht="13.2">
      <c r="B199" s="50"/>
    </row>
    <row r="200" spans="2:2" ht="13.2">
      <c r="B200" s="50"/>
    </row>
    <row r="201" spans="2:2" ht="13.2">
      <c r="B201" s="50"/>
    </row>
    <row r="202" spans="2:2" ht="13.2">
      <c r="B202" s="50"/>
    </row>
    <row r="203" spans="2:2" ht="13.2">
      <c r="B203" s="50"/>
    </row>
    <row r="204" spans="2:2" ht="13.2">
      <c r="B204" s="50"/>
    </row>
    <row r="205" spans="2:2" ht="13.2">
      <c r="B205" s="50"/>
    </row>
    <row r="206" spans="2:2" ht="13.2">
      <c r="B206" s="50"/>
    </row>
    <row r="207" spans="2:2" ht="13.2">
      <c r="B207" s="50"/>
    </row>
    <row r="208" spans="2:2" ht="13.2">
      <c r="B208" s="50"/>
    </row>
    <row r="209" spans="2:2" ht="13.2">
      <c r="B209" s="50"/>
    </row>
    <row r="210" spans="2:2" ht="13.2">
      <c r="B210" s="50"/>
    </row>
    <row r="211" spans="2:2" ht="13.2">
      <c r="B211" s="50"/>
    </row>
    <row r="212" spans="2:2" ht="13.2">
      <c r="B212" s="50"/>
    </row>
    <row r="213" spans="2:2" ht="13.2">
      <c r="B213" s="50"/>
    </row>
    <row r="214" spans="2:2" ht="13.2">
      <c r="B214" s="50"/>
    </row>
    <row r="215" spans="2:2" ht="13.2">
      <c r="B215" s="50"/>
    </row>
    <row r="216" spans="2:2" ht="13.2">
      <c r="B216" s="50"/>
    </row>
    <row r="217" spans="2:2" ht="13.2">
      <c r="B217" s="50"/>
    </row>
    <row r="218" spans="2:2" ht="13.2">
      <c r="B218" s="50"/>
    </row>
    <row r="219" spans="2:2" ht="13.2">
      <c r="B219" s="50"/>
    </row>
    <row r="220" spans="2:2" ht="13.2">
      <c r="B220" s="50"/>
    </row>
    <row r="221" spans="2:2" ht="13.2">
      <c r="B221" s="50"/>
    </row>
    <row r="222" spans="2:2" ht="13.2">
      <c r="B222" s="50"/>
    </row>
    <row r="223" spans="2:2" ht="13.2">
      <c r="B223" s="50"/>
    </row>
    <row r="224" spans="2:2" ht="13.2">
      <c r="B224" s="50"/>
    </row>
    <row r="225" spans="2:2" ht="13.2">
      <c r="B225" s="50"/>
    </row>
    <row r="226" spans="2:2" ht="13.2">
      <c r="B226" s="50"/>
    </row>
    <row r="227" spans="2:2" ht="13.2">
      <c r="B227" s="50"/>
    </row>
    <row r="228" spans="2:2" ht="13.2">
      <c r="B228" s="50"/>
    </row>
    <row r="229" spans="2:2" ht="13.2">
      <c r="B229" s="50"/>
    </row>
    <row r="230" spans="2:2" ht="13.2">
      <c r="B230" s="50"/>
    </row>
    <row r="231" spans="2:2" ht="13.2">
      <c r="B231" s="50"/>
    </row>
    <row r="232" spans="2:2" ht="13.2">
      <c r="B232" s="50"/>
    </row>
    <row r="233" spans="2:2" ht="13.2">
      <c r="B233" s="50"/>
    </row>
    <row r="234" spans="2:2" ht="13.2">
      <c r="B234" s="50"/>
    </row>
    <row r="235" spans="2:2" ht="13.2">
      <c r="B235" s="50"/>
    </row>
    <row r="236" spans="2:2" ht="13.2">
      <c r="B236" s="50"/>
    </row>
    <row r="237" spans="2:2" ht="13.2">
      <c r="B237" s="50"/>
    </row>
    <row r="238" spans="2:2" ht="13.2">
      <c r="B238" s="50"/>
    </row>
    <row r="239" spans="2:2" ht="13.2">
      <c r="B239" s="50"/>
    </row>
    <row r="240" spans="2:2" ht="13.2">
      <c r="B240" s="50"/>
    </row>
    <row r="241" spans="2:2" ht="13.2">
      <c r="B241" s="50"/>
    </row>
    <row r="242" spans="2:2" ht="13.2">
      <c r="B242" s="50"/>
    </row>
    <row r="243" spans="2:2" ht="13.2">
      <c r="B243" s="50"/>
    </row>
    <row r="244" spans="2:2" ht="13.2">
      <c r="B244" s="50"/>
    </row>
    <row r="245" spans="2:2" ht="13.2">
      <c r="B245" s="50"/>
    </row>
    <row r="246" spans="2:2" ht="13.2">
      <c r="B246" s="50"/>
    </row>
    <row r="247" spans="2:2" ht="13.2">
      <c r="B247" s="50"/>
    </row>
    <row r="248" spans="2:2" ht="13.2">
      <c r="B248" s="50"/>
    </row>
    <row r="249" spans="2:2" ht="13.2">
      <c r="B249" s="50"/>
    </row>
    <row r="250" spans="2:2" ht="13.2">
      <c r="B250" s="50"/>
    </row>
    <row r="251" spans="2:2" ht="13.2">
      <c r="B251" s="50"/>
    </row>
    <row r="252" spans="2:2" ht="13.2">
      <c r="B252" s="50"/>
    </row>
    <row r="253" spans="2:2" ht="13.2">
      <c r="B253" s="50"/>
    </row>
    <row r="254" spans="2:2" ht="13.2">
      <c r="B254" s="50"/>
    </row>
    <row r="255" spans="2:2" ht="13.2">
      <c r="B255" s="50"/>
    </row>
    <row r="256" spans="2:2" ht="13.2">
      <c r="B256" s="50"/>
    </row>
    <row r="257" spans="2:2" ht="13.2">
      <c r="B257" s="50"/>
    </row>
    <row r="258" spans="2:2" ht="13.2">
      <c r="B258" s="50"/>
    </row>
    <row r="259" spans="2:2" ht="13.2">
      <c r="B259" s="50"/>
    </row>
    <row r="260" spans="2:2" ht="13.2">
      <c r="B260" s="50"/>
    </row>
    <row r="261" spans="2:2" ht="13.2">
      <c r="B261" s="50"/>
    </row>
    <row r="262" spans="2:2" ht="13.2">
      <c r="B262" s="50"/>
    </row>
    <row r="263" spans="2:2" ht="13.2">
      <c r="B263" s="50"/>
    </row>
    <row r="264" spans="2:2" ht="13.2">
      <c r="B264" s="50"/>
    </row>
    <row r="265" spans="2:2" ht="13.2">
      <c r="B265" s="50"/>
    </row>
    <row r="266" spans="2:2" ht="13.2">
      <c r="B266" s="50"/>
    </row>
    <row r="267" spans="2:2" ht="13.2">
      <c r="B267" s="50"/>
    </row>
    <row r="268" spans="2:2" ht="13.2">
      <c r="B268" s="50"/>
    </row>
    <row r="269" spans="2:2" ht="13.2">
      <c r="B269" s="50"/>
    </row>
    <row r="270" spans="2:2" ht="13.2">
      <c r="B270" s="50"/>
    </row>
    <row r="271" spans="2:2" ht="13.2">
      <c r="B271" s="50"/>
    </row>
    <row r="272" spans="2:2" ht="13.2">
      <c r="B272" s="50"/>
    </row>
    <row r="273" spans="2:2" ht="13.2">
      <c r="B273" s="50"/>
    </row>
    <row r="274" spans="2:2" ht="13.2">
      <c r="B274" s="50"/>
    </row>
    <row r="275" spans="2:2" ht="13.2">
      <c r="B275" s="50"/>
    </row>
    <row r="276" spans="2:2" ht="13.2">
      <c r="B276" s="50"/>
    </row>
    <row r="277" spans="2:2" ht="13.2">
      <c r="B277" s="50"/>
    </row>
    <row r="278" spans="2:2" ht="13.2">
      <c r="B278" s="50"/>
    </row>
    <row r="279" spans="2:2" ht="13.2">
      <c r="B279" s="50"/>
    </row>
    <row r="280" spans="2:2" ht="13.2">
      <c r="B280" s="50"/>
    </row>
    <row r="281" spans="2:2" ht="13.2">
      <c r="B281" s="50"/>
    </row>
    <row r="282" spans="2:2" ht="13.2">
      <c r="B282" s="50"/>
    </row>
    <row r="283" spans="2:2" ht="13.2">
      <c r="B283" s="50"/>
    </row>
    <row r="284" spans="2:2" ht="13.2">
      <c r="B284" s="50"/>
    </row>
    <row r="285" spans="2:2" ht="13.2">
      <c r="B285" s="50"/>
    </row>
    <row r="286" spans="2:2" ht="13.2">
      <c r="B286" s="50"/>
    </row>
    <row r="287" spans="2:2" ht="13.2">
      <c r="B287" s="50"/>
    </row>
    <row r="288" spans="2:2" ht="13.2">
      <c r="B288" s="50"/>
    </row>
    <row r="289" spans="2:2" ht="13.2">
      <c r="B289" s="50"/>
    </row>
    <row r="290" spans="2:2" ht="13.2">
      <c r="B290" s="50"/>
    </row>
    <row r="291" spans="2:2" ht="13.2">
      <c r="B291" s="50"/>
    </row>
    <row r="292" spans="2:2" ht="13.2">
      <c r="B292" s="50"/>
    </row>
    <row r="293" spans="2:2" ht="13.2">
      <c r="B293" s="50"/>
    </row>
    <row r="294" spans="2:2" ht="13.2">
      <c r="B294" s="50"/>
    </row>
    <row r="295" spans="2:2" ht="13.2">
      <c r="B295" s="50"/>
    </row>
    <row r="296" spans="2:2" ht="13.2">
      <c r="B296" s="50"/>
    </row>
    <row r="297" spans="2:2" ht="13.2">
      <c r="B297" s="50"/>
    </row>
    <row r="298" spans="2:2" ht="13.2">
      <c r="B298" s="50"/>
    </row>
    <row r="299" spans="2:2" ht="13.2">
      <c r="B299" s="50"/>
    </row>
    <row r="300" spans="2:2" ht="13.2">
      <c r="B300" s="50"/>
    </row>
    <row r="301" spans="2:2" ht="13.2">
      <c r="B301" s="50"/>
    </row>
    <row r="302" spans="2:2" ht="13.2">
      <c r="B302" s="50"/>
    </row>
    <row r="303" spans="2:2" ht="13.2">
      <c r="B303" s="50"/>
    </row>
    <row r="304" spans="2:2" ht="13.2">
      <c r="B304" s="50"/>
    </row>
    <row r="305" spans="2:2" ht="13.2">
      <c r="B305" s="50"/>
    </row>
    <row r="306" spans="2:2" ht="13.2">
      <c r="B306" s="50"/>
    </row>
    <row r="307" spans="2:2" ht="13.2">
      <c r="B307" s="50"/>
    </row>
    <row r="308" spans="2:2" ht="13.2">
      <c r="B308" s="50"/>
    </row>
    <row r="309" spans="2:2" ht="13.2">
      <c r="B309" s="50"/>
    </row>
    <row r="310" spans="2:2" ht="13.2">
      <c r="B310" s="50"/>
    </row>
    <row r="311" spans="2:2" ht="13.2">
      <c r="B311" s="50"/>
    </row>
    <row r="312" spans="2:2" ht="13.2">
      <c r="B312" s="50"/>
    </row>
    <row r="313" spans="2:2" ht="13.2">
      <c r="B313" s="50"/>
    </row>
    <row r="314" spans="2:2" ht="13.2">
      <c r="B314" s="50"/>
    </row>
    <row r="315" spans="2:2" ht="13.2">
      <c r="B315" s="50"/>
    </row>
    <row r="316" spans="2:2" ht="13.2">
      <c r="B316" s="50"/>
    </row>
    <row r="317" spans="2:2" ht="13.2">
      <c r="B317" s="50"/>
    </row>
    <row r="318" spans="2:2" ht="13.2">
      <c r="B318" s="50"/>
    </row>
    <row r="319" spans="2:2" ht="13.2">
      <c r="B319" s="50"/>
    </row>
    <row r="320" spans="2:2" ht="13.2">
      <c r="B320" s="50"/>
    </row>
    <row r="321" spans="2:2" ht="13.2">
      <c r="B321" s="50"/>
    </row>
    <row r="322" spans="2:2" ht="13.2">
      <c r="B322" s="50"/>
    </row>
    <row r="323" spans="2:2" ht="13.2">
      <c r="B323" s="50"/>
    </row>
    <row r="324" spans="2:2" ht="13.2">
      <c r="B324" s="50"/>
    </row>
    <row r="325" spans="2:2" ht="13.2">
      <c r="B325" s="50"/>
    </row>
    <row r="326" spans="2:2" ht="13.2">
      <c r="B326" s="50"/>
    </row>
    <row r="327" spans="2:2" ht="13.2">
      <c r="B327" s="50"/>
    </row>
    <row r="328" spans="2:2" ht="13.2">
      <c r="B328" s="50"/>
    </row>
    <row r="329" spans="2:2" ht="13.2">
      <c r="B329" s="50"/>
    </row>
    <row r="330" spans="2:2" ht="13.2">
      <c r="B330" s="50"/>
    </row>
    <row r="331" spans="2:2" ht="13.2">
      <c r="B331" s="50"/>
    </row>
    <row r="332" spans="2:2" ht="13.2">
      <c r="B332" s="50"/>
    </row>
    <row r="333" spans="2:2" ht="13.2">
      <c r="B333" s="50"/>
    </row>
    <row r="334" spans="2:2" ht="13.2">
      <c r="B334" s="50"/>
    </row>
    <row r="335" spans="2:2" ht="13.2">
      <c r="B335" s="50"/>
    </row>
    <row r="336" spans="2:2" ht="13.2">
      <c r="B336" s="50"/>
    </row>
    <row r="337" spans="2:2" ht="13.2">
      <c r="B337" s="50"/>
    </row>
    <row r="338" spans="2:2" ht="13.2">
      <c r="B338" s="50"/>
    </row>
    <row r="339" spans="2:2" ht="13.2">
      <c r="B339" s="50"/>
    </row>
    <row r="340" spans="2:2" ht="13.2">
      <c r="B340" s="50"/>
    </row>
    <row r="341" spans="2:2" ht="13.2">
      <c r="B341" s="50"/>
    </row>
    <row r="342" spans="2:2" ht="13.2">
      <c r="B342" s="50"/>
    </row>
    <row r="343" spans="2:2" ht="13.2">
      <c r="B343" s="50"/>
    </row>
    <row r="344" spans="2:2" ht="13.2">
      <c r="B344" s="50"/>
    </row>
    <row r="345" spans="2:2" ht="13.2">
      <c r="B345" s="50"/>
    </row>
    <row r="346" spans="2:2" ht="13.2">
      <c r="B346" s="50"/>
    </row>
    <row r="347" spans="2:2" ht="13.2">
      <c r="B347" s="50"/>
    </row>
    <row r="348" spans="2:2" ht="13.2">
      <c r="B348" s="50"/>
    </row>
    <row r="349" spans="2:2" ht="13.2">
      <c r="B349" s="50"/>
    </row>
    <row r="350" spans="2:2" ht="13.2">
      <c r="B350" s="50"/>
    </row>
    <row r="351" spans="2:2" ht="13.2">
      <c r="B351" s="50"/>
    </row>
    <row r="352" spans="2:2" ht="13.2">
      <c r="B352" s="50"/>
    </row>
    <row r="353" spans="2:2" ht="13.2">
      <c r="B353" s="50"/>
    </row>
    <row r="354" spans="2:2" ht="13.2">
      <c r="B354" s="50"/>
    </row>
    <row r="355" spans="2:2" ht="13.2">
      <c r="B355" s="50"/>
    </row>
    <row r="356" spans="2:2" ht="13.2">
      <c r="B356" s="50"/>
    </row>
    <row r="357" spans="2:2" ht="13.2">
      <c r="B357" s="50"/>
    </row>
    <row r="358" spans="2:2" ht="13.2">
      <c r="B358" s="50"/>
    </row>
    <row r="359" spans="2:2" ht="13.2">
      <c r="B359" s="50"/>
    </row>
    <row r="360" spans="2:2" ht="13.2">
      <c r="B360" s="50"/>
    </row>
    <row r="361" spans="2:2" ht="13.2">
      <c r="B361" s="50"/>
    </row>
    <row r="362" spans="2:2" ht="13.2">
      <c r="B362" s="50"/>
    </row>
    <row r="363" spans="2:2" ht="13.2">
      <c r="B363" s="50"/>
    </row>
    <row r="364" spans="2:2" ht="13.2">
      <c r="B364" s="50"/>
    </row>
    <row r="365" spans="2:2" ht="13.2">
      <c r="B365" s="50"/>
    </row>
    <row r="366" spans="2:2" ht="13.2">
      <c r="B366" s="50"/>
    </row>
    <row r="367" spans="2:2" ht="13.2">
      <c r="B367" s="50"/>
    </row>
    <row r="368" spans="2:2" ht="13.2">
      <c r="B368" s="50"/>
    </row>
    <row r="369" spans="2:2" ht="13.2">
      <c r="B369" s="50"/>
    </row>
    <row r="370" spans="2:2" ht="13.2">
      <c r="B370" s="50"/>
    </row>
    <row r="371" spans="2:2" ht="13.2">
      <c r="B371" s="50"/>
    </row>
    <row r="372" spans="2:2" ht="13.2">
      <c r="B372" s="50"/>
    </row>
    <row r="373" spans="2:2" ht="13.2">
      <c r="B373" s="50"/>
    </row>
    <row r="374" spans="2:2" ht="13.2">
      <c r="B374" s="50"/>
    </row>
    <row r="375" spans="2:2" ht="13.2">
      <c r="B375" s="50"/>
    </row>
    <row r="376" spans="2:2" ht="13.2">
      <c r="B376" s="50"/>
    </row>
    <row r="377" spans="2:2" ht="13.2">
      <c r="B377" s="50"/>
    </row>
    <row r="378" spans="2:2" ht="13.2">
      <c r="B378" s="50"/>
    </row>
    <row r="379" spans="2:2" ht="13.2">
      <c r="B379" s="50"/>
    </row>
    <row r="380" spans="2:2" ht="13.2">
      <c r="B380" s="50"/>
    </row>
    <row r="381" spans="2:2" ht="13.2">
      <c r="B381" s="50"/>
    </row>
    <row r="382" spans="2:2" ht="13.2">
      <c r="B382" s="50"/>
    </row>
    <row r="383" spans="2:2" ht="13.2">
      <c r="B383" s="50"/>
    </row>
    <row r="384" spans="2:2" ht="13.2">
      <c r="B384" s="50"/>
    </row>
    <row r="385" spans="2:2" ht="13.2">
      <c r="B385" s="50"/>
    </row>
    <row r="386" spans="2:2" ht="13.2">
      <c r="B386" s="50"/>
    </row>
    <row r="387" spans="2:2" ht="13.2">
      <c r="B387" s="50"/>
    </row>
    <row r="388" spans="2:2" ht="13.2">
      <c r="B388" s="50"/>
    </row>
    <row r="389" spans="2:2" ht="13.2">
      <c r="B389" s="50"/>
    </row>
    <row r="390" spans="2:2" ht="13.2">
      <c r="B390" s="50"/>
    </row>
    <row r="391" spans="2:2" ht="13.2">
      <c r="B391" s="50"/>
    </row>
    <row r="392" spans="2:2" ht="13.2">
      <c r="B392" s="50"/>
    </row>
    <row r="393" spans="2:2" ht="13.2">
      <c r="B393" s="50"/>
    </row>
    <row r="394" spans="2:2" ht="13.2">
      <c r="B394" s="50"/>
    </row>
    <row r="395" spans="2:2" ht="13.2">
      <c r="B395" s="50"/>
    </row>
    <row r="396" spans="2:2" ht="13.2">
      <c r="B396" s="50"/>
    </row>
    <row r="397" spans="2:2" ht="13.2">
      <c r="B397" s="50"/>
    </row>
    <row r="398" spans="2:2" ht="13.2">
      <c r="B398" s="50"/>
    </row>
    <row r="399" spans="2:2" ht="13.2">
      <c r="B399" s="50"/>
    </row>
    <row r="400" spans="2:2" ht="13.2">
      <c r="B400" s="50"/>
    </row>
    <row r="401" spans="2:2" ht="13.2">
      <c r="B401" s="50"/>
    </row>
    <row r="402" spans="2:2" ht="13.2">
      <c r="B402" s="50"/>
    </row>
    <row r="403" spans="2:2" ht="13.2">
      <c r="B403" s="50"/>
    </row>
    <row r="404" spans="2:2" ht="13.2">
      <c r="B404" s="50"/>
    </row>
    <row r="405" spans="2:2" ht="13.2">
      <c r="B405" s="50"/>
    </row>
    <row r="406" spans="2:2" ht="13.2">
      <c r="B406" s="50"/>
    </row>
    <row r="407" spans="2:2" ht="13.2">
      <c r="B407" s="50"/>
    </row>
    <row r="408" spans="2:2" ht="13.2">
      <c r="B408" s="50"/>
    </row>
    <row r="409" spans="2:2" ht="13.2">
      <c r="B409" s="50"/>
    </row>
    <row r="410" spans="2:2" ht="13.2">
      <c r="B410" s="50"/>
    </row>
    <row r="411" spans="2:2" ht="13.2">
      <c r="B411" s="50"/>
    </row>
    <row r="412" spans="2:2" ht="13.2">
      <c r="B412" s="50"/>
    </row>
    <row r="413" spans="2:2" ht="13.2">
      <c r="B413" s="50"/>
    </row>
    <row r="414" spans="2:2" ht="13.2">
      <c r="B414" s="50"/>
    </row>
    <row r="415" spans="2:2" ht="13.2">
      <c r="B415" s="50"/>
    </row>
    <row r="416" spans="2:2" ht="13.2">
      <c r="B416" s="50"/>
    </row>
    <row r="417" spans="2:2" ht="13.2">
      <c r="B417" s="50"/>
    </row>
    <row r="418" spans="2:2" ht="13.2">
      <c r="B418" s="50"/>
    </row>
    <row r="419" spans="2:2" ht="13.2">
      <c r="B419" s="50"/>
    </row>
    <row r="420" spans="2:2" ht="13.2">
      <c r="B420" s="50"/>
    </row>
    <row r="421" spans="2:2" ht="13.2">
      <c r="B421" s="50"/>
    </row>
    <row r="422" spans="2:2" ht="13.2">
      <c r="B422" s="50"/>
    </row>
    <row r="423" spans="2:2" ht="13.2">
      <c r="B423" s="50"/>
    </row>
    <row r="424" spans="2:2" ht="13.2">
      <c r="B424" s="50"/>
    </row>
    <row r="425" spans="2:2" ht="13.2">
      <c r="B425" s="50"/>
    </row>
    <row r="426" spans="2:2" ht="13.2">
      <c r="B426" s="50"/>
    </row>
    <row r="427" spans="2:2" ht="13.2">
      <c r="B427" s="50"/>
    </row>
    <row r="428" spans="2:2" ht="13.2">
      <c r="B428" s="50"/>
    </row>
    <row r="429" spans="2:2" ht="13.2">
      <c r="B429" s="50"/>
    </row>
    <row r="430" spans="2:2" ht="13.2">
      <c r="B430" s="50"/>
    </row>
    <row r="431" spans="2:2" ht="13.2">
      <c r="B431" s="50"/>
    </row>
    <row r="432" spans="2:2" ht="13.2">
      <c r="B432" s="50"/>
    </row>
    <row r="433" spans="2:2" ht="13.2">
      <c r="B433" s="50"/>
    </row>
    <row r="434" spans="2:2" ht="13.2">
      <c r="B434" s="50"/>
    </row>
    <row r="435" spans="2:2" ht="13.2">
      <c r="B435" s="50"/>
    </row>
    <row r="436" spans="2:2" ht="13.2">
      <c r="B436" s="50"/>
    </row>
    <row r="437" spans="2:2" ht="13.2">
      <c r="B437" s="50"/>
    </row>
    <row r="438" spans="2:2" ht="13.2">
      <c r="B438" s="50"/>
    </row>
    <row r="439" spans="2:2" ht="13.2">
      <c r="B439" s="50"/>
    </row>
    <row r="440" spans="2:2" ht="13.2">
      <c r="B440" s="50"/>
    </row>
    <row r="441" spans="2:2" ht="13.2">
      <c r="B441" s="50"/>
    </row>
    <row r="442" spans="2:2" ht="13.2">
      <c r="B442" s="50"/>
    </row>
    <row r="443" spans="2:2" ht="13.2">
      <c r="B443" s="50"/>
    </row>
    <row r="444" spans="2:2" ht="13.2">
      <c r="B444" s="50"/>
    </row>
    <row r="445" spans="2:2" ht="13.2">
      <c r="B445" s="50"/>
    </row>
    <row r="446" spans="2:2" ht="13.2">
      <c r="B446" s="50"/>
    </row>
    <row r="447" spans="2:2" ht="13.2">
      <c r="B447" s="50"/>
    </row>
    <row r="448" spans="2:2" ht="13.2">
      <c r="B448" s="50"/>
    </row>
    <row r="449" spans="2:2" ht="13.2">
      <c r="B449" s="50"/>
    </row>
    <row r="450" spans="2:2" ht="13.2">
      <c r="B450" s="50"/>
    </row>
    <row r="451" spans="2:2" ht="13.2">
      <c r="B451" s="50"/>
    </row>
    <row r="452" spans="2:2" ht="13.2">
      <c r="B452" s="50"/>
    </row>
    <row r="453" spans="2:2" ht="13.2">
      <c r="B453" s="50"/>
    </row>
    <row r="454" spans="2:2" ht="13.2">
      <c r="B454" s="50"/>
    </row>
    <row r="455" spans="2:2" ht="13.2">
      <c r="B455" s="50"/>
    </row>
    <row r="456" spans="2:2" ht="13.2">
      <c r="B456" s="50"/>
    </row>
    <row r="457" spans="2:2" ht="13.2">
      <c r="B457" s="50"/>
    </row>
    <row r="458" spans="2:2" ht="13.2">
      <c r="B458" s="50"/>
    </row>
    <row r="459" spans="2:2" ht="13.2">
      <c r="B459" s="50"/>
    </row>
    <row r="460" spans="2:2" ht="13.2">
      <c r="B460" s="50"/>
    </row>
    <row r="461" spans="2:2" ht="13.2">
      <c r="B461" s="50"/>
    </row>
    <row r="462" spans="2:2" ht="13.2">
      <c r="B462" s="50"/>
    </row>
    <row r="463" spans="2:2" ht="13.2">
      <c r="B463" s="50"/>
    </row>
    <row r="464" spans="2:2" ht="13.2">
      <c r="B464" s="50"/>
    </row>
    <row r="465" spans="2:2" ht="13.2">
      <c r="B465" s="50"/>
    </row>
    <row r="466" spans="2:2" ht="13.2">
      <c r="B466" s="50"/>
    </row>
    <row r="467" spans="2:2" ht="13.2">
      <c r="B467" s="50"/>
    </row>
    <row r="468" spans="2:2" ht="13.2">
      <c r="B468" s="50"/>
    </row>
    <row r="469" spans="2:2" ht="13.2">
      <c r="B469" s="50"/>
    </row>
    <row r="470" spans="2:2" ht="13.2">
      <c r="B470" s="50"/>
    </row>
    <row r="471" spans="2:2" ht="13.2">
      <c r="B471" s="50"/>
    </row>
    <row r="472" spans="2:2" ht="13.2">
      <c r="B472" s="50"/>
    </row>
    <row r="473" spans="2:2" ht="13.2">
      <c r="B473" s="50"/>
    </row>
    <row r="474" spans="2:2" ht="13.2">
      <c r="B474" s="50"/>
    </row>
    <row r="475" spans="2:2" ht="13.2">
      <c r="B475" s="50"/>
    </row>
    <row r="476" spans="2:2" ht="13.2">
      <c r="B476" s="50"/>
    </row>
    <row r="477" spans="2:2" ht="13.2">
      <c r="B477" s="50"/>
    </row>
    <row r="478" spans="2:2" ht="13.2">
      <c r="B478" s="50"/>
    </row>
    <row r="479" spans="2:2" ht="13.2">
      <c r="B479" s="50"/>
    </row>
    <row r="480" spans="2:2" ht="13.2">
      <c r="B480" s="50"/>
    </row>
    <row r="481" spans="2:2" ht="13.2">
      <c r="B481" s="50"/>
    </row>
    <row r="482" spans="2:2" ht="13.2">
      <c r="B482" s="50"/>
    </row>
    <row r="483" spans="2:2" ht="13.2">
      <c r="B483" s="50"/>
    </row>
    <row r="484" spans="2:2" ht="13.2">
      <c r="B484" s="50"/>
    </row>
    <row r="485" spans="2:2" ht="13.2">
      <c r="B485" s="50"/>
    </row>
    <row r="486" spans="2:2" ht="13.2">
      <c r="B486" s="50"/>
    </row>
    <row r="487" spans="2:2" ht="13.2">
      <c r="B487" s="50"/>
    </row>
    <row r="488" spans="2:2" ht="13.2">
      <c r="B488" s="50"/>
    </row>
    <row r="489" spans="2:2" ht="13.2">
      <c r="B489" s="50"/>
    </row>
    <row r="490" spans="2:2" ht="13.2">
      <c r="B490" s="50"/>
    </row>
    <row r="491" spans="2:2" ht="13.2">
      <c r="B491" s="50"/>
    </row>
    <row r="492" spans="2:2" ht="13.2">
      <c r="B492" s="50"/>
    </row>
    <row r="493" spans="2:2" ht="13.2">
      <c r="B493" s="50"/>
    </row>
    <row r="494" spans="2:2" ht="13.2">
      <c r="B494" s="50"/>
    </row>
    <row r="495" spans="2:2" ht="13.2">
      <c r="B495" s="50"/>
    </row>
    <row r="496" spans="2:2" ht="13.2">
      <c r="B496" s="50"/>
    </row>
    <row r="497" spans="2:2" ht="13.2">
      <c r="B497" s="50"/>
    </row>
    <row r="498" spans="2:2" ht="13.2">
      <c r="B498" s="50"/>
    </row>
    <row r="499" spans="2:2" ht="13.2">
      <c r="B499" s="50"/>
    </row>
    <row r="500" spans="2:2" ht="13.2">
      <c r="B500" s="50"/>
    </row>
    <row r="501" spans="2:2" ht="13.2">
      <c r="B501" s="50"/>
    </row>
    <row r="502" spans="2:2" ht="13.2">
      <c r="B502" s="50"/>
    </row>
    <row r="503" spans="2:2" ht="13.2">
      <c r="B503" s="50"/>
    </row>
    <row r="504" spans="2:2" ht="13.2">
      <c r="B504" s="50"/>
    </row>
    <row r="505" spans="2:2" ht="13.2">
      <c r="B505" s="50"/>
    </row>
    <row r="506" spans="2:2" ht="13.2">
      <c r="B506" s="50"/>
    </row>
    <row r="507" spans="2:2" ht="13.2">
      <c r="B507" s="50"/>
    </row>
    <row r="508" spans="2:2" ht="13.2">
      <c r="B508" s="50"/>
    </row>
    <row r="509" spans="2:2" ht="13.2">
      <c r="B509" s="50"/>
    </row>
    <row r="510" spans="2:2" ht="13.2">
      <c r="B510" s="50"/>
    </row>
    <row r="511" spans="2:2" ht="13.2">
      <c r="B511" s="50"/>
    </row>
    <row r="512" spans="2:2" ht="13.2">
      <c r="B512" s="50"/>
    </row>
    <row r="513" spans="2:2" ht="13.2">
      <c r="B513" s="50"/>
    </row>
    <row r="514" spans="2:2" ht="13.2">
      <c r="B514" s="50"/>
    </row>
    <row r="515" spans="2:2" ht="13.2">
      <c r="B515" s="50"/>
    </row>
    <row r="516" spans="2:2" ht="13.2">
      <c r="B516" s="50"/>
    </row>
    <row r="517" spans="2:2" ht="13.2">
      <c r="B517" s="50"/>
    </row>
    <row r="518" spans="2:2" ht="13.2">
      <c r="B518" s="50"/>
    </row>
    <row r="519" spans="2:2" ht="13.2">
      <c r="B519" s="50"/>
    </row>
    <row r="520" spans="2:2" ht="13.2">
      <c r="B520" s="50"/>
    </row>
    <row r="521" spans="2:2" ht="13.2">
      <c r="B521" s="50"/>
    </row>
    <row r="522" spans="2:2" ht="13.2">
      <c r="B522" s="50"/>
    </row>
    <row r="523" spans="2:2" ht="13.2">
      <c r="B523" s="50"/>
    </row>
    <row r="524" spans="2:2" ht="13.2">
      <c r="B524" s="50"/>
    </row>
    <row r="525" spans="2:2" ht="13.2">
      <c r="B525" s="50"/>
    </row>
    <row r="526" spans="2:2" ht="13.2">
      <c r="B526" s="50"/>
    </row>
    <row r="527" spans="2:2" ht="13.2">
      <c r="B527" s="50"/>
    </row>
    <row r="528" spans="2:2" ht="13.2">
      <c r="B528" s="50"/>
    </row>
    <row r="529" spans="2:2" ht="13.2">
      <c r="B529" s="50"/>
    </row>
    <row r="530" spans="2:2" ht="13.2">
      <c r="B530" s="50"/>
    </row>
    <row r="531" spans="2:2" ht="13.2">
      <c r="B531" s="50"/>
    </row>
    <row r="532" spans="2:2" ht="13.2">
      <c r="B532" s="50"/>
    </row>
    <row r="533" spans="2:2" ht="13.2">
      <c r="B533" s="50"/>
    </row>
    <row r="534" spans="2:2" ht="13.2">
      <c r="B534" s="50"/>
    </row>
    <row r="535" spans="2:2" ht="13.2">
      <c r="B535" s="50"/>
    </row>
    <row r="536" spans="2:2" ht="13.2">
      <c r="B536" s="50"/>
    </row>
    <row r="537" spans="2:2" ht="13.2">
      <c r="B537" s="50"/>
    </row>
    <row r="538" spans="2:2" ht="13.2">
      <c r="B538" s="50"/>
    </row>
    <row r="539" spans="2:2" ht="13.2">
      <c r="B539" s="50"/>
    </row>
    <row r="540" spans="2:2" ht="13.2">
      <c r="B540" s="50"/>
    </row>
    <row r="541" spans="2:2" ht="13.2">
      <c r="B541" s="50"/>
    </row>
    <row r="542" spans="2:2" ht="13.2">
      <c r="B542" s="50"/>
    </row>
    <row r="543" spans="2:2" ht="13.2">
      <c r="B543" s="50"/>
    </row>
    <row r="544" spans="2:2" ht="13.2">
      <c r="B544" s="50"/>
    </row>
    <row r="545" spans="2:2" ht="13.2">
      <c r="B545" s="50"/>
    </row>
    <row r="546" spans="2:2" ht="13.2">
      <c r="B546" s="50"/>
    </row>
    <row r="547" spans="2:2" ht="13.2">
      <c r="B547" s="50"/>
    </row>
    <row r="548" spans="2:2" ht="13.2">
      <c r="B548" s="50"/>
    </row>
    <row r="549" spans="2:2" ht="13.2">
      <c r="B549" s="50"/>
    </row>
    <row r="550" spans="2:2" ht="13.2">
      <c r="B550" s="50"/>
    </row>
    <row r="551" spans="2:2" ht="13.2">
      <c r="B551" s="50"/>
    </row>
    <row r="552" spans="2:2" ht="13.2">
      <c r="B552" s="50"/>
    </row>
    <row r="553" spans="2:2" ht="13.2">
      <c r="B553" s="50"/>
    </row>
    <row r="554" spans="2:2" ht="13.2">
      <c r="B554" s="50"/>
    </row>
    <row r="555" spans="2:2" ht="13.2">
      <c r="B555" s="50"/>
    </row>
    <row r="556" spans="2:2" ht="13.2">
      <c r="B556" s="50"/>
    </row>
    <row r="557" spans="2:2" ht="13.2">
      <c r="B557" s="50"/>
    </row>
    <row r="558" spans="2:2" ht="13.2">
      <c r="B558" s="50"/>
    </row>
    <row r="559" spans="2:2" ht="13.2">
      <c r="B559" s="50"/>
    </row>
    <row r="560" spans="2:2" ht="13.2">
      <c r="B560" s="50"/>
    </row>
    <row r="561" spans="2:2" ht="13.2">
      <c r="B561" s="50"/>
    </row>
    <row r="562" spans="2:2" ht="13.2">
      <c r="B562" s="50"/>
    </row>
    <row r="563" spans="2:2" ht="13.2">
      <c r="B563" s="50"/>
    </row>
    <row r="564" spans="2:2" ht="13.2">
      <c r="B564" s="50"/>
    </row>
    <row r="565" spans="2:2" ht="13.2">
      <c r="B565" s="50"/>
    </row>
    <row r="566" spans="2:2" ht="13.2">
      <c r="B566" s="50"/>
    </row>
    <row r="567" spans="2:2" ht="13.2">
      <c r="B567" s="50"/>
    </row>
    <row r="568" spans="2:2" ht="13.2">
      <c r="B568" s="50"/>
    </row>
    <row r="569" spans="2:2" ht="13.2">
      <c r="B569" s="50"/>
    </row>
    <row r="570" spans="2:2" ht="13.2">
      <c r="B570" s="50"/>
    </row>
    <row r="571" spans="2:2" ht="13.2">
      <c r="B571" s="50"/>
    </row>
    <row r="572" spans="2:2" ht="13.2">
      <c r="B572" s="50"/>
    </row>
    <row r="573" spans="2:2" ht="13.2">
      <c r="B573" s="50"/>
    </row>
    <row r="574" spans="2:2" ht="13.2">
      <c r="B574" s="50"/>
    </row>
    <row r="575" spans="2:2" ht="13.2">
      <c r="B575" s="50"/>
    </row>
    <row r="576" spans="2:2" ht="13.2">
      <c r="B576" s="50"/>
    </row>
    <row r="577" spans="2:2" ht="13.2">
      <c r="B577" s="50"/>
    </row>
    <row r="578" spans="2:2" ht="13.2">
      <c r="B578" s="50"/>
    </row>
    <row r="579" spans="2:2" ht="13.2">
      <c r="B579" s="50"/>
    </row>
    <row r="580" spans="2:2" ht="13.2">
      <c r="B580" s="50"/>
    </row>
    <row r="581" spans="2:2" ht="13.2">
      <c r="B581" s="50"/>
    </row>
    <row r="582" spans="2:2" ht="13.2">
      <c r="B582" s="50"/>
    </row>
    <row r="583" spans="2:2" ht="13.2">
      <c r="B583" s="50"/>
    </row>
    <row r="584" spans="2:2" ht="13.2">
      <c r="B584" s="50"/>
    </row>
    <row r="585" spans="2:2" ht="13.2">
      <c r="B585" s="50"/>
    </row>
    <row r="586" spans="2:2" ht="13.2">
      <c r="B586" s="50"/>
    </row>
    <row r="587" spans="2:2" ht="13.2">
      <c r="B587" s="50"/>
    </row>
    <row r="588" spans="2:2" ht="13.2">
      <c r="B588" s="50"/>
    </row>
    <row r="589" spans="2:2" ht="13.2">
      <c r="B589" s="50"/>
    </row>
    <row r="590" spans="2:2" ht="13.2">
      <c r="B590" s="50"/>
    </row>
    <row r="591" spans="2:2" ht="13.2">
      <c r="B591" s="50"/>
    </row>
    <row r="592" spans="2:2" ht="13.2">
      <c r="B592" s="50"/>
    </row>
    <row r="593" spans="2:2" ht="13.2">
      <c r="B593" s="50"/>
    </row>
    <row r="594" spans="2:2" ht="13.2">
      <c r="B594" s="50"/>
    </row>
    <row r="595" spans="2:2" ht="13.2">
      <c r="B595" s="50"/>
    </row>
    <row r="596" spans="2:2" ht="13.2">
      <c r="B596" s="50"/>
    </row>
    <row r="597" spans="2:2" ht="13.2">
      <c r="B597" s="50"/>
    </row>
    <row r="598" spans="2:2" ht="13.2">
      <c r="B598" s="50"/>
    </row>
    <row r="599" spans="2:2" ht="13.2">
      <c r="B599" s="50"/>
    </row>
    <row r="600" spans="2:2" ht="13.2">
      <c r="B600" s="50"/>
    </row>
    <row r="601" spans="2:2" ht="13.2">
      <c r="B601" s="50"/>
    </row>
    <row r="602" spans="2:2" ht="13.2">
      <c r="B602" s="50"/>
    </row>
    <row r="603" spans="2:2" ht="13.2">
      <c r="B603" s="50"/>
    </row>
    <row r="604" spans="2:2" ht="13.2">
      <c r="B604" s="50"/>
    </row>
    <row r="605" spans="2:2" ht="13.2">
      <c r="B605" s="50"/>
    </row>
    <row r="606" spans="2:2" ht="13.2">
      <c r="B606" s="50"/>
    </row>
    <row r="607" spans="2:2" ht="13.2">
      <c r="B607" s="50"/>
    </row>
    <row r="608" spans="2:2" ht="13.2">
      <c r="B608" s="50"/>
    </row>
    <row r="609" spans="2:2" ht="13.2">
      <c r="B609" s="50"/>
    </row>
    <row r="610" spans="2:2" ht="13.2">
      <c r="B610" s="50"/>
    </row>
    <row r="611" spans="2:2" ht="13.2">
      <c r="B611" s="50"/>
    </row>
    <row r="612" spans="2:2" ht="13.2">
      <c r="B612" s="50"/>
    </row>
    <row r="613" spans="2:2" ht="13.2">
      <c r="B613" s="50"/>
    </row>
    <row r="614" spans="2:2" ht="13.2">
      <c r="B614" s="50"/>
    </row>
    <row r="615" spans="2:2" ht="13.2">
      <c r="B615" s="50"/>
    </row>
    <row r="616" spans="2:2" ht="13.2">
      <c r="B616" s="50"/>
    </row>
    <row r="617" spans="2:2" ht="13.2">
      <c r="B617" s="50"/>
    </row>
    <row r="618" spans="2:2" ht="13.2">
      <c r="B618" s="50"/>
    </row>
    <row r="619" spans="2:2" ht="13.2">
      <c r="B619" s="50"/>
    </row>
    <row r="620" spans="2:2" ht="13.2">
      <c r="B620" s="50"/>
    </row>
    <row r="621" spans="2:2" ht="13.2">
      <c r="B621" s="50"/>
    </row>
    <row r="622" spans="2:2" ht="13.2">
      <c r="B622" s="50"/>
    </row>
    <row r="623" spans="2:2" ht="13.2">
      <c r="B623" s="50"/>
    </row>
    <row r="624" spans="2:2" ht="13.2">
      <c r="B624" s="50"/>
    </row>
    <row r="625" spans="2:2" ht="13.2">
      <c r="B625" s="50"/>
    </row>
    <row r="626" spans="2:2" ht="13.2">
      <c r="B626" s="50"/>
    </row>
    <row r="627" spans="2:2" ht="13.2">
      <c r="B627" s="50"/>
    </row>
    <row r="628" spans="2:2" ht="13.2">
      <c r="B628" s="50"/>
    </row>
    <row r="629" spans="2:2" ht="13.2">
      <c r="B629" s="50"/>
    </row>
    <row r="630" spans="2:2" ht="13.2">
      <c r="B630" s="50"/>
    </row>
    <row r="631" spans="2:2" ht="13.2">
      <c r="B631" s="50"/>
    </row>
    <row r="632" spans="2:2" ht="13.2">
      <c r="B632" s="50"/>
    </row>
    <row r="633" spans="2:2" ht="13.2">
      <c r="B633" s="50"/>
    </row>
    <row r="634" spans="2:2" ht="13.2">
      <c r="B634" s="50"/>
    </row>
    <row r="635" spans="2:2" ht="13.2">
      <c r="B635" s="50"/>
    </row>
    <row r="636" spans="2:2" ht="13.2">
      <c r="B636" s="50"/>
    </row>
    <row r="637" spans="2:2" ht="13.2">
      <c r="B637" s="50"/>
    </row>
    <row r="638" spans="2:2" ht="13.2">
      <c r="B638" s="50"/>
    </row>
    <row r="639" spans="2:2" ht="13.2">
      <c r="B639" s="50"/>
    </row>
    <row r="640" spans="2:2" ht="13.2">
      <c r="B640" s="50"/>
    </row>
    <row r="641" spans="2:2" ht="13.2">
      <c r="B641" s="50"/>
    </row>
    <row r="642" spans="2:2" ht="13.2">
      <c r="B642" s="50"/>
    </row>
    <row r="643" spans="2:2" ht="13.2">
      <c r="B643" s="50"/>
    </row>
    <row r="644" spans="2:2" ht="13.2">
      <c r="B644" s="50"/>
    </row>
    <row r="645" spans="2:2" ht="13.2">
      <c r="B645" s="50"/>
    </row>
    <row r="646" spans="2:2" ht="13.2">
      <c r="B646" s="50"/>
    </row>
    <row r="647" spans="2:2" ht="13.2">
      <c r="B647" s="50"/>
    </row>
    <row r="648" spans="2:2" ht="13.2">
      <c r="B648" s="50"/>
    </row>
    <row r="649" spans="2:2" ht="13.2">
      <c r="B649" s="50"/>
    </row>
    <row r="650" spans="2:2" ht="13.2">
      <c r="B650" s="50"/>
    </row>
    <row r="651" spans="2:2" ht="13.2">
      <c r="B651" s="50"/>
    </row>
    <row r="652" spans="2:2" ht="13.2">
      <c r="B652" s="50"/>
    </row>
    <row r="653" spans="2:2" ht="13.2">
      <c r="B653" s="50"/>
    </row>
    <row r="654" spans="2:2" ht="13.2">
      <c r="B654" s="50"/>
    </row>
    <row r="655" spans="2:2" ht="13.2">
      <c r="B655" s="50"/>
    </row>
    <row r="656" spans="2:2" ht="13.2">
      <c r="B656" s="50"/>
    </row>
    <row r="657" spans="2:2" ht="13.2">
      <c r="B657" s="50"/>
    </row>
    <row r="658" spans="2:2" ht="13.2">
      <c r="B658" s="50"/>
    </row>
    <row r="659" spans="2:2" ht="13.2">
      <c r="B659" s="50"/>
    </row>
    <row r="660" spans="2:2" ht="13.2">
      <c r="B660" s="50"/>
    </row>
    <row r="661" spans="2:2" ht="13.2">
      <c r="B661" s="50"/>
    </row>
    <row r="662" spans="2:2" ht="13.2">
      <c r="B662" s="50"/>
    </row>
    <row r="663" spans="2:2" ht="13.2">
      <c r="B663" s="50"/>
    </row>
    <row r="664" spans="2:2" ht="13.2">
      <c r="B664" s="50"/>
    </row>
    <row r="665" spans="2:2" ht="13.2">
      <c r="B665" s="50"/>
    </row>
    <row r="666" spans="2:2" ht="13.2">
      <c r="B666" s="50"/>
    </row>
    <row r="667" spans="2:2" ht="13.2">
      <c r="B667" s="50"/>
    </row>
    <row r="668" spans="2:2" ht="13.2">
      <c r="B668" s="50"/>
    </row>
    <row r="669" spans="2:2" ht="13.2">
      <c r="B669" s="50"/>
    </row>
    <row r="670" spans="2:2" ht="13.2">
      <c r="B670" s="50"/>
    </row>
    <row r="671" spans="2:2" ht="13.2">
      <c r="B671" s="50"/>
    </row>
    <row r="672" spans="2:2" ht="13.2">
      <c r="B672" s="50"/>
    </row>
    <row r="673" spans="2:2" ht="13.2">
      <c r="B673" s="50"/>
    </row>
    <row r="674" spans="2:2" ht="13.2">
      <c r="B674" s="50"/>
    </row>
    <row r="675" spans="2:2" ht="13.2">
      <c r="B675" s="50"/>
    </row>
    <row r="676" spans="2:2" ht="13.2">
      <c r="B676" s="50"/>
    </row>
    <row r="677" spans="2:2" ht="13.2">
      <c r="B677" s="50"/>
    </row>
    <row r="678" spans="2:2" ht="13.2">
      <c r="B678" s="50"/>
    </row>
    <row r="679" spans="2:2" ht="13.2">
      <c r="B679" s="50"/>
    </row>
    <row r="680" spans="2:2" ht="13.2">
      <c r="B680" s="50"/>
    </row>
    <row r="681" spans="2:2" ht="13.2">
      <c r="B681" s="50"/>
    </row>
    <row r="682" spans="2:2" ht="13.2">
      <c r="B682" s="50"/>
    </row>
    <row r="683" spans="2:2" ht="13.2">
      <c r="B683" s="50"/>
    </row>
    <row r="684" spans="2:2" ht="13.2">
      <c r="B684" s="50"/>
    </row>
    <row r="685" spans="2:2" ht="13.2">
      <c r="B685" s="50"/>
    </row>
    <row r="686" spans="2:2" ht="13.2">
      <c r="B686" s="50"/>
    </row>
    <row r="687" spans="2:2" ht="13.2">
      <c r="B687" s="50"/>
    </row>
    <row r="688" spans="2:2" ht="13.2">
      <c r="B688" s="50"/>
    </row>
    <row r="689" spans="2:2" ht="13.2">
      <c r="B689" s="50"/>
    </row>
    <row r="690" spans="2:2" ht="13.2">
      <c r="B690" s="50"/>
    </row>
    <row r="691" spans="2:2" ht="13.2">
      <c r="B691" s="50"/>
    </row>
    <row r="692" spans="2:2" ht="13.2">
      <c r="B692" s="50"/>
    </row>
    <row r="693" spans="2:2" ht="13.2">
      <c r="B693" s="50"/>
    </row>
    <row r="694" spans="2:2" ht="13.2">
      <c r="B694" s="50"/>
    </row>
    <row r="695" spans="2:2" ht="13.2">
      <c r="B695" s="50"/>
    </row>
    <row r="696" spans="2:2" ht="13.2">
      <c r="B696" s="50"/>
    </row>
    <row r="697" spans="2:2" ht="13.2">
      <c r="B697" s="50"/>
    </row>
    <row r="698" spans="2:2" ht="13.2">
      <c r="B698" s="50"/>
    </row>
    <row r="699" spans="2:2" ht="13.2">
      <c r="B699" s="50"/>
    </row>
    <row r="700" spans="2:2" ht="13.2">
      <c r="B700" s="50"/>
    </row>
    <row r="701" spans="2:2" ht="13.2">
      <c r="B701" s="50"/>
    </row>
    <row r="702" spans="2:2" ht="13.2">
      <c r="B702" s="50"/>
    </row>
    <row r="703" spans="2:2" ht="13.2">
      <c r="B703" s="50"/>
    </row>
    <row r="704" spans="2:2" ht="13.2">
      <c r="B704" s="50"/>
    </row>
    <row r="705" spans="2:2" ht="13.2">
      <c r="B705" s="50"/>
    </row>
    <row r="706" spans="2:2" ht="13.2">
      <c r="B706" s="50"/>
    </row>
    <row r="707" spans="2:2" ht="13.2">
      <c r="B707" s="50"/>
    </row>
    <row r="708" spans="2:2" ht="13.2">
      <c r="B708" s="50"/>
    </row>
    <row r="709" spans="2:2" ht="13.2">
      <c r="B709" s="50"/>
    </row>
    <row r="710" spans="2:2" ht="13.2">
      <c r="B710" s="50"/>
    </row>
    <row r="711" spans="2:2" ht="13.2">
      <c r="B711" s="50"/>
    </row>
    <row r="712" spans="2:2" ht="13.2">
      <c r="B712" s="50"/>
    </row>
    <row r="713" spans="2:2" ht="13.2">
      <c r="B713" s="50"/>
    </row>
    <row r="714" spans="2:2" ht="13.2">
      <c r="B714" s="50"/>
    </row>
    <row r="715" spans="2:2" ht="13.2">
      <c r="B715" s="50"/>
    </row>
    <row r="716" spans="2:2" ht="13.2">
      <c r="B716" s="50"/>
    </row>
    <row r="717" spans="2:2" ht="13.2">
      <c r="B717" s="50"/>
    </row>
    <row r="718" spans="2:2" ht="13.2">
      <c r="B718" s="50"/>
    </row>
    <row r="719" spans="2:2" ht="13.2">
      <c r="B719" s="50"/>
    </row>
    <row r="720" spans="2:2" ht="13.2">
      <c r="B720" s="50"/>
    </row>
    <row r="721" spans="2:2" ht="13.2">
      <c r="B721" s="50"/>
    </row>
    <row r="722" spans="2:2" ht="13.2">
      <c r="B722" s="50"/>
    </row>
    <row r="723" spans="2:2" ht="13.2">
      <c r="B723" s="50"/>
    </row>
    <row r="724" spans="2:2" ht="13.2">
      <c r="B724" s="50"/>
    </row>
    <row r="725" spans="2:2" ht="13.2">
      <c r="B725" s="50"/>
    </row>
    <row r="726" spans="2:2" ht="13.2">
      <c r="B726" s="50"/>
    </row>
    <row r="727" spans="2:2" ht="13.2">
      <c r="B727" s="50"/>
    </row>
    <row r="728" spans="2:2" ht="13.2">
      <c r="B728" s="50"/>
    </row>
    <row r="729" spans="2:2" ht="13.2">
      <c r="B729" s="50"/>
    </row>
    <row r="730" spans="2:2" ht="13.2">
      <c r="B730" s="50"/>
    </row>
    <row r="731" spans="2:2" ht="13.2">
      <c r="B731" s="50"/>
    </row>
    <row r="732" spans="2:2" ht="13.2">
      <c r="B732" s="50"/>
    </row>
    <row r="733" spans="2:2" ht="13.2">
      <c r="B733" s="50"/>
    </row>
    <row r="734" spans="2:2" ht="13.2">
      <c r="B734" s="50"/>
    </row>
    <row r="735" spans="2:2" ht="13.2">
      <c r="B735" s="50"/>
    </row>
    <row r="736" spans="2:2" ht="13.2">
      <c r="B736" s="50"/>
    </row>
    <row r="737" spans="2:2" ht="13.2">
      <c r="B737" s="50"/>
    </row>
    <row r="738" spans="2:2" ht="13.2">
      <c r="B738" s="50"/>
    </row>
    <row r="739" spans="2:2" ht="13.2">
      <c r="B739" s="50"/>
    </row>
    <row r="740" spans="2:2" ht="13.2">
      <c r="B740" s="50"/>
    </row>
    <row r="741" spans="2:2" ht="13.2">
      <c r="B741" s="50"/>
    </row>
    <row r="742" spans="2:2" ht="13.2">
      <c r="B742" s="50"/>
    </row>
    <row r="743" spans="2:2" ht="13.2">
      <c r="B743" s="50"/>
    </row>
    <row r="744" spans="2:2" ht="13.2">
      <c r="B744" s="50"/>
    </row>
    <row r="745" spans="2:2" ht="13.2">
      <c r="B745" s="50"/>
    </row>
    <row r="746" spans="2:2" ht="13.2">
      <c r="B746" s="50"/>
    </row>
    <row r="747" spans="2:2" ht="13.2">
      <c r="B747" s="50"/>
    </row>
    <row r="748" spans="2:2" ht="13.2">
      <c r="B748" s="50"/>
    </row>
    <row r="749" spans="2:2" ht="13.2">
      <c r="B749" s="50"/>
    </row>
    <row r="750" spans="2:2" ht="13.2">
      <c r="B750" s="50"/>
    </row>
    <row r="751" spans="2:2" ht="13.2">
      <c r="B751" s="50"/>
    </row>
    <row r="752" spans="2:2" ht="13.2">
      <c r="B752" s="50"/>
    </row>
    <row r="753" spans="2:2" ht="13.2">
      <c r="B753" s="50"/>
    </row>
    <row r="754" spans="2:2" ht="13.2">
      <c r="B754" s="50"/>
    </row>
    <row r="755" spans="2:2" ht="13.2">
      <c r="B755" s="50"/>
    </row>
    <row r="756" spans="2:2" ht="13.2">
      <c r="B756" s="50"/>
    </row>
    <row r="757" spans="2:2" ht="13.2">
      <c r="B757" s="50"/>
    </row>
    <row r="758" spans="2:2" ht="13.2">
      <c r="B758" s="50"/>
    </row>
    <row r="759" spans="2:2" ht="13.2">
      <c r="B759" s="50"/>
    </row>
    <row r="760" spans="2:2" ht="13.2">
      <c r="B760" s="50"/>
    </row>
    <row r="761" spans="2:2" ht="13.2">
      <c r="B761" s="50"/>
    </row>
    <row r="762" spans="2:2" ht="13.2">
      <c r="B762" s="50"/>
    </row>
    <row r="763" spans="2:2" ht="13.2">
      <c r="B763" s="50"/>
    </row>
    <row r="764" spans="2:2" ht="13.2">
      <c r="B764" s="50"/>
    </row>
    <row r="765" spans="2:2" ht="13.2">
      <c r="B765" s="50"/>
    </row>
    <row r="766" spans="2:2" ht="13.2">
      <c r="B766" s="50"/>
    </row>
    <row r="767" spans="2:2" ht="13.2">
      <c r="B767" s="50"/>
    </row>
    <row r="768" spans="2:2" ht="13.2">
      <c r="B768" s="50"/>
    </row>
    <row r="769" spans="2:2" ht="13.2">
      <c r="B769" s="50"/>
    </row>
    <row r="770" spans="2:2" ht="13.2">
      <c r="B770" s="50"/>
    </row>
    <row r="771" spans="2:2" ht="13.2">
      <c r="B771" s="50"/>
    </row>
    <row r="772" spans="2:2" ht="13.2">
      <c r="B772" s="50"/>
    </row>
    <row r="773" spans="2:2" ht="13.2">
      <c r="B773" s="50"/>
    </row>
    <row r="774" spans="2:2" ht="13.2">
      <c r="B774" s="50"/>
    </row>
    <row r="775" spans="2:2" ht="13.2">
      <c r="B775" s="50"/>
    </row>
    <row r="776" spans="2:2" ht="13.2">
      <c r="B776" s="50"/>
    </row>
    <row r="777" spans="2:2" ht="13.2">
      <c r="B777" s="50"/>
    </row>
    <row r="778" spans="2:2" ht="13.2">
      <c r="B778" s="50"/>
    </row>
    <row r="779" spans="2:2" ht="13.2">
      <c r="B779" s="50"/>
    </row>
    <row r="780" spans="2:2" ht="13.2">
      <c r="B780" s="50"/>
    </row>
    <row r="781" spans="2:2" ht="13.2">
      <c r="B781" s="50"/>
    </row>
    <row r="782" spans="2:2" ht="13.2">
      <c r="B782" s="50"/>
    </row>
    <row r="783" spans="2:2" ht="13.2">
      <c r="B783" s="50"/>
    </row>
    <row r="784" spans="2:2" ht="13.2">
      <c r="B784" s="50"/>
    </row>
    <row r="785" spans="2:2" ht="13.2">
      <c r="B785" s="50"/>
    </row>
    <row r="786" spans="2:2" ht="13.2">
      <c r="B786" s="50"/>
    </row>
    <row r="787" spans="2:2" ht="13.2">
      <c r="B787" s="50"/>
    </row>
    <row r="788" spans="2:2" ht="13.2">
      <c r="B788" s="50"/>
    </row>
    <row r="789" spans="2:2" ht="13.2">
      <c r="B789" s="50"/>
    </row>
    <row r="790" spans="2:2" ht="13.2">
      <c r="B790" s="50"/>
    </row>
    <row r="791" spans="2:2" ht="13.2">
      <c r="B791" s="50"/>
    </row>
    <row r="792" spans="2:2" ht="13.2">
      <c r="B792" s="50"/>
    </row>
    <row r="793" spans="2:2" ht="13.2">
      <c r="B793" s="50"/>
    </row>
    <row r="794" spans="2:2" ht="13.2">
      <c r="B794" s="50"/>
    </row>
    <row r="795" spans="2:2" ht="13.2">
      <c r="B795" s="50"/>
    </row>
    <row r="796" spans="2:2" ht="13.2">
      <c r="B796" s="50"/>
    </row>
    <row r="797" spans="2:2" ht="13.2">
      <c r="B797" s="50"/>
    </row>
    <row r="798" spans="2:2" ht="13.2">
      <c r="B798" s="50"/>
    </row>
    <row r="799" spans="2:2" ht="13.2">
      <c r="B799" s="50"/>
    </row>
    <row r="800" spans="2:2" ht="13.2">
      <c r="B800" s="50"/>
    </row>
    <row r="801" spans="2:2" ht="13.2">
      <c r="B801" s="50"/>
    </row>
    <row r="802" spans="2:2" ht="13.2">
      <c r="B802" s="50"/>
    </row>
    <row r="803" spans="2:2" ht="13.2">
      <c r="B803" s="50"/>
    </row>
    <row r="804" spans="2:2" ht="13.2">
      <c r="B804" s="50"/>
    </row>
    <row r="805" spans="2:2" ht="13.2">
      <c r="B805" s="50"/>
    </row>
    <row r="806" spans="2:2" ht="13.2">
      <c r="B806" s="50"/>
    </row>
    <row r="807" spans="2:2" ht="13.2">
      <c r="B807" s="50"/>
    </row>
    <row r="808" spans="2:2" ht="13.2">
      <c r="B808" s="50"/>
    </row>
    <row r="809" spans="2:2" ht="13.2">
      <c r="B809" s="50"/>
    </row>
    <row r="810" spans="2:2" ht="13.2">
      <c r="B810" s="50"/>
    </row>
    <row r="811" spans="2:2" ht="13.2">
      <c r="B811" s="50"/>
    </row>
    <row r="812" spans="2:2" ht="13.2">
      <c r="B812" s="50"/>
    </row>
    <row r="813" spans="2:2" ht="13.2">
      <c r="B813" s="50"/>
    </row>
    <row r="814" spans="2:2" ht="13.2">
      <c r="B814" s="50"/>
    </row>
    <row r="815" spans="2:2" ht="13.2">
      <c r="B815" s="50"/>
    </row>
    <row r="816" spans="2:2" ht="13.2">
      <c r="B816" s="50"/>
    </row>
    <row r="817" spans="2:2" ht="13.2">
      <c r="B817" s="50"/>
    </row>
    <row r="818" spans="2:2" ht="13.2">
      <c r="B818" s="50"/>
    </row>
    <row r="819" spans="2:2" ht="13.2">
      <c r="B819" s="50"/>
    </row>
    <row r="820" spans="2:2" ht="13.2">
      <c r="B820" s="50"/>
    </row>
    <row r="821" spans="2:2" ht="13.2">
      <c r="B821" s="50"/>
    </row>
    <row r="822" spans="2:2" ht="13.2">
      <c r="B822" s="50"/>
    </row>
    <row r="823" spans="2:2" ht="13.2">
      <c r="B823" s="50"/>
    </row>
    <row r="824" spans="2:2" ht="13.2">
      <c r="B824" s="50"/>
    </row>
    <row r="825" spans="2:2" ht="13.2">
      <c r="B825" s="50"/>
    </row>
    <row r="826" spans="2:2" ht="13.2">
      <c r="B826" s="50"/>
    </row>
    <row r="827" spans="2:2" ht="13.2">
      <c r="B827" s="50"/>
    </row>
    <row r="828" spans="2:2" ht="13.2">
      <c r="B828" s="50"/>
    </row>
    <row r="829" spans="2:2" ht="13.2">
      <c r="B829" s="50"/>
    </row>
    <row r="830" spans="2:2" ht="13.2">
      <c r="B830" s="50"/>
    </row>
    <row r="831" spans="2:2" ht="13.2">
      <c r="B831" s="50"/>
    </row>
    <row r="832" spans="2:2" ht="13.2">
      <c r="B832" s="50"/>
    </row>
    <row r="833" spans="2:2" ht="13.2">
      <c r="B833" s="50"/>
    </row>
    <row r="834" spans="2:2" ht="13.2">
      <c r="B834" s="50"/>
    </row>
    <row r="835" spans="2:2" ht="13.2">
      <c r="B835" s="50"/>
    </row>
    <row r="836" spans="2:2" ht="13.2">
      <c r="B836" s="50"/>
    </row>
    <row r="837" spans="2:2" ht="13.2">
      <c r="B837" s="50"/>
    </row>
    <row r="838" spans="2:2" ht="13.2">
      <c r="B838" s="50"/>
    </row>
    <row r="839" spans="2:2" ht="13.2">
      <c r="B839" s="50"/>
    </row>
    <row r="840" spans="2:2" ht="13.2">
      <c r="B840" s="50"/>
    </row>
    <row r="841" spans="2:2" ht="13.2">
      <c r="B841" s="50"/>
    </row>
    <row r="842" spans="2:2" ht="13.2">
      <c r="B842" s="50"/>
    </row>
    <row r="843" spans="2:2" ht="13.2">
      <c r="B843" s="50"/>
    </row>
    <row r="844" spans="2:2" ht="13.2">
      <c r="B844" s="50"/>
    </row>
    <row r="845" spans="2:2" ht="13.2">
      <c r="B845" s="50"/>
    </row>
    <row r="846" spans="2:2" ht="13.2">
      <c r="B846" s="50"/>
    </row>
    <row r="847" spans="2:2" ht="13.2">
      <c r="B847" s="50"/>
    </row>
    <row r="848" spans="2:2" ht="13.2">
      <c r="B848" s="50"/>
    </row>
    <row r="849" spans="2:2" ht="13.2">
      <c r="B849" s="50"/>
    </row>
    <row r="850" spans="2:2" ht="13.2">
      <c r="B850" s="50"/>
    </row>
    <row r="851" spans="2:2" ht="13.2">
      <c r="B851" s="50"/>
    </row>
    <row r="852" spans="2:2" ht="13.2">
      <c r="B852" s="50"/>
    </row>
    <row r="853" spans="2:2" ht="13.2">
      <c r="B853" s="50"/>
    </row>
    <row r="854" spans="2:2" ht="13.2">
      <c r="B854" s="50"/>
    </row>
    <row r="855" spans="2:2" ht="13.2">
      <c r="B855" s="50"/>
    </row>
    <row r="856" spans="2:2" ht="13.2">
      <c r="B856" s="50"/>
    </row>
    <row r="857" spans="2:2" ht="13.2">
      <c r="B857" s="50"/>
    </row>
    <row r="858" spans="2:2" ht="13.2">
      <c r="B858" s="50"/>
    </row>
    <row r="859" spans="2:2" ht="13.2">
      <c r="B859" s="50"/>
    </row>
    <row r="860" spans="2:2" ht="13.2">
      <c r="B860" s="50"/>
    </row>
    <row r="861" spans="2:2" ht="13.2">
      <c r="B861" s="50"/>
    </row>
    <row r="862" spans="2:2" ht="13.2">
      <c r="B862" s="50"/>
    </row>
    <row r="863" spans="2:2" ht="13.2">
      <c r="B863" s="50"/>
    </row>
    <row r="864" spans="2:2" ht="13.2">
      <c r="B864" s="50"/>
    </row>
    <row r="865" spans="2:2" ht="13.2">
      <c r="B865" s="50"/>
    </row>
    <row r="866" spans="2:2" ht="13.2">
      <c r="B866" s="50"/>
    </row>
    <row r="867" spans="2:2" ht="13.2">
      <c r="B867" s="50"/>
    </row>
    <row r="868" spans="2:2" ht="13.2">
      <c r="B868" s="50"/>
    </row>
    <row r="869" spans="2:2" ht="13.2">
      <c r="B869" s="50"/>
    </row>
    <row r="870" spans="2:2" ht="13.2">
      <c r="B870" s="50"/>
    </row>
    <row r="871" spans="2:2" ht="13.2">
      <c r="B871" s="50"/>
    </row>
    <row r="872" spans="2:2" ht="13.2">
      <c r="B872" s="50"/>
    </row>
    <row r="873" spans="2:2" ht="13.2">
      <c r="B873" s="50"/>
    </row>
    <row r="874" spans="2:2" ht="13.2">
      <c r="B874" s="50"/>
    </row>
    <row r="875" spans="2:2" ht="13.2">
      <c r="B875" s="50"/>
    </row>
    <row r="876" spans="2:2" ht="13.2">
      <c r="B876" s="50"/>
    </row>
    <row r="877" spans="2:2" ht="13.2">
      <c r="B877" s="50"/>
    </row>
    <row r="878" spans="2:2" ht="13.2">
      <c r="B878" s="50"/>
    </row>
    <row r="879" spans="2:2" ht="13.2">
      <c r="B879" s="50"/>
    </row>
    <row r="880" spans="2:2" ht="13.2">
      <c r="B880" s="50"/>
    </row>
    <row r="881" spans="2:2" ht="13.2">
      <c r="B881" s="50"/>
    </row>
    <row r="882" spans="2:2" ht="13.2">
      <c r="B882" s="50"/>
    </row>
    <row r="883" spans="2:2" ht="13.2">
      <c r="B883" s="50"/>
    </row>
    <row r="884" spans="2:2" ht="13.2">
      <c r="B884" s="50"/>
    </row>
    <row r="885" spans="2:2" ht="13.2">
      <c r="B885" s="50"/>
    </row>
    <row r="886" spans="2:2" ht="13.2">
      <c r="B886" s="50"/>
    </row>
    <row r="887" spans="2:2" ht="13.2">
      <c r="B887" s="50"/>
    </row>
    <row r="888" spans="2:2" ht="13.2">
      <c r="B888" s="50"/>
    </row>
    <row r="889" spans="2:2" ht="13.2">
      <c r="B889" s="50"/>
    </row>
    <row r="890" spans="2:2" ht="13.2">
      <c r="B890" s="50"/>
    </row>
    <row r="891" spans="2:2" ht="13.2">
      <c r="B891" s="50"/>
    </row>
    <row r="892" spans="2:2" ht="13.2">
      <c r="B892" s="50"/>
    </row>
    <row r="893" spans="2:2" ht="13.2">
      <c r="B893" s="50"/>
    </row>
    <row r="894" spans="2:2" ht="13.2">
      <c r="B894" s="50"/>
    </row>
    <row r="895" spans="2:2" ht="13.2">
      <c r="B895" s="50"/>
    </row>
    <row r="896" spans="2:2" ht="13.2">
      <c r="B896" s="50"/>
    </row>
    <row r="897" spans="2:2" ht="13.2">
      <c r="B897" s="50"/>
    </row>
    <row r="898" spans="2:2" ht="13.2">
      <c r="B898" s="50"/>
    </row>
    <row r="899" spans="2:2" ht="13.2">
      <c r="B899" s="50"/>
    </row>
    <row r="900" spans="2:2" ht="13.2">
      <c r="B900" s="50"/>
    </row>
    <row r="901" spans="2:2" ht="13.2">
      <c r="B901" s="50"/>
    </row>
    <row r="902" spans="2:2" ht="13.2">
      <c r="B902" s="50"/>
    </row>
    <row r="903" spans="2:2" ht="13.2">
      <c r="B903" s="50"/>
    </row>
    <row r="904" spans="2:2" ht="13.2">
      <c r="B904" s="50"/>
    </row>
    <row r="905" spans="2:2" ht="13.2">
      <c r="B905" s="50"/>
    </row>
    <row r="906" spans="2:2" ht="13.2">
      <c r="B906" s="50"/>
    </row>
    <row r="907" spans="2:2" ht="13.2">
      <c r="B907" s="50"/>
    </row>
    <row r="908" spans="2:2" ht="13.2">
      <c r="B908" s="50"/>
    </row>
    <row r="909" spans="2:2" ht="13.2">
      <c r="B909" s="50"/>
    </row>
    <row r="910" spans="2:2" ht="13.2">
      <c r="B910" s="50"/>
    </row>
    <row r="911" spans="2:2" ht="13.2">
      <c r="B911" s="50"/>
    </row>
    <row r="912" spans="2:2" ht="13.2">
      <c r="B912" s="50"/>
    </row>
    <row r="913" spans="2:2" ht="13.2">
      <c r="B913" s="50"/>
    </row>
    <row r="914" spans="2:2" ht="13.2">
      <c r="B914" s="50"/>
    </row>
    <row r="915" spans="2:2" ht="13.2">
      <c r="B915" s="50"/>
    </row>
    <row r="916" spans="2:2" ht="13.2">
      <c r="B916" s="50"/>
    </row>
    <row r="917" spans="2:2" ht="13.2">
      <c r="B917" s="50"/>
    </row>
    <row r="918" spans="2:2" ht="13.2">
      <c r="B918" s="50"/>
    </row>
    <row r="919" spans="2:2" ht="13.2">
      <c r="B919" s="50"/>
    </row>
    <row r="920" spans="2:2" ht="13.2">
      <c r="B920" s="50"/>
    </row>
    <row r="921" spans="2:2" ht="13.2">
      <c r="B921" s="50"/>
    </row>
    <row r="922" spans="2:2" ht="13.2">
      <c r="B922" s="50"/>
    </row>
    <row r="923" spans="2:2" ht="13.2">
      <c r="B923" s="50"/>
    </row>
    <row r="924" spans="2:2" ht="13.2">
      <c r="B924" s="50"/>
    </row>
    <row r="925" spans="2:2" ht="13.2">
      <c r="B925" s="50"/>
    </row>
    <row r="926" spans="2:2" ht="13.2">
      <c r="B926" s="50"/>
    </row>
    <row r="927" spans="2:2" ht="13.2">
      <c r="B927" s="50"/>
    </row>
    <row r="928" spans="2:2" ht="13.2">
      <c r="B928" s="50"/>
    </row>
    <row r="929" spans="2:2" ht="13.2">
      <c r="B929" s="50"/>
    </row>
    <row r="930" spans="2:2" ht="13.2">
      <c r="B930" s="50"/>
    </row>
    <row r="931" spans="2:2" ht="13.2">
      <c r="B931" s="50"/>
    </row>
    <row r="932" spans="2:2" ht="13.2">
      <c r="B932" s="50"/>
    </row>
    <row r="933" spans="2:2" ht="13.2">
      <c r="B933" s="50"/>
    </row>
    <row r="934" spans="2:2" ht="13.2">
      <c r="B934" s="50"/>
    </row>
    <row r="935" spans="2:2" ht="13.2">
      <c r="B935" s="50"/>
    </row>
    <row r="936" spans="2:2" ht="13.2">
      <c r="B936" s="50"/>
    </row>
    <row r="937" spans="2:2" ht="13.2">
      <c r="B937" s="50"/>
    </row>
    <row r="938" spans="2:2" ht="13.2">
      <c r="B938" s="50"/>
    </row>
    <row r="939" spans="2:2" ht="13.2">
      <c r="B939" s="50"/>
    </row>
    <row r="940" spans="2:2" ht="13.2">
      <c r="B940" s="50"/>
    </row>
    <row r="941" spans="2:2" ht="13.2">
      <c r="B941" s="50"/>
    </row>
    <row r="942" spans="2:2" ht="13.2">
      <c r="B942" s="50"/>
    </row>
    <row r="943" spans="2:2" ht="13.2">
      <c r="B943" s="50"/>
    </row>
    <row r="944" spans="2:2" ht="13.2">
      <c r="B944" s="50"/>
    </row>
    <row r="945" spans="2:2" ht="13.2">
      <c r="B945" s="50"/>
    </row>
    <row r="946" spans="2:2" ht="13.2">
      <c r="B946" s="50"/>
    </row>
    <row r="947" spans="2:2" ht="13.2">
      <c r="B947" s="50"/>
    </row>
    <row r="948" spans="2:2" ht="13.2">
      <c r="B948" s="50"/>
    </row>
    <row r="949" spans="2:2" ht="13.2">
      <c r="B949" s="50"/>
    </row>
    <row r="950" spans="2:2" ht="13.2">
      <c r="B950" s="50"/>
    </row>
    <row r="951" spans="2:2" ht="13.2">
      <c r="B951" s="50"/>
    </row>
    <row r="952" spans="2:2" ht="13.2">
      <c r="B952" s="50"/>
    </row>
    <row r="953" spans="2:2" ht="13.2">
      <c r="B953" s="50"/>
    </row>
    <row r="954" spans="2:2" ht="13.2">
      <c r="B954" s="50"/>
    </row>
    <row r="955" spans="2:2" ht="13.2">
      <c r="B955" s="50"/>
    </row>
    <row r="956" spans="2:2" ht="13.2">
      <c r="B956" s="50"/>
    </row>
    <row r="957" spans="2:2" ht="13.2">
      <c r="B957" s="50"/>
    </row>
    <row r="958" spans="2:2" ht="13.2">
      <c r="B958" s="50"/>
    </row>
    <row r="959" spans="2:2" ht="13.2">
      <c r="B959" s="50"/>
    </row>
    <row r="960" spans="2:2" ht="13.2">
      <c r="B960" s="50"/>
    </row>
    <row r="961" spans="2:2" ht="13.2">
      <c r="B961" s="50"/>
    </row>
    <row r="962" spans="2:2" ht="13.2">
      <c r="B962" s="50"/>
    </row>
    <row r="963" spans="2:2" ht="13.2">
      <c r="B963" s="50"/>
    </row>
    <row r="964" spans="2:2" ht="13.2">
      <c r="B964" s="50"/>
    </row>
    <row r="965" spans="2:2" ht="13.2">
      <c r="B965" s="50"/>
    </row>
    <row r="966" spans="2:2" ht="13.2">
      <c r="B966" s="50"/>
    </row>
    <row r="967" spans="2:2" ht="13.2">
      <c r="B967" s="50"/>
    </row>
    <row r="968" spans="2:2" ht="13.2">
      <c r="B968" s="50"/>
    </row>
    <row r="969" spans="2:2" ht="13.2">
      <c r="B969" s="50"/>
    </row>
    <row r="970" spans="2:2" ht="13.2">
      <c r="B970" s="50"/>
    </row>
    <row r="971" spans="2:2" ht="13.2">
      <c r="B971" s="50"/>
    </row>
    <row r="972" spans="2:2" ht="13.2">
      <c r="B972" s="50"/>
    </row>
    <row r="973" spans="2:2" ht="13.2">
      <c r="B973" s="50"/>
    </row>
    <row r="974" spans="2:2" ht="13.2">
      <c r="B974" s="50"/>
    </row>
    <row r="975" spans="2:2" ht="13.2">
      <c r="B975" s="50"/>
    </row>
    <row r="976" spans="2:2" ht="13.2">
      <c r="B976" s="50"/>
    </row>
    <row r="977" spans="2:2" ht="13.2">
      <c r="B977" s="50"/>
    </row>
    <row r="978" spans="2:2" ht="13.2">
      <c r="B978" s="50"/>
    </row>
    <row r="979" spans="2:2" ht="13.2">
      <c r="B979" s="50"/>
    </row>
    <row r="980" spans="2:2" ht="13.2">
      <c r="B980" s="50"/>
    </row>
    <row r="981" spans="2:2" ht="13.2">
      <c r="B981" s="50"/>
    </row>
    <row r="982" spans="2:2" ht="13.2">
      <c r="B982" s="50"/>
    </row>
    <row r="983" spans="2:2" ht="13.2">
      <c r="B983" s="50"/>
    </row>
    <row r="984" spans="2:2" ht="13.2">
      <c r="B984" s="50"/>
    </row>
    <row r="985" spans="2:2" ht="13.2">
      <c r="B985" s="50"/>
    </row>
    <row r="986" spans="2:2" ht="13.2">
      <c r="B986" s="50"/>
    </row>
    <row r="987" spans="2:2" ht="13.2">
      <c r="B987" s="50"/>
    </row>
    <row r="988" spans="2:2" ht="13.2">
      <c r="B988" s="50"/>
    </row>
    <row r="989" spans="2:2" ht="13.2">
      <c r="B989" s="50"/>
    </row>
    <row r="990" spans="2:2" ht="13.2">
      <c r="B990" s="50"/>
    </row>
    <row r="991" spans="2:2" ht="13.2">
      <c r="B991" s="50"/>
    </row>
    <row r="992" spans="2:2" ht="13.2">
      <c r="B992" s="50"/>
    </row>
    <row r="993" spans="2:2" ht="13.2">
      <c r="B993" s="50"/>
    </row>
    <row r="994" spans="2:2" ht="13.2">
      <c r="B994" s="50"/>
    </row>
    <row r="995" spans="2:2" ht="13.2">
      <c r="B995" s="50"/>
    </row>
    <row r="996" spans="2:2" ht="13.2">
      <c r="B996" s="50"/>
    </row>
    <row r="997" spans="2:2" ht="13.2">
      <c r="B997" s="50"/>
    </row>
  </sheetData>
  <pageMargins left="0.7" right="0.7" top="0.75" bottom="0.75" header="0.3" footer="0.3"/>
</worksheet>
</file>

<file path=docMetadata/LabelInfo.xml><?xml version="1.0" encoding="utf-8"?>
<clbl:labelList xmlns:clbl="http://schemas.microsoft.com/office/2020/mipLabelMetadata">
  <clbl:label id="{9d258917-277f-42cd-a3cd-14c4e9ee58bc}" enabled="1" method="Standard" siteId="{38ae3bcd-9579-4fd4-adda-b42e1495d55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Team Members</vt:lpstr>
      <vt:lpstr>Observations</vt:lpstr>
      <vt:lpstr>Copy</vt:lpstr>
      <vt:lpstr>group discussion</vt: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Chigaterappa, Pradeeptejaswi (ADV D IN PAMC NM DH1 SIN</cp:lastModifiedBy>
  <dcterms:modified xsi:type="dcterms:W3CDTF">2024-01-18T05:32:56Z</dcterms:modified>
</cp:coreProperties>
</file>