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\Documents\Documents\3D Print\A8\"/>
    </mc:Choice>
  </mc:AlternateContent>
  <xr:revisionPtr revIDLastSave="0" documentId="13_ncr:1_{C6F398A9-0393-4414-9226-56BE51363C2C}" xr6:coauthVersionLast="45" xr6:coauthVersionMax="45" xr10:uidLastSave="{00000000-0000-0000-0000-000000000000}"/>
  <bookViews>
    <workbookView xWindow="-120" yWindow="-120" windowWidth="38640" windowHeight="15840" activeTab="5" xr2:uid="{AD010015-B190-4525-B3B4-0A8D137DF9EB}"/>
  </bookViews>
  <sheets>
    <sheet name="FirstTry" sheetId="1" r:id="rId1"/>
    <sheet name="FirstAnalysis" sheetId="2" r:id="rId2"/>
    <sheet name="FirstThTable" sheetId="3" r:id="rId3"/>
    <sheet name="SecondTry" sheetId="5" r:id="rId4"/>
    <sheet name="SecondThTable" sheetId="6" r:id="rId5"/>
    <sheet name="Result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6" l="1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" i="6"/>
  <c r="J3" i="6"/>
  <c r="K3" i="6" s="1"/>
  <c r="I11" i="5"/>
  <c r="I12" i="5"/>
  <c r="H7" i="5" a="1"/>
  <c r="J7" i="5" s="1"/>
  <c r="H9" i="5" a="1"/>
  <c r="L9" i="5" s="1"/>
  <c r="H8" i="5" a="1"/>
  <c r="M8" i="5" s="1"/>
  <c r="K32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" i="3"/>
  <c r="I41" i="1"/>
  <c r="I27" i="1"/>
  <c r="I23" i="1"/>
  <c r="I25" i="1"/>
  <c r="I26" i="1"/>
  <c r="I24" i="1"/>
  <c r="H9" i="1" a="1"/>
  <c r="I9" i="1" s="1"/>
  <c r="I12" i="1"/>
  <c r="I13" i="1"/>
  <c r="I14" i="1"/>
  <c r="H7" i="1" a="1"/>
  <c r="H7" i="1" s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H8" i="1" a="1"/>
  <c r="H8" i="1" s="1"/>
  <c r="Q16" i="2" a="1"/>
  <c r="Q16" i="2" s="1"/>
  <c r="Q14" i="2" a="1"/>
  <c r="R14" i="2" s="1"/>
  <c r="Q15" i="2" a="1"/>
  <c r="Q15" i="2" s="1"/>
  <c r="Q33" i="2" a="1"/>
  <c r="Q33" i="2" s="1"/>
  <c r="H7" i="5" l="1"/>
  <c r="M7" i="5"/>
  <c r="L7" i="5"/>
  <c r="I7" i="5"/>
  <c r="K7" i="5"/>
  <c r="K9" i="5"/>
  <c r="H8" i="5"/>
  <c r="M9" i="5"/>
  <c r="I8" i="5"/>
  <c r="H9" i="5"/>
  <c r="J8" i="5"/>
  <c r="I9" i="5"/>
  <c r="L8" i="5"/>
  <c r="K8" i="5"/>
  <c r="J9" i="5"/>
  <c r="H9" i="1"/>
  <c r="L9" i="1"/>
  <c r="K9" i="1"/>
  <c r="M9" i="1"/>
  <c r="J9" i="1"/>
  <c r="I7" i="1"/>
  <c r="M7" i="1"/>
  <c r="L7" i="1"/>
  <c r="K7" i="1"/>
  <c r="J7" i="1"/>
  <c r="I8" i="1"/>
  <c r="M8" i="1"/>
  <c r="L8" i="1"/>
  <c r="K8" i="1"/>
  <c r="J8" i="1"/>
  <c r="U16" i="2"/>
  <c r="S16" i="2"/>
  <c r="R16" i="2"/>
  <c r="V16" i="2"/>
  <c r="T16" i="2"/>
  <c r="S14" i="2"/>
  <c r="Q14" i="2"/>
  <c r="V14" i="2"/>
  <c r="U14" i="2"/>
  <c r="T14" i="2"/>
  <c r="V15" i="2"/>
  <c r="U15" i="2"/>
  <c r="S15" i="2"/>
  <c r="R15" i="2"/>
  <c r="T15" i="2"/>
  <c r="R33" i="2"/>
  <c r="T33" i="2"/>
  <c r="S33" i="2"/>
  <c r="I15" i="5" l="1"/>
  <c r="I14" i="5"/>
  <c r="I13" i="5"/>
  <c r="I26" i="5"/>
  <c r="I20" i="5"/>
  <c r="I25" i="5"/>
  <c r="I19" i="5"/>
  <c r="I24" i="5"/>
  <c r="I18" i="5"/>
  <c r="I21" i="5"/>
  <c r="I23" i="5"/>
  <c r="I17" i="5"/>
  <c r="I22" i="5"/>
  <c r="I16" i="5"/>
  <c r="I31" i="5"/>
  <c r="I30" i="5"/>
  <c r="I29" i="5"/>
  <c r="I27" i="5"/>
  <c r="I28" i="5"/>
  <c r="I44" i="5"/>
  <c r="I38" i="5"/>
  <c r="I32" i="5"/>
  <c r="I43" i="5"/>
  <c r="I37" i="5"/>
  <c r="I42" i="5"/>
  <c r="I36" i="5"/>
  <c r="I33" i="5"/>
  <c r="I41" i="5"/>
  <c r="I35" i="5"/>
  <c r="I39" i="5"/>
  <c r="I40" i="5"/>
  <c r="I34" i="5"/>
  <c r="I45" i="5"/>
  <c r="I22" i="1"/>
  <c r="I16" i="1"/>
  <c r="I17" i="1"/>
  <c r="I19" i="1"/>
  <c r="I15" i="1"/>
  <c r="I18" i="1"/>
  <c r="I20" i="1"/>
  <c r="I21" i="1"/>
</calcChain>
</file>

<file path=xl/sharedStrings.xml><?xml version="1.0" encoding="utf-8"?>
<sst xmlns="http://schemas.openxmlformats.org/spreadsheetml/2006/main" count="261" uniqueCount="99">
  <si>
    <t>Thermistor</t>
  </si>
  <si>
    <t>{</t>
  </si>
  <si>
    <t>OV(</t>
  </si>
  <si>
    <t>},</t>
  </si>
  <si>
    <t>//</t>
  </si>
  <si>
    <t>top</t>
  </si>
  <si>
    <t>rating</t>
  </si>
  <si>
    <t>}</t>
  </si>
  <si>
    <t>OV(1008</t>
  </si>
  <si>
    <t>R</t>
  </si>
  <si>
    <t>T[C]</t>
  </si>
  <si>
    <t>Set T</t>
  </si>
  <si>
    <t>Thermistor Hole</t>
  </si>
  <si>
    <t>Nozzle</t>
  </si>
  <si>
    <t>Selected Thermistor</t>
  </si>
  <si>
    <t>Resist. R</t>
  </si>
  <si>
    <t>Thermistor 5: T to R</t>
  </si>
  <si>
    <t>Polyfit coeffs</t>
  </si>
  <si>
    <t>Measured with TC</t>
  </si>
  <si>
    <t>Coefficients (T to R) for 5</t>
  </si>
  <si>
    <t>Thermistor 18: R to T</t>
  </si>
  <si>
    <t>Coefficients (R to T) for 18</t>
  </si>
  <si>
    <t>250C</t>
  </si>
  <si>
    <t>fitted</t>
  </si>
  <si>
    <t>graphically</t>
  </si>
  <si>
    <t>OV(1023</t>
  </si>
  <si>
    <t>200 to 270</t>
  </si>
  <si>
    <t>100 to 200</t>
  </si>
  <si>
    <t>20 to 100</t>
  </si>
  <si>
    <t>FAKE</t>
  </si>
  <si>
    <t>  { OV(  5.81), 350 }, // v=0.028   r=    57.081  res=13.433 degC/count</t>
  </si>
  <si>
    <t>  { OV(  6.54), 340 }, // v=0.032   r=    64.248  res=11.711 degC/count</t>
  </si>
  <si>
    <t>  { OV(  7.38), 330 }, // v=0.036   r=    72.588  res=10.161 degC/count</t>
  </si>
  <si>
    <t>  { OV(  8.36), 320 }, // v=0.041   r=    82.336  res= 8.772 degC/count</t>
  </si>
  <si>
    <t>  { OV(  9.51), 310 }, // v=0.046   r=    93.780  res= 7.535 degC/count</t>
  </si>
  <si>
    <t>  { OV( 10.87), 300 }, // v=0.053   r=   107.281  res= 6.439 degC/count</t>
  </si>
  <si>
    <t>  { OV( 12.47), 290 }, // v=0.061   r=   123.286  res= 5.473 degC/count</t>
  </si>
  <si>
    <t>  { OV( 14.37), 280 }, // v=0.070   r=   142.360  res= 4.627 degC/count</t>
  </si>
  <si>
    <t>  { OV( 16.64), 270 }, // v=0.081   r=   165.215  res= 3.891 degC/count</t>
  </si>
  <si>
    <t>  { OV( 19.37), 260 }, // v=0.095   r=   192.758  res= 3.253 degC/count</t>
  </si>
  <si>
    <t>  { OV( 22.65), 250 }, // v=0.111   r=   226.150  res= 2.705 degC/count</t>
  </si>
  <si>
    <t>  { OV( 26.62), 240 }, // v=0.130   r=   266.891  res= 2.236 degC/count</t>
  </si>
  <si>
    <t>  { OV( 31.46), 230 }, // v=0.154   r=   316.931  res= 1.839 degC/count</t>
  </si>
  <si>
    <t>  { OV( 37.38), 220 }, // v=0.182   r=   378.822  res= 1.504 degC/count</t>
  </si>
  <si>
    <t>  { OV( 44.65), 210 }, // v=0.218   r=   455.939  res= 1.224 degC/count</t>
  </si>
  <si>
    <t>  { OV( 53.64), 200 }, // v=0.262   r=   552.778  res= 0.991 degC/count</t>
  </si>
  <si>
    <t>  { OV( 64.78), 190 }, // v=0.316   r=   675.386  res= 0.799 degC/count</t>
  </si>
  <si>
    <t>  { OV( 78.65), 180 }, // v=0.384   r=   831.973  res= 0.643 degC/count</t>
  </si>
  <si>
    <t>  { OV( 95.94), 170 }, // v=0.468   r=  1033.801  res= 0.516 degC/count</t>
  </si>
  <si>
    <t>  { OV(117.52), 160 }, // v=0.574   r=  1296.481  res= 0.414 degC/count</t>
  </si>
  <si>
    <t>  { OV(144.42), 150 }, // v=0.705   r=  1641.900  res= 0.333 degC/count</t>
  </si>
  <si>
    <t>  { OV(177.80), 140 }, // v=0.868   r=  2101.110  res= 0.269 degC/count</t>
  </si>
  <si>
    <t>  { OV(218.89), 130 }, // v=1.069   r=  2718.725  res= 0.220 degC/count</t>
  </si>
  <si>
    <t>  { OV(268.82), 120 }, // v=1.313   r=  3559.702  res= 0.183 degC/count</t>
  </si>
  <si>
    <t>  { OV(328.35), 110 }, // v=1.603   r=  4719.968  res= 0.155 degC/count</t>
  </si>
  <si>
    <t>  { OV(397.44), 100 }, // v=1.941   r=  6343.323  res= 0.136 degC/count</t>
  </si>
  <si>
    <t>  { OV(474.90),  90 }, // v=2.319   r=  8648.807  res= 0.124 degC/count</t>
  </si>
  <si>
    <t>  { OV(558.03),  80 }, // v=2.725   r= 11975.779  res= 0.118 degC/count</t>
  </si>
  <si>
    <t>  { OV(642.76),  70 }, // v=3.138   r= 16859.622  res= 0.119 degC/count</t>
  </si>
  <si>
    <t>  { OV(724.25),  60 }, // v=3.536   r= 24161.472  res= 0.128 degC/count</t>
  </si>
  <si>
    <t>  { OV(797.93),  50 }, // v=3.896   r= 35295.361  res= 0.146 degC/count</t>
  </si>
  <si>
    <t>  { OV(860.51),  40 }, // v=4.202   r= 52635.209  res= 0.178 degC/count</t>
  </si>
  <si>
    <t>  { OV(910.55),  30 }, // v=4.446   r= 80262.251  res= 0.229 degC/count</t>
  </si>
  <si>
    <t>  { OV(948.36),  20 }, // v=4.631   r=125374.433  res= 0.313 degC/count</t>
  </si>
  <si>
    <t>  { OV(975.47),  10 }, // v=4.763   r=201020.458  res= 0.449 degC/count</t>
  </si>
  <si>
    <t>  { OV(994.02),   0 }  // v=4.854   r=331567.870  res= 0.676 degC/count</t>
  </si>
  <si>
    <t>  { OV(1), 300 }, </t>
  </si>
  <si>
    <t>  { OV(5), 290 }, </t>
  </si>
  <si>
    <t>  { OV(11), 280 }, </t>
  </si>
  <si>
    <t>  { OV(16), 270 }, </t>
  </si>
  <si>
    <t>  { OV(22), 260 }, </t>
  </si>
  <si>
    <t>  { OV(28), 250 }, </t>
  </si>
  <si>
    <t>  { OV(34), 240 }, </t>
  </si>
  <si>
    <t>  { OV(41), 230 }, </t>
  </si>
  <si>
    <t>  { OV(50), 220 }, </t>
  </si>
  <si>
    <t>  { OV(60), 210 }, </t>
  </si>
  <si>
    <t>  { OV(73), 200 }, </t>
  </si>
  <si>
    <t>  { OV(89), 190 }, </t>
  </si>
  <si>
    <t>  { OV(108), 180 }, </t>
  </si>
  <si>
    <t>  { OV(137), 170 }, </t>
  </si>
  <si>
    <t>  { OV(171), 160 }, </t>
  </si>
  <si>
    <t>  { OV(209), 150 }, </t>
  </si>
  <si>
    <t>  { OV(251), 140 }, </t>
  </si>
  <si>
    <t>  { OV(309), 130 }, </t>
  </si>
  <si>
    <t>  { OV(377), 120 }, </t>
  </si>
  <si>
    <t>  { OV(453), 110 }, </t>
  </si>
  <si>
    <t>  { OV(534), 100 }, </t>
  </si>
  <si>
    <t>  { OV(616), 90 }, </t>
  </si>
  <si>
    <t>  { OV(697), 80 }, </t>
  </si>
  <si>
    <t>  { OV(772), 70 }, </t>
  </si>
  <si>
    <t>  { OV(839), 60 }, </t>
  </si>
  <si>
    <t>  { OV(895), 50 }, </t>
  </si>
  <si>
    <t>  { OV(939), 40 }, </t>
  </si>
  <si>
    <t>  { OV(970), 30 }, </t>
  </si>
  <si>
    <t>  { OV(992), 20 }, </t>
  </si>
  <si>
    <t>  { OV(1019), 0 }, </t>
  </si>
  <si>
    <t>Setting</t>
  </si>
  <si>
    <t>FirstTry</t>
  </si>
  <si>
    <t>SecondTry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</si>
</sst>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FirstTry!$B$10:$B$20</c:f>
              <c:numCache>
                <c:formatCode>General</c:formatCode>
                <c:ptCount val="11"/>
                <c:pt idx="0">
                  <c:v>260</c:v>
                </c:pt>
                <c:pt idx="1">
                  <c:v>250</c:v>
                </c:pt>
                <c:pt idx="2">
                  <c:v>240</c:v>
                </c:pt>
                <c:pt idx="3">
                  <c:v>230</c:v>
                </c:pt>
                <c:pt idx="4">
                  <c:v>220</c:v>
                </c:pt>
                <c:pt idx="5">
                  <c:v>210</c:v>
                </c:pt>
                <c:pt idx="6">
                  <c:v>200</c:v>
                </c:pt>
                <c:pt idx="7">
                  <c:v>175</c:v>
                </c:pt>
                <c:pt idx="8">
                  <c:v>150</c:v>
                </c:pt>
                <c:pt idx="9">
                  <c:v>125</c:v>
                </c:pt>
                <c:pt idx="10">
                  <c:v>100</c:v>
                </c:pt>
              </c:numCache>
            </c:numRef>
          </c:xVal>
          <c:yVal>
            <c:numRef>
              <c:f>FirstTry!$C$10:$C$20</c:f>
              <c:numCache>
                <c:formatCode>General</c:formatCode>
                <c:ptCount val="11"/>
                <c:pt idx="0">
                  <c:v>245</c:v>
                </c:pt>
                <c:pt idx="1">
                  <c:v>235.6</c:v>
                </c:pt>
                <c:pt idx="2">
                  <c:v>227.7</c:v>
                </c:pt>
                <c:pt idx="3">
                  <c:v>218.7</c:v>
                </c:pt>
                <c:pt idx="4">
                  <c:v>209.5</c:v>
                </c:pt>
                <c:pt idx="5">
                  <c:v>200</c:v>
                </c:pt>
                <c:pt idx="6">
                  <c:v>191.9</c:v>
                </c:pt>
                <c:pt idx="7">
                  <c:v>168.7</c:v>
                </c:pt>
                <c:pt idx="8">
                  <c:v>144.4</c:v>
                </c:pt>
                <c:pt idx="9">
                  <c:v>121.5</c:v>
                </c:pt>
                <c:pt idx="10">
                  <c:v>96.9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5E-4A3F-8EE7-A0A866B36C9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FirstTry!$B$10:$B$20</c:f>
              <c:numCache>
                <c:formatCode>General</c:formatCode>
                <c:ptCount val="11"/>
                <c:pt idx="0">
                  <c:v>260</c:v>
                </c:pt>
                <c:pt idx="1">
                  <c:v>250</c:v>
                </c:pt>
                <c:pt idx="2">
                  <c:v>240</c:v>
                </c:pt>
                <c:pt idx="3">
                  <c:v>230</c:v>
                </c:pt>
                <c:pt idx="4">
                  <c:v>220</c:v>
                </c:pt>
                <c:pt idx="5">
                  <c:v>210</c:v>
                </c:pt>
                <c:pt idx="6">
                  <c:v>200</c:v>
                </c:pt>
                <c:pt idx="7">
                  <c:v>175</c:v>
                </c:pt>
                <c:pt idx="8">
                  <c:v>150</c:v>
                </c:pt>
                <c:pt idx="9">
                  <c:v>125</c:v>
                </c:pt>
                <c:pt idx="10">
                  <c:v>100</c:v>
                </c:pt>
              </c:numCache>
            </c:numRef>
          </c:xVal>
          <c:yVal>
            <c:numRef>
              <c:f>FirstTry!$D$10:$D$20</c:f>
              <c:numCache>
                <c:formatCode>General</c:formatCode>
                <c:ptCount val="11"/>
                <c:pt idx="0">
                  <c:v>240</c:v>
                </c:pt>
                <c:pt idx="1">
                  <c:v>231.6</c:v>
                </c:pt>
                <c:pt idx="2">
                  <c:v>224.6</c:v>
                </c:pt>
                <c:pt idx="3">
                  <c:v>216.3</c:v>
                </c:pt>
                <c:pt idx="4">
                  <c:v>207.8</c:v>
                </c:pt>
                <c:pt idx="5">
                  <c:v>198</c:v>
                </c:pt>
                <c:pt idx="6">
                  <c:v>190</c:v>
                </c:pt>
                <c:pt idx="7">
                  <c:v>168</c:v>
                </c:pt>
                <c:pt idx="8">
                  <c:v>144</c:v>
                </c:pt>
                <c:pt idx="9">
                  <c:v>121.7</c:v>
                </c:pt>
                <c:pt idx="10">
                  <c:v>97.8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5E-4A3F-8EE7-A0A866B36C9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FirstTry!$B$10:$B$22</c:f>
              <c:numCache>
                <c:formatCode>General</c:formatCode>
                <c:ptCount val="13"/>
                <c:pt idx="0">
                  <c:v>260</c:v>
                </c:pt>
                <c:pt idx="1">
                  <c:v>250</c:v>
                </c:pt>
                <c:pt idx="2">
                  <c:v>240</c:v>
                </c:pt>
                <c:pt idx="3">
                  <c:v>230</c:v>
                </c:pt>
                <c:pt idx="4">
                  <c:v>220</c:v>
                </c:pt>
                <c:pt idx="5">
                  <c:v>210</c:v>
                </c:pt>
                <c:pt idx="6">
                  <c:v>200</c:v>
                </c:pt>
                <c:pt idx="7">
                  <c:v>175</c:v>
                </c:pt>
                <c:pt idx="8">
                  <c:v>150</c:v>
                </c:pt>
                <c:pt idx="9">
                  <c:v>125</c:v>
                </c:pt>
                <c:pt idx="10">
                  <c:v>100</c:v>
                </c:pt>
                <c:pt idx="11">
                  <c:v>75</c:v>
                </c:pt>
                <c:pt idx="12">
                  <c:v>50</c:v>
                </c:pt>
              </c:numCache>
            </c:numRef>
          </c:xVal>
          <c:yVal>
            <c:numRef>
              <c:f>FirstTry!$B$10:$B$22</c:f>
              <c:numCache>
                <c:formatCode>General</c:formatCode>
                <c:ptCount val="13"/>
                <c:pt idx="0">
                  <c:v>260</c:v>
                </c:pt>
                <c:pt idx="1">
                  <c:v>250</c:v>
                </c:pt>
                <c:pt idx="2">
                  <c:v>240</c:v>
                </c:pt>
                <c:pt idx="3">
                  <c:v>230</c:v>
                </c:pt>
                <c:pt idx="4">
                  <c:v>220</c:v>
                </c:pt>
                <c:pt idx="5">
                  <c:v>210</c:v>
                </c:pt>
                <c:pt idx="6">
                  <c:v>200</c:v>
                </c:pt>
                <c:pt idx="7">
                  <c:v>175</c:v>
                </c:pt>
                <c:pt idx="8">
                  <c:v>150</c:v>
                </c:pt>
                <c:pt idx="9">
                  <c:v>125</c:v>
                </c:pt>
                <c:pt idx="10">
                  <c:v>100</c:v>
                </c:pt>
                <c:pt idx="11">
                  <c:v>75</c:v>
                </c:pt>
                <c:pt idx="12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5E-4A3F-8EE7-A0A866B36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843103"/>
        <c:axId val="1024043647"/>
      </c:scatterChart>
      <c:valAx>
        <c:axId val="1088843103"/>
        <c:scaling>
          <c:orientation val="minMax"/>
          <c:min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43647"/>
        <c:crosses val="autoZero"/>
        <c:crossBetween val="midCat"/>
      </c:valAx>
      <c:valAx>
        <c:axId val="1024043647"/>
        <c:scaling>
          <c:orientation val="minMax"/>
          <c:min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843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FirstTry!$C$10:$C$24</c:f>
              <c:numCache>
                <c:formatCode>General</c:formatCode>
                <c:ptCount val="15"/>
                <c:pt idx="0">
                  <c:v>245</c:v>
                </c:pt>
                <c:pt idx="1">
                  <c:v>235.6</c:v>
                </c:pt>
                <c:pt idx="2">
                  <c:v>227.7</c:v>
                </c:pt>
                <c:pt idx="3">
                  <c:v>218.7</c:v>
                </c:pt>
                <c:pt idx="4">
                  <c:v>209.5</c:v>
                </c:pt>
                <c:pt idx="5">
                  <c:v>200</c:v>
                </c:pt>
                <c:pt idx="6">
                  <c:v>191.9</c:v>
                </c:pt>
                <c:pt idx="7">
                  <c:v>168.7</c:v>
                </c:pt>
                <c:pt idx="8">
                  <c:v>144.4</c:v>
                </c:pt>
                <c:pt idx="9">
                  <c:v>121.5</c:v>
                </c:pt>
                <c:pt idx="10">
                  <c:v>96.9</c:v>
                </c:pt>
                <c:pt idx="11">
                  <c:v>73.599999999999994</c:v>
                </c:pt>
                <c:pt idx="12">
                  <c:v>49.6</c:v>
                </c:pt>
                <c:pt idx="13">
                  <c:v>31</c:v>
                </c:pt>
                <c:pt idx="14">
                  <c:v>15</c:v>
                </c:pt>
              </c:numCache>
            </c:numRef>
          </c:xVal>
          <c:yVal>
            <c:numRef>
              <c:f>FirstTry!$F$10:$F$24</c:f>
              <c:numCache>
                <c:formatCode>General</c:formatCode>
                <c:ptCount val="15"/>
                <c:pt idx="0">
                  <c:v>31</c:v>
                </c:pt>
                <c:pt idx="1">
                  <c:v>37</c:v>
                </c:pt>
                <c:pt idx="2">
                  <c:v>43</c:v>
                </c:pt>
                <c:pt idx="3">
                  <c:v>51</c:v>
                </c:pt>
                <c:pt idx="4">
                  <c:v>61</c:v>
                </c:pt>
                <c:pt idx="5">
                  <c:v>73</c:v>
                </c:pt>
                <c:pt idx="6">
                  <c:v>87</c:v>
                </c:pt>
                <c:pt idx="7" formatCode="0.0">
                  <c:v>141</c:v>
                </c:pt>
                <c:pt idx="8" formatCode="0.0">
                  <c:v>230</c:v>
                </c:pt>
                <c:pt idx="9" formatCode="0.0">
                  <c:v>368</c:v>
                </c:pt>
                <c:pt idx="10" formatCode="0.0">
                  <c:v>554</c:v>
                </c:pt>
                <c:pt idx="11" formatCode="0.0">
                  <c:v>750</c:v>
                </c:pt>
                <c:pt idx="12" formatCode="0.0">
                  <c:v>897</c:v>
                </c:pt>
                <c:pt idx="13" formatCode="0.0">
                  <c:v>966</c:v>
                </c:pt>
                <c:pt idx="14" formatCode="0.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FB-4CD4-8AF0-8C8C2B0CAF79}"/>
            </c:ext>
          </c:extLst>
        </c:ser>
        <c:ser>
          <c:idx val="1"/>
          <c:order val="1"/>
          <c:spPr>
            <a:ln w="9525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FirstTry!$H$12:$H$40</c:f>
              <c:numCache>
                <c:formatCode>General</c:formatCode>
                <c:ptCount val="29"/>
                <c:pt idx="0">
                  <c:v>300</c:v>
                </c:pt>
                <c:pt idx="1">
                  <c:v>290</c:v>
                </c:pt>
                <c:pt idx="2">
                  <c:v>280</c:v>
                </c:pt>
                <c:pt idx="3">
                  <c:v>270</c:v>
                </c:pt>
                <c:pt idx="4">
                  <c:v>260</c:v>
                </c:pt>
                <c:pt idx="5">
                  <c:v>250</c:v>
                </c:pt>
                <c:pt idx="6">
                  <c:v>240</c:v>
                </c:pt>
                <c:pt idx="7">
                  <c:v>230</c:v>
                </c:pt>
                <c:pt idx="8">
                  <c:v>220</c:v>
                </c:pt>
                <c:pt idx="9">
                  <c:v>210</c:v>
                </c:pt>
                <c:pt idx="10">
                  <c:v>200</c:v>
                </c:pt>
                <c:pt idx="11">
                  <c:v>190</c:v>
                </c:pt>
                <c:pt idx="12">
                  <c:v>180</c:v>
                </c:pt>
                <c:pt idx="13">
                  <c:v>170</c:v>
                </c:pt>
                <c:pt idx="14">
                  <c:v>160</c:v>
                </c:pt>
                <c:pt idx="15">
                  <c:v>150</c:v>
                </c:pt>
                <c:pt idx="16">
                  <c:v>140</c:v>
                </c:pt>
                <c:pt idx="17">
                  <c:v>130</c:v>
                </c:pt>
                <c:pt idx="18">
                  <c:v>120</c:v>
                </c:pt>
                <c:pt idx="19">
                  <c:v>110</c:v>
                </c:pt>
                <c:pt idx="20">
                  <c:v>100</c:v>
                </c:pt>
                <c:pt idx="21">
                  <c:v>90</c:v>
                </c:pt>
                <c:pt idx="22">
                  <c:v>80</c:v>
                </c:pt>
                <c:pt idx="23">
                  <c:v>70</c:v>
                </c:pt>
                <c:pt idx="24">
                  <c:v>60</c:v>
                </c:pt>
                <c:pt idx="25">
                  <c:v>50</c:v>
                </c:pt>
                <c:pt idx="26">
                  <c:v>40</c:v>
                </c:pt>
                <c:pt idx="27">
                  <c:v>30</c:v>
                </c:pt>
                <c:pt idx="28">
                  <c:v>20</c:v>
                </c:pt>
              </c:numCache>
            </c:numRef>
          </c:xVal>
          <c:yVal>
            <c:numRef>
              <c:f>FirstTry!$I$12:$I$40</c:f>
              <c:numCache>
                <c:formatCode>0.0</c:formatCode>
                <c:ptCount val="29"/>
                <c:pt idx="0">
                  <c:v>0.85228719137785447</c:v>
                </c:pt>
                <c:pt idx="1">
                  <c:v>5.2319906212646856</c:v>
                </c:pt>
                <c:pt idx="2">
                  <c:v>10.537588335044802</c:v>
                </c:pt>
                <c:pt idx="3">
                  <c:v>16.203062705882985</c:v>
                </c:pt>
                <c:pt idx="4">
                  <c:v>21.975986993503284</c:v>
                </c:pt>
                <c:pt idx="5">
                  <c:v>27.874717797125868</c:v>
                </c:pt>
                <c:pt idx="6">
                  <c:v>34.145587508382505</c:v>
                </c:pt>
                <c:pt idx="7">
                  <c:v>41.220096764233404</c:v>
                </c:pt>
                <c:pt idx="8">
                  <c:v>49.672106899897699</c:v>
                </c:pt>
                <c:pt idx="9">
                  <c:v>60.175032401758699</c:v>
                </c:pt>
                <c:pt idx="10">
                  <c:v>73.459033360310286</c:v>
                </c:pt>
                <c:pt idx="11">
                  <c:v>89.15146322878536</c:v>
                </c:pt>
                <c:pt idx="12">
                  <c:v>108.11973760433739</c:v>
                </c:pt>
                <c:pt idx="13">
                  <c:v>136.76862028363757</c:v>
                </c:pt>
                <c:pt idx="14">
                  <c:v>171.33838373531648</c:v>
                </c:pt>
                <c:pt idx="15">
                  <c:v>208.7489209898016</c:v>
                </c:pt>
                <c:pt idx="16">
                  <c:v>250.55985256037229</c:v>
                </c:pt>
                <c:pt idx="17">
                  <c:v>308.73551108356833</c:v>
                </c:pt>
                <c:pt idx="18">
                  <c:v>376.89779346669025</c:v>
                </c:pt>
                <c:pt idx="19">
                  <c:v>452.92103013419944</c:v>
                </c:pt>
                <c:pt idx="20">
                  <c:v>533.90353755519186</c:v>
                </c:pt>
                <c:pt idx="21">
                  <c:v>616.46510173524632</c:v>
                </c:pt>
                <c:pt idx="22">
                  <c:v>697.04446170827214</c:v>
                </c:pt>
                <c:pt idx="23">
                  <c:v>772.19679302835527</c:v>
                </c:pt>
                <c:pt idx="24">
                  <c:v>838.89119126160551</c:v>
                </c:pt>
                <c:pt idx="25">
                  <c:v>894.80815547800375</c:v>
                </c:pt>
                <c:pt idx="26">
                  <c:v>938.63707174324895</c:v>
                </c:pt>
                <c:pt idx="27">
                  <c:v>970.37369661060507</c:v>
                </c:pt>
                <c:pt idx="28">
                  <c:v>991.61764061274812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FB-4CD4-8AF0-8C8C2B0CAF79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forward val="100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FirstTry!$C$10:$C$15</c:f>
              <c:numCache>
                <c:formatCode>General</c:formatCode>
                <c:ptCount val="6"/>
                <c:pt idx="0">
                  <c:v>245</c:v>
                </c:pt>
                <c:pt idx="1">
                  <c:v>235.6</c:v>
                </c:pt>
                <c:pt idx="2">
                  <c:v>227.7</c:v>
                </c:pt>
                <c:pt idx="3">
                  <c:v>218.7</c:v>
                </c:pt>
                <c:pt idx="4">
                  <c:v>209.5</c:v>
                </c:pt>
                <c:pt idx="5">
                  <c:v>200</c:v>
                </c:pt>
              </c:numCache>
            </c:numRef>
          </c:xVal>
          <c:yVal>
            <c:numRef>
              <c:f>FirstTry!$F$10:$F$15</c:f>
              <c:numCache>
                <c:formatCode>General</c:formatCode>
                <c:ptCount val="6"/>
                <c:pt idx="0">
                  <c:v>31</c:v>
                </c:pt>
                <c:pt idx="1">
                  <c:v>37</c:v>
                </c:pt>
                <c:pt idx="2">
                  <c:v>43</c:v>
                </c:pt>
                <c:pt idx="3">
                  <c:v>51</c:v>
                </c:pt>
                <c:pt idx="4">
                  <c:v>61</c:v>
                </c:pt>
                <c:pt idx="5">
                  <c:v>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EFB-4CD4-8AF0-8C8C2B0CA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319247"/>
        <c:axId val="1092560367"/>
      </c:scatterChart>
      <c:valAx>
        <c:axId val="1181319247"/>
        <c:scaling>
          <c:orientation val="minMax"/>
          <c:max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560367"/>
        <c:crosses val="autoZero"/>
        <c:crossBetween val="midCat"/>
        <c:majorUnit val="10"/>
      </c:valAx>
      <c:valAx>
        <c:axId val="1092560367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31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FirstAnalysis!$B$3</c:f>
              <c:strCache>
                <c:ptCount val="1"/>
                <c:pt idx="0">
                  <c:v>TRUE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FirstAnalysis!$B$4:$B$10</c:f>
              <c:numCache>
                <c:formatCode>0.00</c:formatCode>
                <c:ptCount val="7"/>
                <c:pt idx="0">
                  <c:v>31.28138528138561</c:v>
                </c:pt>
                <c:pt idx="1">
                  <c:v>36.584415584415638</c:v>
                </c:pt>
                <c:pt idx="2">
                  <c:v>43.121212121212466</c:v>
                </c:pt>
                <c:pt idx="3">
                  <c:v>51.16450216450221</c:v>
                </c:pt>
                <c:pt idx="4">
                  <c:v>60.987012987013031</c:v>
                </c:pt>
                <c:pt idx="5">
                  <c:v>72.861471861472182</c:v>
                </c:pt>
                <c:pt idx="6">
                  <c:v>87.060606060606005</c:v>
                </c:pt>
              </c:numCache>
            </c:numRef>
          </c:xVal>
          <c:yVal>
            <c:numRef>
              <c:f>FirstAnalysis!$C$4:$C$10</c:f>
              <c:numCache>
                <c:formatCode>General</c:formatCode>
                <c:ptCount val="7"/>
                <c:pt idx="0">
                  <c:v>245</c:v>
                </c:pt>
                <c:pt idx="1">
                  <c:v>235.6</c:v>
                </c:pt>
                <c:pt idx="2">
                  <c:v>227.7</c:v>
                </c:pt>
                <c:pt idx="3">
                  <c:v>218.7</c:v>
                </c:pt>
                <c:pt idx="4">
                  <c:v>209.5</c:v>
                </c:pt>
                <c:pt idx="5">
                  <c:v>200</c:v>
                </c:pt>
                <c:pt idx="6">
                  <c:v>191.9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1D-495A-9674-60A548620587}"/>
            </c:ext>
          </c:extLst>
        </c:ser>
        <c:ser>
          <c:idx val="0"/>
          <c:order val="1"/>
          <c:tx>
            <c:strRef>
              <c:f>FirstAnalysis!$E$3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FirstAnalysis!$E$4:$E$34</c:f>
              <c:numCache>
                <c:formatCode>General</c:formatCode>
                <c:ptCount val="31"/>
                <c:pt idx="0">
                  <c:v>17</c:v>
                </c:pt>
                <c:pt idx="1">
                  <c:v>20</c:v>
                </c:pt>
                <c:pt idx="2">
                  <c:v>23</c:v>
                </c:pt>
                <c:pt idx="3">
                  <c:v>27</c:v>
                </c:pt>
                <c:pt idx="4">
                  <c:v>31</c:v>
                </c:pt>
                <c:pt idx="5">
                  <c:v>37</c:v>
                </c:pt>
                <c:pt idx="6">
                  <c:v>43</c:v>
                </c:pt>
                <c:pt idx="7">
                  <c:v>51</c:v>
                </c:pt>
                <c:pt idx="8">
                  <c:v>61</c:v>
                </c:pt>
                <c:pt idx="9">
                  <c:v>73</c:v>
                </c:pt>
                <c:pt idx="10">
                  <c:v>87</c:v>
                </c:pt>
                <c:pt idx="11">
                  <c:v>106</c:v>
                </c:pt>
                <c:pt idx="12">
                  <c:v>128</c:v>
                </c:pt>
                <c:pt idx="13">
                  <c:v>155</c:v>
                </c:pt>
                <c:pt idx="14">
                  <c:v>189</c:v>
                </c:pt>
                <c:pt idx="15">
                  <c:v>230</c:v>
                </c:pt>
                <c:pt idx="16">
                  <c:v>278</c:v>
                </c:pt>
                <c:pt idx="17">
                  <c:v>336</c:v>
                </c:pt>
                <c:pt idx="18">
                  <c:v>402</c:v>
                </c:pt>
                <c:pt idx="19">
                  <c:v>476</c:v>
                </c:pt>
                <c:pt idx="20">
                  <c:v>554</c:v>
                </c:pt>
                <c:pt idx="21">
                  <c:v>635</c:v>
                </c:pt>
                <c:pt idx="22">
                  <c:v>713</c:v>
                </c:pt>
                <c:pt idx="23">
                  <c:v>784</c:v>
                </c:pt>
                <c:pt idx="24">
                  <c:v>846</c:v>
                </c:pt>
                <c:pt idx="25">
                  <c:v>897</c:v>
                </c:pt>
                <c:pt idx="26">
                  <c:v>937</c:v>
                </c:pt>
                <c:pt idx="27">
                  <c:v>966</c:v>
                </c:pt>
                <c:pt idx="28">
                  <c:v>986</c:v>
                </c:pt>
                <c:pt idx="29">
                  <c:v>1000</c:v>
                </c:pt>
                <c:pt idx="30">
                  <c:v>1010</c:v>
                </c:pt>
              </c:numCache>
            </c:numRef>
          </c:xVal>
          <c:yVal>
            <c:numRef>
              <c:f>FirstAnalysis!$F$4:$F$34</c:f>
              <c:numCache>
                <c:formatCode>General</c:formatCode>
                <c:ptCount val="31"/>
                <c:pt idx="0">
                  <c:v>300</c:v>
                </c:pt>
                <c:pt idx="1">
                  <c:v>290</c:v>
                </c:pt>
                <c:pt idx="2">
                  <c:v>280</c:v>
                </c:pt>
                <c:pt idx="3">
                  <c:v>270</c:v>
                </c:pt>
                <c:pt idx="4">
                  <c:v>260</c:v>
                </c:pt>
                <c:pt idx="5">
                  <c:v>250</c:v>
                </c:pt>
                <c:pt idx="6">
                  <c:v>240</c:v>
                </c:pt>
                <c:pt idx="7">
                  <c:v>230</c:v>
                </c:pt>
                <c:pt idx="8">
                  <c:v>220</c:v>
                </c:pt>
                <c:pt idx="9">
                  <c:v>210</c:v>
                </c:pt>
                <c:pt idx="10">
                  <c:v>200</c:v>
                </c:pt>
                <c:pt idx="11">
                  <c:v>190</c:v>
                </c:pt>
                <c:pt idx="12">
                  <c:v>180</c:v>
                </c:pt>
                <c:pt idx="13">
                  <c:v>170</c:v>
                </c:pt>
                <c:pt idx="14">
                  <c:v>160</c:v>
                </c:pt>
                <c:pt idx="15">
                  <c:v>150</c:v>
                </c:pt>
                <c:pt idx="16">
                  <c:v>140</c:v>
                </c:pt>
                <c:pt idx="17">
                  <c:v>130</c:v>
                </c:pt>
                <c:pt idx="18">
                  <c:v>120</c:v>
                </c:pt>
                <c:pt idx="19">
                  <c:v>110</c:v>
                </c:pt>
                <c:pt idx="20">
                  <c:v>100</c:v>
                </c:pt>
                <c:pt idx="21">
                  <c:v>90</c:v>
                </c:pt>
                <c:pt idx="22">
                  <c:v>80</c:v>
                </c:pt>
                <c:pt idx="23">
                  <c:v>70</c:v>
                </c:pt>
                <c:pt idx="24">
                  <c:v>60</c:v>
                </c:pt>
                <c:pt idx="25">
                  <c:v>50</c:v>
                </c:pt>
                <c:pt idx="26">
                  <c:v>40</c:v>
                </c:pt>
                <c:pt idx="27">
                  <c:v>30</c:v>
                </c:pt>
                <c:pt idx="28">
                  <c:v>20</c:v>
                </c:pt>
                <c:pt idx="29">
                  <c:v>10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1D-495A-9674-60A548620587}"/>
            </c:ext>
          </c:extLst>
        </c:ser>
        <c:ser>
          <c:idx val="1"/>
          <c:order val="2"/>
          <c:tx>
            <c:strRef>
              <c:f>FirstAnalysis!$H$3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FirstAnalysis!$H$4:$H$68</c:f>
              <c:numCache>
                <c:formatCode>General</c:formatCode>
                <c:ptCount val="65"/>
                <c:pt idx="0">
                  <c:v>1</c:v>
                </c:pt>
                <c:pt idx="1">
                  <c:v>23</c:v>
                </c:pt>
                <c:pt idx="2">
                  <c:v>25</c:v>
                </c:pt>
                <c:pt idx="3">
                  <c:v>27</c:v>
                </c:pt>
                <c:pt idx="4">
                  <c:v>28</c:v>
                </c:pt>
                <c:pt idx="5">
                  <c:v>31</c:v>
                </c:pt>
                <c:pt idx="6">
                  <c:v>33</c:v>
                </c:pt>
                <c:pt idx="7">
                  <c:v>35</c:v>
                </c:pt>
                <c:pt idx="8">
                  <c:v>38</c:v>
                </c:pt>
                <c:pt idx="9">
                  <c:v>41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61</c:v>
                </c:pt>
                <c:pt idx="15">
                  <c:v>66</c:v>
                </c:pt>
                <c:pt idx="16">
                  <c:v>71</c:v>
                </c:pt>
                <c:pt idx="17">
                  <c:v>78</c:v>
                </c:pt>
                <c:pt idx="18">
                  <c:v>84</c:v>
                </c:pt>
                <c:pt idx="19">
                  <c:v>92</c:v>
                </c:pt>
                <c:pt idx="20">
                  <c:v>100</c:v>
                </c:pt>
                <c:pt idx="21">
                  <c:v>109</c:v>
                </c:pt>
                <c:pt idx="22">
                  <c:v>120</c:v>
                </c:pt>
                <c:pt idx="23">
                  <c:v>131</c:v>
                </c:pt>
                <c:pt idx="24">
                  <c:v>143</c:v>
                </c:pt>
                <c:pt idx="25">
                  <c:v>156</c:v>
                </c:pt>
                <c:pt idx="26">
                  <c:v>171</c:v>
                </c:pt>
                <c:pt idx="27">
                  <c:v>187</c:v>
                </c:pt>
                <c:pt idx="28">
                  <c:v>205</c:v>
                </c:pt>
                <c:pt idx="29">
                  <c:v>224</c:v>
                </c:pt>
                <c:pt idx="30">
                  <c:v>245</c:v>
                </c:pt>
                <c:pt idx="31">
                  <c:v>268</c:v>
                </c:pt>
                <c:pt idx="32">
                  <c:v>293</c:v>
                </c:pt>
                <c:pt idx="33">
                  <c:v>320</c:v>
                </c:pt>
                <c:pt idx="34">
                  <c:v>348</c:v>
                </c:pt>
                <c:pt idx="35">
                  <c:v>379</c:v>
                </c:pt>
                <c:pt idx="36">
                  <c:v>411</c:v>
                </c:pt>
                <c:pt idx="37">
                  <c:v>445</c:v>
                </c:pt>
                <c:pt idx="38">
                  <c:v>480</c:v>
                </c:pt>
                <c:pt idx="39">
                  <c:v>516</c:v>
                </c:pt>
                <c:pt idx="40">
                  <c:v>553</c:v>
                </c:pt>
                <c:pt idx="41">
                  <c:v>591</c:v>
                </c:pt>
                <c:pt idx="42">
                  <c:v>628</c:v>
                </c:pt>
                <c:pt idx="43">
                  <c:v>665</c:v>
                </c:pt>
                <c:pt idx="44">
                  <c:v>702</c:v>
                </c:pt>
                <c:pt idx="45">
                  <c:v>737</c:v>
                </c:pt>
                <c:pt idx="46">
                  <c:v>770</c:v>
                </c:pt>
                <c:pt idx="47">
                  <c:v>801</c:v>
                </c:pt>
                <c:pt idx="48">
                  <c:v>830</c:v>
                </c:pt>
                <c:pt idx="49">
                  <c:v>857</c:v>
                </c:pt>
                <c:pt idx="50">
                  <c:v>881</c:v>
                </c:pt>
                <c:pt idx="51">
                  <c:v>903</c:v>
                </c:pt>
                <c:pt idx="52">
                  <c:v>922</c:v>
                </c:pt>
                <c:pt idx="53">
                  <c:v>939</c:v>
                </c:pt>
                <c:pt idx="54">
                  <c:v>954</c:v>
                </c:pt>
                <c:pt idx="55">
                  <c:v>966</c:v>
                </c:pt>
                <c:pt idx="56">
                  <c:v>977</c:v>
                </c:pt>
                <c:pt idx="57">
                  <c:v>985</c:v>
                </c:pt>
                <c:pt idx="58">
                  <c:v>993</c:v>
                </c:pt>
                <c:pt idx="59">
                  <c:v>999</c:v>
                </c:pt>
                <c:pt idx="60">
                  <c:v>1004</c:v>
                </c:pt>
                <c:pt idx="61">
                  <c:v>1008</c:v>
                </c:pt>
                <c:pt idx="62">
                  <c:v>1012</c:v>
                </c:pt>
                <c:pt idx="63">
                  <c:v>1016</c:v>
                </c:pt>
                <c:pt idx="64">
                  <c:v>1020</c:v>
                </c:pt>
              </c:numCache>
            </c:numRef>
          </c:xVal>
          <c:yVal>
            <c:numRef>
              <c:f>FirstAnalysis!$I$4:$I$68</c:f>
              <c:numCache>
                <c:formatCode>General</c:formatCode>
                <c:ptCount val="65"/>
                <c:pt idx="0">
                  <c:v>713</c:v>
                </c:pt>
                <c:pt idx="1">
                  <c:v>300</c:v>
                </c:pt>
                <c:pt idx="2">
                  <c:v>295</c:v>
                </c:pt>
                <c:pt idx="3">
                  <c:v>290</c:v>
                </c:pt>
                <c:pt idx="4">
                  <c:v>285</c:v>
                </c:pt>
                <c:pt idx="5">
                  <c:v>280</c:v>
                </c:pt>
                <c:pt idx="6">
                  <c:v>275</c:v>
                </c:pt>
                <c:pt idx="7">
                  <c:v>270</c:v>
                </c:pt>
                <c:pt idx="8">
                  <c:v>265</c:v>
                </c:pt>
                <c:pt idx="9">
                  <c:v>260</c:v>
                </c:pt>
                <c:pt idx="10">
                  <c:v>255</c:v>
                </c:pt>
                <c:pt idx="11">
                  <c:v>250</c:v>
                </c:pt>
                <c:pt idx="12">
                  <c:v>245</c:v>
                </c:pt>
                <c:pt idx="13">
                  <c:v>240</c:v>
                </c:pt>
                <c:pt idx="14">
                  <c:v>235</c:v>
                </c:pt>
                <c:pt idx="15">
                  <c:v>230</c:v>
                </c:pt>
                <c:pt idx="16">
                  <c:v>225</c:v>
                </c:pt>
                <c:pt idx="17">
                  <c:v>220</c:v>
                </c:pt>
                <c:pt idx="18">
                  <c:v>215</c:v>
                </c:pt>
                <c:pt idx="19">
                  <c:v>210</c:v>
                </c:pt>
                <c:pt idx="20">
                  <c:v>205</c:v>
                </c:pt>
                <c:pt idx="21">
                  <c:v>200</c:v>
                </c:pt>
                <c:pt idx="22">
                  <c:v>195</c:v>
                </c:pt>
                <c:pt idx="23">
                  <c:v>190</c:v>
                </c:pt>
                <c:pt idx="24">
                  <c:v>185</c:v>
                </c:pt>
                <c:pt idx="25">
                  <c:v>180</c:v>
                </c:pt>
                <c:pt idx="26">
                  <c:v>175</c:v>
                </c:pt>
                <c:pt idx="27">
                  <c:v>170</c:v>
                </c:pt>
                <c:pt idx="28">
                  <c:v>165</c:v>
                </c:pt>
                <c:pt idx="29">
                  <c:v>160</c:v>
                </c:pt>
                <c:pt idx="30">
                  <c:v>155</c:v>
                </c:pt>
                <c:pt idx="31">
                  <c:v>150</c:v>
                </c:pt>
                <c:pt idx="32">
                  <c:v>145</c:v>
                </c:pt>
                <c:pt idx="33">
                  <c:v>140</c:v>
                </c:pt>
                <c:pt idx="34">
                  <c:v>135</c:v>
                </c:pt>
                <c:pt idx="35">
                  <c:v>130</c:v>
                </c:pt>
                <c:pt idx="36">
                  <c:v>125</c:v>
                </c:pt>
                <c:pt idx="37">
                  <c:v>120</c:v>
                </c:pt>
                <c:pt idx="38">
                  <c:v>115</c:v>
                </c:pt>
                <c:pt idx="39">
                  <c:v>110</c:v>
                </c:pt>
                <c:pt idx="40">
                  <c:v>105</c:v>
                </c:pt>
                <c:pt idx="41">
                  <c:v>100</c:v>
                </c:pt>
                <c:pt idx="42">
                  <c:v>95</c:v>
                </c:pt>
                <c:pt idx="43">
                  <c:v>90</c:v>
                </c:pt>
                <c:pt idx="44">
                  <c:v>85</c:v>
                </c:pt>
                <c:pt idx="45">
                  <c:v>80</c:v>
                </c:pt>
                <c:pt idx="46">
                  <c:v>75</c:v>
                </c:pt>
                <c:pt idx="47">
                  <c:v>70</c:v>
                </c:pt>
                <c:pt idx="48">
                  <c:v>65</c:v>
                </c:pt>
                <c:pt idx="49">
                  <c:v>60</c:v>
                </c:pt>
                <c:pt idx="50">
                  <c:v>55</c:v>
                </c:pt>
                <c:pt idx="51">
                  <c:v>50</c:v>
                </c:pt>
                <c:pt idx="52">
                  <c:v>45</c:v>
                </c:pt>
                <c:pt idx="53">
                  <c:v>40</c:v>
                </c:pt>
                <c:pt idx="54">
                  <c:v>35</c:v>
                </c:pt>
                <c:pt idx="55">
                  <c:v>30</c:v>
                </c:pt>
                <c:pt idx="56">
                  <c:v>25</c:v>
                </c:pt>
                <c:pt idx="57">
                  <c:v>20</c:v>
                </c:pt>
                <c:pt idx="58">
                  <c:v>15</c:v>
                </c:pt>
                <c:pt idx="59">
                  <c:v>10</c:v>
                </c:pt>
                <c:pt idx="60">
                  <c:v>5</c:v>
                </c:pt>
                <c:pt idx="61">
                  <c:v>0</c:v>
                </c:pt>
                <c:pt idx="62">
                  <c:v>-5</c:v>
                </c:pt>
                <c:pt idx="63">
                  <c:v>-10</c:v>
                </c:pt>
                <c:pt idx="64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1D-495A-9674-60A548620587}"/>
            </c:ext>
          </c:extLst>
        </c:ser>
        <c:ser>
          <c:idx val="3"/>
          <c:order val="3"/>
          <c:tx>
            <c:strRef>
              <c:f>FirstAnalysis!$K$3</c:f>
              <c:strCache>
                <c:ptCount val="1"/>
                <c:pt idx="0">
                  <c:v>9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FirstAnalysis!$K$4:$K$34</c:f>
              <c:numCache>
                <c:formatCode>General</c:formatCode>
                <c:ptCount val="31"/>
                <c:pt idx="0">
                  <c:v>1</c:v>
                </c:pt>
                <c:pt idx="1">
                  <c:v>36</c:v>
                </c:pt>
                <c:pt idx="2">
                  <c:v>71</c:v>
                </c:pt>
                <c:pt idx="3">
                  <c:v>106</c:v>
                </c:pt>
                <c:pt idx="4">
                  <c:v>141</c:v>
                </c:pt>
                <c:pt idx="5">
                  <c:v>176</c:v>
                </c:pt>
                <c:pt idx="6">
                  <c:v>211</c:v>
                </c:pt>
                <c:pt idx="7">
                  <c:v>246</c:v>
                </c:pt>
                <c:pt idx="8">
                  <c:v>281</c:v>
                </c:pt>
                <c:pt idx="9">
                  <c:v>316</c:v>
                </c:pt>
                <c:pt idx="10">
                  <c:v>351</c:v>
                </c:pt>
                <c:pt idx="11">
                  <c:v>386</c:v>
                </c:pt>
                <c:pt idx="12">
                  <c:v>421</c:v>
                </c:pt>
                <c:pt idx="13">
                  <c:v>456</c:v>
                </c:pt>
                <c:pt idx="14">
                  <c:v>491</c:v>
                </c:pt>
                <c:pt idx="15">
                  <c:v>526</c:v>
                </c:pt>
                <c:pt idx="16">
                  <c:v>561</c:v>
                </c:pt>
                <c:pt idx="17">
                  <c:v>596</c:v>
                </c:pt>
                <c:pt idx="18">
                  <c:v>631</c:v>
                </c:pt>
                <c:pt idx="19">
                  <c:v>666</c:v>
                </c:pt>
                <c:pt idx="20">
                  <c:v>701</c:v>
                </c:pt>
                <c:pt idx="21">
                  <c:v>736</c:v>
                </c:pt>
                <c:pt idx="22">
                  <c:v>771</c:v>
                </c:pt>
                <c:pt idx="23">
                  <c:v>806</c:v>
                </c:pt>
                <c:pt idx="24">
                  <c:v>841</c:v>
                </c:pt>
                <c:pt idx="25">
                  <c:v>876</c:v>
                </c:pt>
                <c:pt idx="26">
                  <c:v>911</c:v>
                </c:pt>
                <c:pt idx="27">
                  <c:v>946</c:v>
                </c:pt>
                <c:pt idx="28">
                  <c:v>981</c:v>
                </c:pt>
                <c:pt idx="29">
                  <c:v>1005</c:v>
                </c:pt>
                <c:pt idx="30">
                  <c:v>1015</c:v>
                </c:pt>
              </c:numCache>
            </c:numRef>
          </c:xVal>
          <c:yVal>
            <c:numRef>
              <c:f>FirstAnalysis!$L$4:$L$34</c:f>
              <c:numCache>
                <c:formatCode>General</c:formatCode>
                <c:ptCount val="31"/>
                <c:pt idx="0">
                  <c:v>936</c:v>
                </c:pt>
                <c:pt idx="1">
                  <c:v>300</c:v>
                </c:pt>
                <c:pt idx="2">
                  <c:v>246</c:v>
                </c:pt>
                <c:pt idx="3">
                  <c:v>218</c:v>
                </c:pt>
                <c:pt idx="4">
                  <c:v>199</c:v>
                </c:pt>
                <c:pt idx="5">
                  <c:v>185</c:v>
                </c:pt>
                <c:pt idx="6">
                  <c:v>173</c:v>
                </c:pt>
                <c:pt idx="7">
                  <c:v>163</c:v>
                </c:pt>
                <c:pt idx="8">
                  <c:v>155</c:v>
                </c:pt>
                <c:pt idx="9">
                  <c:v>147</c:v>
                </c:pt>
                <c:pt idx="10">
                  <c:v>140</c:v>
                </c:pt>
                <c:pt idx="11">
                  <c:v>134</c:v>
                </c:pt>
                <c:pt idx="12">
                  <c:v>128</c:v>
                </c:pt>
                <c:pt idx="13">
                  <c:v>122</c:v>
                </c:pt>
                <c:pt idx="14">
                  <c:v>117</c:v>
                </c:pt>
                <c:pt idx="15">
                  <c:v>112</c:v>
                </c:pt>
                <c:pt idx="16">
                  <c:v>107</c:v>
                </c:pt>
                <c:pt idx="17">
                  <c:v>102</c:v>
                </c:pt>
                <c:pt idx="18">
                  <c:v>97</c:v>
                </c:pt>
                <c:pt idx="19">
                  <c:v>92</c:v>
                </c:pt>
                <c:pt idx="20">
                  <c:v>87</c:v>
                </c:pt>
                <c:pt idx="21">
                  <c:v>81</c:v>
                </c:pt>
                <c:pt idx="22">
                  <c:v>76</c:v>
                </c:pt>
                <c:pt idx="23">
                  <c:v>70</c:v>
                </c:pt>
                <c:pt idx="24">
                  <c:v>63</c:v>
                </c:pt>
                <c:pt idx="25">
                  <c:v>56</c:v>
                </c:pt>
                <c:pt idx="26">
                  <c:v>48</c:v>
                </c:pt>
                <c:pt idx="27">
                  <c:v>38</c:v>
                </c:pt>
                <c:pt idx="28">
                  <c:v>23</c:v>
                </c:pt>
                <c:pt idx="29">
                  <c:v>5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1D-495A-9674-60A548620587}"/>
            </c:ext>
          </c:extLst>
        </c:ser>
        <c:ser>
          <c:idx val="4"/>
          <c:order val="4"/>
          <c:tx>
            <c:strRef>
              <c:f>FirstAnalysis!$N$3</c:f>
              <c:strCache>
                <c:ptCount val="1"/>
                <c:pt idx="0">
                  <c:v>18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FirstAnalysis!$N$4:$N$35</c:f>
              <c:numCache>
                <c:formatCode>General</c:formatCode>
                <c:ptCount val="32"/>
                <c:pt idx="0">
                  <c:v>1</c:v>
                </c:pt>
                <c:pt idx="1">
                  <c:v>17</c:v>
                </c:pt>
                <c:pt idx="2">
                  <c:v>20</c:v>
                </c:pt>
                <c:pt idx="3">
                  <c:v>23</c:v>
                </c:pt>
                <c:pt idx="4">
                  <c:v>27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51</c:v>
                </c:pt>
                <c:pt idx="9">
                  <c:v>61</c:v>
                </c:pt>
                <c:pt idx="10">
                  <c:v>73</c:v>
                </c:pt>
                <c:pt idx="11">
                  <c:v>87</c:v>
                </c:pt>
                <c:pt idx="12">
                  <c:v>106</c:v>
                </c:pt>
                <c:pt idx="13">
                  <c:v>128</c:v>
                </c:pt>
                <c:pt idx="14">
                  <c:v>155</c:v>
                </c:pt>
                <c:pt idx="15">
                  <c:v>189</c:v>
                </c:pt>
                <c:pt idx="16">
                  <c:v>230</c:v>
                </c:pt>
                <c:pt idx="17">
                  <c:v>278</c:v>
                </c:pt>
                <c:pt idx="18">
                  <c:v>336</c:v>
                </c:pt>
                <c:pt idx="19">
                  <c:v>402</c:v>
                </c:pt>
                <c:pt idx="20">
                  <c:v>476</c:v>
                </c:pt>
                <c:pt idx="21">
                  <c:v>554</c:v>
                </c:pt>
                <c:pt idx="22">
                  <c:v>635</c:v>
                </c:pt>
                <c:pt idx="23">
                  <c:v>713</c:v>
                </c:pt>
                <c:pt idx="24">
                  <c:v>784</c:v>
                </c:pt>
                <c:pt idx="25">
                  <c:v>846</c:v>
                </c:pt>
                <c:pt idx="26">
                  <c:v>897</c:v>
                </c:pt>
                <c:pt idx="27">
                  <c:v>937</c:v>
                </c:pt>
                <c:pt idx="28">
                  <c:v>966</c:v>
                </c:pt>
                <c:pt idx="29">
                  <c:v>986</c:v>
                </c:pt>
                <c:pt idx="30">
                  <c:v>1000</c:v>
                </c:pt>
                <c:pt idx="31">
                  <c:v>1010</c:v>
                </c:pt>
              </c:numCache>
            </c:numRef>
          </c:xVal>
          <c:yVal>
            <c:numRef>
              <c:f>FirstAnalysis!$O$4:$O$35</c:f>
              <c:numCache>
                <c:formatCode>General</c:formatCode>
                <c:ptCount val="32"/>
                <c:pt idx="0">
                  <c:v>713</c:v>
                </c:pt>
                <c:pt idx="1">
                  <c:v>284</c:v>
                </c:pt>
                <c:pt idx="2">
                  <c:v>275</c:v>
                </c:pt>
                <c:pt idx="3">
                  <c:v>267</c:v>
                </c:pt>
                <c:pt idx="4">
                  <c:v>257</c:v>
                </c:pt>
                <c:pt idx="5">
                  <c:v>250</c:v>
                </c:pt>
                <c:pt idx="6">
                  <c:v>240</c:v>
                </c:pt>
                <c:pt idx="7">
                  <c:v>232</c:v>
                </c:pt>
                <c:pt idx="8">
                  <c:v>222</c:v>
                </c:pt>
                <c:pt idx="9">
                  <c:v>213</c:v>
                </c:pt>
                <c:pt idx="10">
                  <c:v>204</c:v>
                </c:pt>
                <c:pt idx="11">
                  <c:v>195</c:v>
                </c:pt>
                <c:pt idx="12">
                  <c:v>185</c:v>
                </c:pt>
                <c:pt idx="13">
                  <c:v>175</c:v>
                </c:pt>
                <c:pt idx="14">
                  <c:v>166</c:v>
                </c:pt>
                <c:pt idx="15">
                  <c:v>156</c:v>
                </c:pt>
                <c:pt idx="16">
                  <c:v>146</c:v>
                </c:pt>
                <c:pt idx="17">
                  <c:v>137</c:v>
                </c:pt>
                <c:pt idx="18">
                  <c:v>127</c:v>
                </c:pt>
                <c:pt idx="19">
                  <c:v>117</c:v>
                </c:pt>
                <c:pt idx="20">
                  <c:v>107</c:v>
                </c:pt>
                <c:pt idx="21">
                  <c:v>97</c:v>
                </c:pt>
                <c:pt idx="22">
                  <c:v>87</c:v>
                </c:pt>
                <c:pt idx="23">
                  <c:v>78</c:v>
                </c:pt>
                <c:pt idx="24">
                  <c:v>68</c:v>
                </c:pt>
                <c:pt idx="25">
                  <c:v>58</c:v>
                </c:pt>
                <c:pt idx="26">
                  <c:v>49</c:v>
                </c:pt>
                <c:pt idx="27">
                  <c:v>39</c:v>
                </c:pt>
                <c:pt idx="28">
                  <c:v>30</c:v>
                </c:pt>
                <c:pt idx="29">
                  <c:v>20</c:v>
                </c:pt>
                <c:pt idx="30">
                  <c:v>10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1D-495A-9674-60A548620587}"/>
            </c:ext>
          </c:extLst>
        </c:ser>
        <c:ser>
          <c:idx val="5"/>
          <c:order val="5"/>
          <c:tx>
            <c:strRef>
              <c:f>FirstAnalysis!$K$37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FirstAnalysis!$K$38:$K$53</c:f>
              <c:numCache>
                <c:formatCode>General</c:formatCode>
                <c:ptCount val="16"/>
                <c:pt idx="0">
                  <c:v>18</c:v>
                </c:pt>
                <c:pt idx="1">
                  <c:v>27</c:v>
                </c:pt>
                <c:pt idx="2">
                  <c:v>34</c:v>
                </c:pt>
                <c:pt idx="3">
                  <c:v>45</c:v>
                </c:pt>
                <c:pt idx="4">
                  <c:v>61</c:v>
                </c:pt>
                <c:pt idx="5">
                  <c:v>86</c:v>
                </c:pt>
                <c:pt idx="6">
                  <c:v>123</c:v>
                </c:pt>
                <c:pt idx="7">
                  <c:v>420</c:v>
                </c:pt>
                <c:pt idx="8">
                  <c:v>590</c:v>
                </c:pt>
                <c:pt idx="9">
                  <c:v>845</c:v>
                </c:pt>
                <c:pt idx="10">
                  <c:v>970</c:v>
                </c:pt>
                <c:pt idx="11">
                  <c:v>986</c:v>
                </c:pt>
                <c:pt idx="12">
                  <c:v>994</c:v>
                </c:pt>
                <c:pt idx="13">
                  <c:v>1000</c:v>
                </c:pt>
                <c:pt idx="14">
                  <c:v>1005</c:v>
                </c:pt>
                <c:pt idx="15">
                  <c:v>1009</c:v>
                </c:pt>
              </c:numCache>
            </c:numRef>
          </c:xVal>
          <c:yVal>
            <c:numRef>
              <c:f>FirstAnalysis!$L$38:$L$53</c:f>
              <c:numCache>
                <c:formatCode>General</c:formatCode>
                <c:ptCount val="16"/>
                <c:pt idx="0">
                  <c:v>270</c:v>
                </c:pt>
                <c:pt idx="1">
                  <c:v>248</c:v>
                </c:pt>
                <c:pt idx="2">
                  <c:v>234</c:v>
                </c:pt>
                <c:pt idx="3">
                  <c:v>220</c:v>
                </c:pt>
                <c:pt idx="4">
                  <c:v>205</c:v>
                </c:pt>
                <c:pt idx="5">
                  <c:v>188</c:v>
                </c:pt>
                <c:pt idx="6">
                  <c:v>172</c:v>
                </c:pt>
                <c:pt idx="7">
                  <c:v>110</c:v>
                </c:pt>
                <c:pt idx="8">
                  <c:v>90</c:v>
                </c:pt>
                <c:pt idx="9">
                  <c:v>56</c:v>
                </c:pt>
                <c:pt idx="10">
                  <c:v>25</c:v>
                </c:pt>
                <c:pt idx="11">
                  <c:v>20</c:v>
                </c:pt>
                <c:pt idx="12">
                  <c:v>15</c:v>
                </c:pt>
                <c:pt idx="13">
                  <c:v>10</c:v>
                </c:pt>
                <c:pt idx="14">
                  <c:v>5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81D-495A-9674-60A548620587}"/>
            </c:ext>
          </c:extLst>
        </c:ser>
        <c:ser>
          <c:idx val="6"/>
          <c:order val="6"/>
          <c:tx>
            <c:strRef>
              <c:f>FirstAnalysis!$K$59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FirstAnalysis!$K$60:$K$79</c:f>
              <c:numCache>
                <c:formatCode>General</c:formatCode>
                <c:ptCount val="20"/>
                <c:pt idx="0">
                  <c:v>1</c:v>
                </c:pt>
                <c:pt idx="1">
                  <c:v>28</c:v>
                </c:pt>
                <c:pt idx="2">
                  <c:v>31</c:v>
                </c:pt>
                <c:pt idx="3">
                  <c:v>35</c:v>
                </c:pt>
                <c:pt idx="4">
                  <c:v>39</c:v>
                </c:pt>
                <c:pt idx="5">
                  <c:v>42</c:v>
                </c:pt>
                <c:pt idx="6">
                  <c:v>44</c:v>
                </c:pt>
                <c:pt idx="7">
                  <c:v>49</c:v>
                </c:pt>
                <c:pt idx="8">
                  <c:v>53</c:v>
                </c:pt>
                <c:pt idx="9">
                  <c:v>62</c:v>
                </c:pt>
                <c:pt idx="10">
                  <c:v>71</c:v>
                </c:pt>
                <c:pt idx="11">
                  <c:v>78</c:v>
                </c:pt>
                <c:pt idx="12">
                  <c:v>94</c:v>
                </c:pt>
                <c:pt idx="13">
                  <c:v>102</c:v>
                </c:pt>
                <c:pt idx="14">
                  <c:v>116</c:v>
                </c:pt>
                <c:pt idx="15">
                  <c:v>143</c:v>
                </c:pt>
                <c:pt idx="16">
                  <c:v>183</c:v>
                </c:pt>
                <c:pt idx="17">
                  <c:v>223</c:v>
                </c:pt>
                <c:pt idx="18">
                  <c:v>270</c:v>
                </c:pt>
                <c:pt idx="19">
                  <c:v>318</c:v>
                </c:pt>
              </c:numCache>
            </c:numRef>
          </c:xVal>
          <c:yVal>
            <c:numRef>
              <c:f>FirstAnalysis!$L$60:$L$79</c:f>
              <c:numCache>
                <c:formatCode>General</c:formatCode>
                <c:ptCount val="20"/>
                <c:pt idx="0">
                  <c:v>350</c:v>
                </c:pt>
                <c:pt idx="1">
                  <c:v>250</c:v>
                </c:pt>
                <c:pt idx="2">
                  <c:v>245</c:v>
                </c:pt>
                <c:pt idx="3">
                  <c:v>240</c:v>
                </c:pt>
                <c:pt idx="4">
                  <c:v>235</c:v>
                </c:pt>
                <c:pt idx="5">
                  <c:v>230</c:v>
                </c:pt>
                <c:pt idx="6">
                  <c:v>225</c:v>
                </c:pt>
                <c:pt idx="7">
                  <c:v>220</c:v>
                </c:pt>
                <c:pt idx="8">
                  <c:v>215</c:v>
                </c:pt>
                <c:pt idx="9">
                  <c:v>210</c:v>
                </c:pt>
                <c:pt idx="10">
                  <c:v>205</c:v>
                </c:pt>
                <c:pt idx="11">
                  <c:v>200</c:v>
                </c:pt>
                <c:pt idx="12">
                  <c:v>190</c:v>
                </c:pt>
                <c:pt idx="13">
                  <c:v>185</c:v>
                </c:pt>
                <c:pt idx="14">
                  <c:v>170</c:v>
                </c:pt>
                <c:pt idx="15">
                  <c:v>160</c:v>
                </c:pt>
                <c:pt idx="16">
                  <c:v>150</c:v>
                </c:pt>
                <c:pt idx="17">
                  <c:v>140</c:v>
                </c:pt>
                <c:pt idx="18">
                  <c:v>130</c:v>
                </c:pt>
                <c:pt idx="19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81D-495A-9674-60A548620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548111"/>
        <c:axId val="1022497695"/>
      </c:scatterChart>
      <c:valAx>
        <c:axId val="103354811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497695"/>
        <c:crosses val="autoZero"/>
        <c:crossBetween val="midCat"/>
      </c:valAx>
      <c:valAx>
        <c:axId val="1022497695"/>
        <c:scaling>
          <c:orientation val="minMax"/>
          <c:max val="300"/>
          <c:min val="1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54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Thermistor</a:t>
            </a:r>
            <a:r>
              <a:rPr lang="en-US" baseline="0"/>
              <a:t>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0.38428630796150481"/>
                  <c:y val="8.391659375911344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FirstAnalysis!$Q$4:$Q$11</c:f>
              <c:numCache>
                <c:formatCode>General</c:formatCode>
                <c:ptCount val="8"/>
                <c:pt idx="0">
                  <c:v>270</c:v>
                </c:pt>
                <c:pt idx="1">
                  <c:v>260</c:v>
                </c:pt>
                <c:pt idx="2">
                  <c:v>250</c:v>
                </c:pt>
                <c:pt idx="3">
                  <c:v>240</c:v>
                </c:pt>
                <c:pt idx="4">
                  <c:v>230</c:v>
                </c:pt>
                <c:pt idx="5">
                  <c:v>220</c:v>
                </c:pt>
                <c:pt idx="6">
                  <c:v>210</c:v>
                </c:pt>
                <c:pt idx="7">
                  <c:v>200</c:v>
                </c:pt>
              </c:numCache>
            </c:numRef>
          </c:xVal>
          <c:yVal>
            <c:numRef>
              <c:f>FirstAnalysis!$R$4:$R$11</c:f>
              <c:numCache>
                <c:formatCode>General</c:formatCode>
                <c:ptCount val="8"/>
                <c:pt idx="0">
                  <c:v>27</c:v>
                </c:pt>
                <c:pt idx="1">
                  <c:v>31</c:v>
                </c:pt>
                <c:pt idx="2">
                  <c:v>37</c:v>
                </c:pt>
                <c:pt idx="3">
                  <c:v>43</c:v>
                </c:pt>
                <c:pt idx="4">
                  <c:v>51</c:v>
                </c:pt>
                <c:pt idx="5">
                  <c:v>61</c:v>
                </c:pt>
                <c:pt idx="6">
                  <c:v>73</c:v>
                </c:pt>
                <c:pt idx="7">
                  <c:v>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94-432B-A3D8-076545245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546511"/>
        <c:axId val="1167237823"/>
      </c:scatterChart>
      <c:valAx>
        <c:axId val="1033546511"/>
        <c:scaling>
          <c:orientation val="minMax"/>
          <c:min val="19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237823"/>
        <c:crosses val="autoZero"/>
        <c:crossBetween val="midCat"/>
      </c:valAx>
      <c:valAx>
        <c:axId val="1167237823"/>
        <c:scaling>
          <c:orientation val="minMax"/>
          <c:max val="9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54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1.512642169728784E-2"/>
                  <c:y val="-0.568665427238261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FirstAnalysis!$Q$19:$Q$31</c:f>
              <c:numCache>
                <c:formatCode>General</c:formatCode>
                <c:ptCount val="13"/>
                <c:pt idx="0">
                  <c:v>20</c:v>
                </c:pt>
                <c:pt idx="1">
                  <c:v>23</c:v>
                </c:pt>
                <c:pt idx="2">
                  <c:v>27</c:v>
                </c:pt>
                <c:pt idx="3">
                  <c:v>31</c:v>
                </c:pt>
                <c:pt idx="4">
                  <c:v>37</c:v>
                </c:pt>
                <c:pt idx="5">
                  <c:v>43</c:v>
                </c:pt>
                <c:pt idx="6">
                  <c:v>51</c:v>
                </c:pt>
                <c:pt idx="7">
                  <c:v>61</c:v>
                </c:pt>
                <c:pt idx="8">
                  <c:v>73</c:v>
                </c:pt>
                <c:pt idx="9">
                  <c:v>87</c:v>
                </c:pt>
              </c:numCache>
            </c:numRef>
          </c:xVal>
          <c:yVal>
            <c:numRef>
              <c:f>FirstAnalysis!$R$19:$R$31</c:f>
              <c:numCache>
                <c:formatCode>General</c:formatCode>
                <c:ptCount val="13"/>
                <c:pt idx="0">
                  <c:v>275</c:v>
                </c:pt>
                <c:pt idx="1">
                  <c:v>267</c:v>
                </c:pt>
                <c:pt idx="2">
                  <c:v>257</c:v>
                </c:pt>
                <c:pt idx="3">
                  <c:v>250</c:v>
                </c:pt>
                <c:pt idx="4">
                  <c:v>240</c:v>
                </c:pt>
                <c:pt idx="5">
                  <c:v>232</c:v>
                </c:pt>
                <c:pt idx="6">
                  <c:v>222</c:v>
                </c:pt>
                <c:pt idx="7">
                  <c:v>213</c:v>
                </c:pt>
                <c:pt idx="8">
                  <c:v>204</c:v>
                </c:pt>
                <c:pt idx="9">
                  <c:v>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46-42E2-85BE-C789FC842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545311"/>
        <c:axId val="1092560783"/>
      </c:scatterChart>
      <c:valAx>
        <c:axId val="1033545311"/>
        <c:scaling>
          <c:orientation val="minMax"/>
          <c:max val="110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560783"/>
        <c:crosses val="autoZero"/>
        <c:crossBetween val="midCat"/>
      </c:valAx>
      <c:valAx>
        <c:axId val="1092560783"/>
        <c:scaling>
          <c:orientation val="minMax"/>
          <c:min val="1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54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FirstAnalysis!$E$15:$E$24</c:f>
              <c:numCache>
                <c:formatCode>General</c:formatCode>
                <c:ptCount val="10"/>
                <c:pt idx="0">
                  <c:v>106</c:v>
                </c:pt>
                <c:pt idx="1">
                  <c:v>128</c:v>
                </c:pt>
                <c:pt idx="2">
                  <c:v>155</c:v>
                </c:pt>
                <c:pt idx="3">
                  <c:v>189</c:v>
                </c:pt>
                <c:pt idx="4">
                  <c:v>230</c:v>
                </c:pt>
                <c:pt idx="5">
                  <c:v>278</c:v>
                </c:pt>
                <c:pt idx="6">
                  <c:v>336</c:v>
                </c:pt>
                <c:pt idx="7">
                  <c:v>402</c:v>
                </c:pt>
                <c:pt idx="8">
                  <c:v>476</c:v>
                </c:pt>
                <c:pt idx="9">
                  <c:v>554</c:v>
                </c:pt>
              </c:numCache>
            </c:numRef>
          </c:xVal>
          <c:yVal>
            <c:numRef>
              <c:f>FirstAnalysis!$F$15:$F$24</c:f>
              <c:numCache>
                <c:formatCode>General</c:formatCode>
                <c:ptCount val="10"/>
                <c:pt idx="0">
                  <c:v>190</c:v>
                </c:pt>
                <c:pt idx="1">
                  <c:v>180</c:v>
                </c:pt>
                <c:pt idx="2">
                  <c:v>170</c:v>
                </c:pt>
                <c:pt idx="3">
                  <c:v>160</c:v>
                </c:pt>
                <c:pt idx="4">
                  <c:v>150</c:v>
                </c:pt>
                <c:pt idx="5">
                  <c:v>140</c:v>
                </c:pt>
                <c:pt idx="6">
                  <c:v>130</c:v>
                </c:pt>
                <c:pt idx="7">
                  <c:v>120</c:v>
                </c:pt>
                <c:pt idx="8">
                  <c:v>110</c:v>
                </c:pt>
                <c:pt idx="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DF-4AB6-8B19-5A7933772BD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FirstAnalysis!$E$24:$E$32</c:f>
              <c:numCache>
                <c:formatCode>General</c:formatCode>
                <c:ptCount val="9"/>
                <c:pt idx="0">
                  <c:v>554</c:v>
                </c:pt>
                <c:pt idx="1">
                  <c:v>635</c:v>
                </c:pt>
                <c:pt idx="2">
                  <c:v>713</c:v>
                </c:pt>
                <c:pt idx="3">
                  <c:v>784</c:v>
                </c:pt>
                <c:pt idx="4">
                  <c:v>846</c:v>
                </c:pt>
                <c:pt idx="5">
                  <c:v>897</c:v>
                </c:pt>
                <c:pt idx="6">
                  <c:v>937</c:v>
                </c:pt>
                <c:pt idx="7">
                  <c:v>966</c:v>
                </c:pt>
                <c:pt idx="8">
                  <c:v>986</c:v>
                </c:pt>
              </c:numCache>
            </c:numRef>
          </c:xVal>
          <c:yVal>
            <c:numRef>
              <c:f>FirstAnalysis!$F$24:$F$32</c:f>
              <c:numCache>
                <c:formatCode>General</c:formatCode>
                <c:ptCount val="9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DF-4AB6-8B19-5A7933772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516703"/>
        <c:axId val="641550591"/>
      </c:scatterChart>
      <c:valAx>
        <c:axId val="1208516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550591"/>
        <c:crosses val="autoZero"/>
        <c:crossBetween val="midCat"/>
      </c:valAx>
      <c:valAx>
        <c:axId val="64155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5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FirstThTable!$I$3:$I$32</c:f>
              <c:numCache>
                <c:formatCode>General</c:formatCode>
                <c:ptCount val="30"/>
                <c:pt idx="0">
                  <c:v>300</c:v>
                </c:pt>
                <c:pt idx="1">
                  <c:v>290</c:v>
                </c:pt>
                <c:pt idx="2">
                  <c:v>280</c:v>
                </c:pt>
                <c:pt idx="3">
                  <c:v>270</c:v>
                </c:pt>
                <c:pt idx="4">
                  <c:v>260</c:v>
                </c:pt>
                <c:pt idx="5">
                  <c:v>250</c:v>
                </c:pt>
                <c:pt idx="6">
                  <c:v>240</c:v>
                </c:pt>
                <c:pt idx="7">
                  <c:v>230</c:v>
                </c:pt>
                <c:pt idx="8">
                  <c:v>220</c:v>
                </c:pt>
                <c:pt idx="9">
                  <c:v>210</c:v>
                </c:pt>
                <c:pt idx="10">
                  <c:v>200</c:v>
                </c:pt>
                <c:pt idx="11">
                  <c:v>190</c:v>
                </c:pt>
                <c:pt idx="12">
                  <c:v>180</c:v>
                </c:pt>
                <c:pt idx="13">
                  <c:v>170</c:v>
                </c:pt>
                <c:pt idx="14">
                  <c:v>160</c:v>
                </c:pt>
                <c:pt idx="15">
                  <c:v>150</c:v>
                </c:pt>
                <c:pt idx="16">
                  <c:v>140</c:v>
                </c:pt>
                <c:pt idx="17">
                  <c:v>130</c:v>
                </c:pt>
                <c:pt idx="18">
                  <c:v>120</c:v>
                </c:pt>
                <c:pt idx="19">
                  <c:v>110</c:v>
                </c:pt>
                <c:pt idx="20">
                  <c:v>100</c:v>
                </c:pt>
                <c:pt idx="21">
                  <c:v>90</c:v>
                </c:pt>
                <c:pt idx="22">
                  <c:v>80</c:v>
                </c:pt>
                <c:pt idx="23">
                  <c:v>70</c:v>
                </c:pt>
                <c:pt idx="24">
                  <c:v>60</c:v>
                </c:pt>
                <c:pt idx="25">
                  <c:v>50</c:v>
                </c:pt>
                <c:pt idx="26">
                  <c:v>40</c:v>
                </c:pt>
                <c:pt idx="27">
                  <c:v>30</c:v>
                </c:pt>
                <c:pt idx="28">
                  <c:v>20</c:v>
                </c:pt>
                <c:pt idx="29">
                  <c:v>0</c:v>
                </c:pt>
              </c:numCache>
            </c:numRef>
          </c:xVal>
          <c:yVal>
            <c:numRef>
              <c:f>FirstThTable!$K$3:$K$32</c:f>
              <c:numCache>
                <c:formatCode>0.00</c:formatCode>
                <c:ptCount val="30"/>
                <c:pt idx="0">
                  <c:v>1</c:v>
                </c:pt>
                <c:pt idx="1">
                  <c:v>5</c:v>
                </c:pt>
                <c:pt idx="2">
                  <c:v>11</c:v>
                </c:pt>
                <c:pt idx="3">
                  <c:v>16</c:v>
                </c:pt>
                <c:pt idx="4">
                  <c:v>22</c:v>
                </c:pt>
                <c:pt idx="5">
                  <c:v>28</c:v>
                </c:pt>
                <c:pt idx="6">
                  <c:v>34</c:v>
                </c:pt>
                <c:pt idx="7">
                  <c:v>41</c:v>
                </c:pt>
                <c:pt idx="8">
                  <c:v>50</c:v>
                </c:pt>
                <c:pt idx="9">
                  <c:v>60</c:v>
                </c:pt>
                <c:pt idx="10">
                  <c:v>73</c:v>
                </c:pt>
                <c:pt idx="11">
                  <c:v>89</c:v>
                </c:pt>
                <c:pt idx="12">
                  <c:v>108</c:v>
                </c:pt>
                <c:pt idx="13">
                  <c:v>137</c:v>
                </c:pt>
                <c:pt idx="14">
                  <c:v>171</c:v>
                </c:pt>
                <c:pt idx="15">
                  <c:v>209</c:v>
                </c:pt>
                <c:pt idx="16">
                  <c:v>251</c:v>
                </c:pt>
                <c:pt idx="17">
                  <c:v>309</c:v>
                </c:pt>
                <c:pt idx="18">
                  <c:v>377</c:v>
                </c:pt>
                <c:pt idx="19">
                  <c:v>453</c:v>
                </c:pt>
                <c:pt idx="20">
                  <c:v>534</c:v>
                </c:pt>
                <c:pt idx="21">
                  <c:v>616</c:v>
                </c:pt>
                <c:pt idx="22">
                  <c:v>697</c:v>
                </c:pt>
                <c:pt idx="23">
                  <c:v>772</c:v>
                </c:pt>
                <c:pt idx="24">
                  <c:v>839</c:v>
                </c:pt>
                <c:pt idx="25">
                  <c:v>895</c:v>
                </c:pt>
                <c:pt idx="26">
                  <c:v>939</c:v>
                </c:pt>
                <c:pt idx="27">
                  <c:v>970</c:v>
                </c:pt>
                <c:pt idx="28">
                  <c:v>992</c:v>
                </c:pt>
                <c:pt idx="29">
                  <c:v>1019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6F-4DFB-B284-CD94BE6DC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6220303"/>
        <c:axId val="1204908767"/>
      </c:scatterChart>
      <c:valAx>
        <c:axId val="121622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908767"/>
        <c:crosses val="autoZero"/>
        <c:crossBetween val="midCat"/>
      </c:valAx>
      <c:valAx>
        <c:axId val="120490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22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SecondTry!$B$14:$B$24</c:f>
              <c:numCache>
                <c:formatCode>General</c:formatCode>
                <c:ptCount val="11"/>
                <c:pt idx="0">
                  <c:v>260</c:v>
                </c:pt>
                <c:pt idx="1">
                  <c:v>250</c:v>
                </c:pt>
                <c:pt idx="2">
                  <c:v>240</c:v>
                </c:pt>
                <c:pt idx="3">
                  <c:v>230</c:v>
                </c:pt>
                <c:pt idx="4">
                  <c:v>220</c:v>
                </c:pt>
                <c:pt idx="5">
                  <c:v>210</c:v>
                </c:pt>
                <c:pt idx="6">
                  <c:v>200</c:v>
                </c:pt>
                <c:pt idx="7">
                  <c:v>175</c:v>
                </c:pt>
                <c:pt idx="8">
                  <c:v>150</c:v>
                </c:pt>
                <c:pt idx="9">
                  <c:v>125</c:v>
                </c:pt>
                <c:pt idx="10">
                  <c:v>100</c:v>
                </c:pt>
              </c:numCache>
            </c:numRef>
          </c:xVal>
          <c:yVal>
            <c:numRef>
              <c:f>SecondTry!$C$14:$C$24</c:f>
              <c:numCache>
                <c:formatCode>General</c:formatCode>
                <c:ptCount val="11"/>
                <c:pt idx="0">
                  <c:v>245</c:v>
                </c:pt>
                <c:pt idx="1">
                  <c:v>235.6</c:v>
                </c:pt>
                <c:pt idx="2">
                  <c:v>227.7</c:v>
                </c:pt>
                <c:pt idx="3">
                  <c:v>218.7</c:v>
                </c:pt>
                <c:pt idx="4">
                  <c:v>209.5</c:v>
                </c:pt>
                <c:pt idx="5">
                  <c:v>200</c:v>
                </c:pt>
                <c:pt idx="6">
                  <c:v>191.9</c:v>
                </c:pt>
                <c:pt idx="7">
                  <c:v>168.7</c:v>
                </c:pt>
                <c:pt idx="8">
                  <c:v>144.4</c:v>
                </c:pt>
                <c:pt idx="9">
                  <c:v>121.5</c:v>
                </c:pt>
                <c:pt idx="10">
                  <c:v>96.9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98-4B6C-813A-51FF98DA3D9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SecondTry!$B$14:$B$24</c:f>
              <c:numCache>
                <c:formatCode>General</c:formatCode>
                <c:ptCount val="11"/>
                <c:pt idx="0">
                  <c:v>260</c:v>
                </c:pt>
                <c:pt idx="1">
                  <c:v>250</c:v>
                </c:pt>
                <c:pt idx="2">
                  <c:v>240</c:v>
                </c:pt>
                <c:pt idx="3">
                  <c:v>230</c:v>
                </c:pt>
                <c:pt idx="4">
                  <c:v>220</c:v>
                </c:pt>
                <c:pt idx="5">
                  <c:v>210</c:v>
                </c:pt>
                <c:pt idx="6">
                  <c:v>200</c:v>
                </c:pt>
                <c:pt idx="7">
                  <c:v>175</c:v>
                </c:pt>
                <c:pt idx="8">
                  <c:v>150</c:v>
                </c:pt>
                <c:pt idx="9">
                  <c:v>125</c:v>
                </c:pt>
                <c:pt idx="10">
                  <c:v>100</c:v>
                </c:pt>
              </c:numCache>
            </c:numRef>
          </c:xVal>
          <c:yVal>
            <c:numRef>
              <c:f>SecondTry!$D$14:$D$24</c:f>
              <c:numCache>
                <c:formatCode>General</c:formatCode>
                <c:ptCount val="11"/>
                <c:pt idx="0">
                  <c:v>240</c:v>
                </c:pt>
                <c:pt idx="1">
                  <c:v>231.6</c:v>
                </c:pt>
                <c:pt idx="2">
                  <c:v>224.6</c:v>
                </c:pt>
                <c:pt idx="3">
                  <c:v>216.3</c:v>
                </c:pt>
                <c:pt idx="4">
                  <c:v>207.8</c:v>
                </c:pt>
                <c:pt idx="5">
                  <c:v>198</c:v>
                </c:pt>
                <c:pt idx="6">
                  <c:v>190</c:v>
                </c:pt>
                <c:pt idx="7">
                  <c:v>168</c:v>
                </c:pt>
                <c:pt idx="8">
                  <c:v>144</c:v>
                </c:pt>
                <c:pt idx="9">
                  <c:v>121.7</c:v>
                </c:pt>
                <c:pt idx="10">
                  <c:v>97.8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98-4B6C-813A-51FF98DA3D9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SecondTry!$B$14:$B$26</c:f>
              <c:numCache>
                <c:formatCode>General</c:formatCode>
                <c:ptCount val="13"/>
                <c:pt idx="0">
                  <c:v>260</c:v>
                </c:pt>
                <c:pt idx="1">
                  <c:v>250</c:v>
                </c:pt>
                <c:pt idx="2">
                  <c:v>240</c:v>
                </c:pt>
                <c:pt idx="3">
                  <c:v>230</c:v>
                </c:pt>
                <c:pt idx="4">
                  <c:v>220</c:v>
                </c:pt>
                <c:pt idx="5">
                  <c:v>210</c:v>
                </c:pt>
                <c:pt idx="6">
                  <c:v>200</c:v>
                </c:pt>
                <c:pt idx="7">
                  <c:v>175</c:v>
                </c:pt>
                <c:pt idx="8">
                  <c:v>150</c:v>
                </c:pt>
                <c:pt idx="9">
                  <c:v>125</c:v>
                </c:pt>
                <c:pt idx="10">
                  <c:v>100</c:v>
                </c:pt>
                <c:pt idx="11">
                  <c:v>75</c:v>
                </c:pt>
                <c:pt idx="12">
                  <c:v>50</c:v>
                </c:pt>
              </c:numCache>
            </c:numRef>
          </c:xVal>
          <c:yVal>
            <c:numRef>
              <c:f>SecondTry!$B$14:$B$26</c:f>
              <c:numCache>
                <c:formatCode>General</c:formatCode>
                <c:ptCount val="13"/>
                <c:pt idx="0">
                  <c:v>260</c:v>
                </c:pt>
                <c:pt idx="1">
                  <c:v>250</c:v>
                </c:pt>
                <c:pt idx="2">
                  <c:v>240</c:v>
                </c:pt>
                <c:pt idx="3">
                  <c:v>230</c:v>
                </c:pt>
                <c:pt idx="4">
                  <c:v>220</c:v>
                </c:pt>
                <c:pt idx="5">
                  <c:v>210</c:v>
                </c:pt>
                <c:pt idx="6">
                  <c:v>200</c:v>
                </c:pt>
                <c:pt idx="7">
                  <c:v>175</c:v>
                </c:pt>
                <c:pt idx="8">
                  <c:v>150</c:v>
                </c:pt>
                <c:pt idx="9">
                  <c:v>125</c:v>
                </c:pt>
                <c:pt idx="10">
                  <c:v>100</c:v>
                </c:pt>
                <c:pt idx="11">
                  <c:v>75</c:v>
                </c:pt>
                <c:pt idx="12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98-4B6C-813A-51FF98DA3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843103"/>
        <c:axId val="1024043647"/>
      </c:scatterChart>
      <c:valAx>
        <c:axId val="1088843103"/>
        <c:scaling>
          <c:orientation val="minMax"/>
          <c:min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43647"/>
        <c:crosses val="autoZero"/>
        <c:crossBetween val="midCat"/>
      </c:valAx>
      <c:valAx>
        <c:axId val="1024043647"/>
        <c:scaling>
          <c:orientation val="minMax"/>
          <c:min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843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SecondTry!$C$14:$C$28</c:f>
              <c:numCache>
                <c:formatCode>General</c:formatCode>
                <c:ptCount val="15"/>
                <c:pt idx="0">
                  <c:v>245</c:v>
                </c:pt>
                <c:pt idx="1">
                  <c:v>235.6</c:v>
                </c:pt>
                <c:pt idx="2">
                  <c:v>227.7</c:v>
                </c:pt>
                <c:pt idx="3">
                  <c:v>218.7</c:v>
                </c:pt>
                <c:pt idx="4">
                  <c:v>209.5</c:v>
                </c:pt>
                <c:pt idx="5">
                  <c:v>200</c:v>
                </c:pt>
                <c:pt idx="6">
                  <c:v>191.9</c:v>
                </c:pt>
                <c:pt idx="7">
                  <c:v>168.7</c:v>
                </c:pt>
                <c:pt idx="8">
                  <c:v>144.4</c:v>
                </c:pt>
                <c:pt idx="9">
                  <c:v>121.5</c:v>
                </c:pt>
                <c:pt idx="10">
                  <c:v>96.9</c:v>
                </c:pt>
                <c:pt idx="11">
                  <c:v>73.599999999999994</c:v>
                </c:pt>
                <c:pt idx="12">
                  <c:v>49.6</c:v>
                </c:pt>
                <c:pt idx="13">
                  <c:v>31</c:v>
                </c:pt>
                <c:pt idx="14">
                  <c:v>15</c:v>
                </c:pt>
              </c:numCache>
            </c:numRef>
          </c:xVal>
          <c:yVal>
            <c:numRef>
              <c:f>SecondTry!$F$14:$F$28</c:f>
              <c:numCache>
                <c:formatCode>General</c:formatCode>
                <c:ptCount val="15"/>
                <c:pt idx="0">
                  <c:v>31</c:v>
                </c:pt>
                <c:pt idx="1">
                  <c:v>37</c:v>
                </c:pt>
                <c:pt idx="2">
                  <c:v>43</c:v>
                </c:pt>
                <c:pt idx="3">
                  <c:v>51</c:v>
                </c:pt>
                <c:pt idx="4">
                  <c:v>61</c:v>
                </c:pt>
                <c:pt idx="5">
                  <c:v>73</c:v>
                </c:pt>
                <c:pt idx="6">
                  <c:v>87</c:v>
                </c:pt>
                <c:pt idx="7" formatCode="0.0">
                  <c:v>141</c:v>
                </c:pt>
                <c:pt idx="8" formatCode="0.0">
                  <c:v>230</c:v>
                </c:pt>
                <c:pt idx="9" formatCode="0.0">
                  <c:v>368</c:v>
                </c:pt>
                <c:pt idx="10" formatCode="0.0">
                  <c:v>554</c:v>
                </c:pt>
                <c:pt idx="11" formatCode="0.0">
                  <c:v>750</c:v>
                </c:pt>
                <c:pt idx="12" formatCode="0.0">
                  <c:v>897</c:v>
                </c:pt>
                <c:pt idx="13" formatCode="0.0">
                  <c:v>966</c:v>
                </c:pt>
                <c:pt idx="14" formatCode="0.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C6-4DFC-B4CA-E13872CB756D}"/>
            </c:ext>
          </c:extLst>
        </c:ser>
        <c:ser>
          <c:idx val="1"/>
          <c:order val="1"/>
          <c:spPr>
            <a:ln w="9525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SecondTry!$H$13:$H$44</c:f>
              <c:numCache>
                <c:formatCode>General</c:formatCode>
                <c:ptCount val="32"/>
                <c:pt idx="0">
                  <c:v>330</c:v>
                </c:pt>
                <c:pt idx="1">
                  <c:v>320</c:v>
                </c:pt>
                <c:pt idx="2">
                  <c:v>310</c:v>
                </c:pt>
                <c:pt idx="3">
                  <c:v>300</c:v>
                </c:pt>
                <c:pt idx="4">
                  <c:v>290</c:v>
                </c:pt>
                <c:pt idx="5">
                  <c:v>280</c:v>
                </c:pt>
                <c:pt idx="6">
                  <c:v>270</c:v>
                </c:pt>
                <c:pt idx="7">
                  <c:v>260</c:v>
                </c:pt>
                <c:pt idx="8">
                  <c:v>250</c:v>
                </c:pt>
                <c:pt idx="9">
                  <c:v>240</c:v>
                </c:pt>
                <c:pt idx="10">
                  <c:v>230</c:v>
                </c:pt>
                <c:pt idx="11">
                  <c:v>220</c:v>
                </c:pt>
                <c:pt idx="12">
                  <c:v>210</c:v>
                </c:pt>
                <c:pt idx="13">
                  <c:v>200</c:v>
                </c:pt>
                <c:pt idx="14">
                  <c:v>190</c:v>
                </c:pt>
                <c:pt idx="15">
                  <c:v>180</c:v>
                </c:pt>
                <c:pt idx="16">
                  <c:v>170</c:v>
                </c:pt>
                <c:pt idx="17">
                  <c:v>160</c:v>
                </c:pt>
                <c:pt idx="18">
                  <c:v>150</c:v>
                </c:pt>
                <c:pt idx="19">
                  <c:v>140</c:v>
                </c:pt>
                <c:pt idx="20">
                  <c:v>130</c:v>
                </c:pt>
                <c:pt idx="21">
                  <c:v>120</c:v>
                </c:pt>
                <c:pt idx="22">
                  <c:v>110</c:v>
                </c:pt>
                <c:pt idx="23">
                  <c:v>100</c:v>
                </c:pt>
                <c:pt idx="24">
                  <c:v>90</c:v>
                </c:pt>
                <c:pt idx="25">
                  <c:v>80</c:v>
                </c:pt>
                <c:pt idx="26">
                  <c:v>70</c:v>
                </c:pt>
                <c:pt idx="27">
                  <c:v>60</c:v>
                </c:pt>
                <c:pt idx="28">
                  <c:v>50</c:v>
                </c:pt>
                <c:pt idx="29">
                  <c:v>40</c:v>
                </c:pt>
                <c:pt idx="30">
                  <c:v>30</c:v>
                </c:pt>
                <c:pt idx="31">
                  <c:v>20</c:v>
                </c:pt>
              </c:numCache>
            </c:numRef>
          </c:xVal>
          <c:yVal>
            <c:numRef>
              <c:f>SecondTry!$I$13:$I$44</c:f>
              <c:numCache>
                <c:formatCode>0.0</c:formatCode>
                <c:ptCount val="32"/>
                <c:pt idx="0">
                  <c:v>6.0951360399626537</c:v>
                </c:pt>
                <c:pt idx="1">
                  <c:v>8.4325141778358557</c:v>
                </c:pt>
                <c:pt idx="2">
                  <c:v>10.685244576454807</c:v>
                </c:pt>
                <c:pt idx="3">
                  <c:v>12.931311075350095</c:v>
                </c:pt>
                <c:pt idx="4">
                  <c:v>15.278553869319239</c:v>
                </c:pt>
                <c:pt idx="5">
                  <c:v>17.864334487449469</c:v>
                </c:pt>
                <c:pt idx="6">
                  <c:v>20.855200772137778</c:v>
                </c:pt>
                <c:pt idx="7">
                  <c:v>24.446551858112343</c:v>
                </c:pt>
                <c:pt idx="8">
                  <c:v>28.862303151449396</c:v>
                </c:pt>
                <c:pt idx="9">
                  <c:v>34.354551308595092</c:v>
                </c:pt>
                <c:pt idx="10">
                  <c:v>41.203239215384656</c:v>
                </c:pt>
                <c:pt idx="11">
                  <c:v>49.715820966063347</c:v>
                </c:pt>
                <c:pt idx="12">
                  <c:v>60.226926842307421</c:v>
                </c:pt>
                <c:pt idx="13">
                  <c:v>73.098028292240542</c:v>
                </c:pt>
                <c:pt idx="14">
                  <c:v>89.15146322878536</c:v>
                </c:pt>
                <c:pt idx="15">
                  <c:v>108.11973760433739</c:v>
                </c:pt>
                <c:pt idx="16">
                  <c:v>136.76862028363757</c:v>
                </c:pt>
                <c:pt idx="17">
                  <c:v>171.33838373531648</c:v>
                </c:pt>
                <c:pt idx="18">
                  <c:v>208.7489209898016</c:v>
                </c:pt>
                <c:pt idx="19">
                  <c:v>250.55985256037229</c:v>
                </c:pt>
                <c:pt idx="20">
                  <c:v>308.73551108356833</c:v>
                </c:pt>
                <c:pt idx="21">
                  <c:v>376.89779346669025</c:v>
                </c:pt>
                <c:pt idx="22">
                  <c:v>452.92103013419944</c:v>
                </c:pt>
                <c:pt idx="23">
                  <c:v>533.90353755519186</c:v>
                </c:pt>
                <c:pt idx="24">
                  <c:v>616.46510173524632</c:v>
                </c:pt>
                <c:pt idx="25">
                  <c:v>697.04446170827214</c:v>
                </c:pt>
                <c:pt idx="26">
                  <c:v>772.19679302835527</c:v>
                </c:pt>
                <c:pt idx="27">
                  <c:v>838.89119126160551</c:v>
                </c:pt>
                <c:pt idx="28">
                  <c:v>894.80815547800375</c:v>
                </c:pt>
                <c:pt idx="29">
                  <c:v>938.63707174324895</c:v>
                </c:pt>
                <c:pt idx="30">
                  <c:v>970.37369661060507</c:v>
                </c:pt>
                <c:pt idx="31">
                  <c:v>991.61764061274812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C6-4DFC-B4CA-E13872CB756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SecondTry!$C$10:$C$19</c:f>
              <c:numCache>
                <c:formatCode>General</c:formatCode>
                <c:ptCount val="10"/>
                <c:pt idx="0">
                  <c:v>309</c:v>
                </c:pt>
                <c:pt idx="1">
                  <c:v>286</c:v>
                </c:pt>
                <c:pt idx="2">
                  <c:v>267</c:v>
                </c:pt>
                <c:pt idx="3">
                  <c:v>253</c:v>
                </c:pt>
                <c:pt idx="4">
                  <c:v>245</c:v>
                </c:pt>
                <c:pt idx="5">
                  <c:v>235.6</c:v>
                </c:pt>
                <c:pt idx="6">
                  <c:v>227.7</c:v>
                </c:pt>
                <c:pt idx="7">
                  <c:v>218.7</c:v>
                </c:pt>
                <c:pt idx="8">
                  <c:v>209.5</c:v>
                </c:pt>
                <c:pt idx="9">
                  <c:v>200</c:v>
                </c:pt>
              </c:numCache>
            </c:numRef>
          </c:xVal>
          <c:yVal>
            <c:numRef>
              <c:f>SecondTry!$F$10:$F$19</c:f>
              <c:numCache>
                <c:formatCode>General</c:formatCode>
                <c:ptCount val="10"/>
                <c:pt idx="0">
                  <c:v>11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31</c:v>
                </c:pt>
                <c:pt idx="5">
                  <c:v>37</c:v>
                </c:pt>
                <c:pt idx="6">
                  <c:v>43</c:v>
                </c:pt>
                <c:pt idx="7">
                  <c:v>51</c:v>
                </c:pt>
                <c:pt idx="8">
                  <c:v>61</c:v>
                </c:pt>
                <c:pt idx="9">
                  <c:v>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C6-4DFC-B4CA-E13872CB7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319247"/>
        <c:axId val="1092560367"/>
      </c:scatterChart>
      <c:valAx>
        <c:axId val="1181319247"/>
        <c:scaling>
          <c:orientation val="minMax"/>
          <c:max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560367"/>
        <c:crosses val="autoZero"/>
        <c:crossBetween val="midCat"/>
        <c:majorUnit val="10"/>
      </c:valAx>
      <c:valAx>
        <c:axId val="1092560367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31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SecondThTable!$H$3:$H$37</c:f>
              <c:numCache>
                <c:formatCode>General</c:formatCode>
                <c:ptCount val="35"/>
                <c:pt idx="0">
                  <c:v>350</c:v>
                </c:pt>
                <c:pt idx="1">
                  <c:v>340</c:v>
                </c:pt>
                <c:pt idx="2">
                  <c:v>330</c:v>
                </c:pt>
                <c:pt idx="3">
                  <c:v>320</c:v>
                </c:pt>
                <c:pt idx="4">
                  <c:v>310</c:v>
                </c:pt>
                <c:pt idx="5">
                  <c:v>300</c:v>
                </c:pt>
                <c:pt idx="6">
                  <c:v>290</c:v>
                </c:pt>
                <c:pt idx="7">
                  <c:v>280</c:v>
                </c:pt>
                <c:pt idx="8">
                  <c:v>270</c:v>
                </c:pt>
                <c:pt idx="9">
                  <c:v>260</c:v>
                </c:pt>
                <c:pt idx="10">
                  <c:v>250</c:v>
                </c:pt>
                <c:pt idx="11">
                  <c:v>240</c:v>
                </c:pt>
                <c:pt idx="12">
                  <c:v>230</c:v>
                </c:pt>
                <c:pt idx="13">
                  <c:v>220</c:v>
                </c:pt>
                <c:pt idx="14">
                  <c:v>210</c:v>
                </c:pt>
                <c:pt idx="15">
                  <c:v>200</c:v>
                </c:pt>
                <c:pt idx="16">
                  <c:v>190</c:v>
                </c:pt>
                <c:pt idx="17">
                  <c:v>180</c:v>
                </c:pt>
                <c:pt idx="18">
                  <c:v>170</c:v>
                </c:pt>
                <c:pt idx="19">
                  <c:v>160</c:v>
                </c:pt>
                <c:pt idx="20">
                  <c:v>150</c:v>
                </c:pt>
                <c:pt idx="21">
                  <c:v>140</c:v>
                </c:pt>
                <c:pt idx="22">
                  <c:v>130</c:v>
                </c:pt>
                <c:pt idx="23">
                  <c:v>120</c:v>
                </c:pt>
                <c:pt idx="24">
                  <c:v>110</c:v>
                </c:pt>
                <c:pt idx="25">
                  <c:v>100</c:v>
                </c:pt>
                <c:pt idx="26">
                  <c:v>90</c:v>
                </c:pt>
                <c:pt idx="27">
                  <c:v>80</c:v>
                </c:pt>
                <c:pt idx="28">
                  <c:v>70</c:v>
                </c:pt>
                <c:pt idx="29">
                  <c:v>60</c:v>
                </c:pt>
                <c:pt idx="30">
                  <c:v>50</c:v>
                </c:pt>
                <c:pt idx="31">
                  <c:v>40</c:v>
                </c:pt>
                <c:pt idx="32">
                  <c:v>30</c:v>
                </c:pt>
                <c:pt idx="33">
                  <c:v>20</c:v>
                </c:pt>
                <c:pt idx="34">
                  <c:v>0</c:v>
                </c:pt>
              </c:numCache>
            </c:numRef>
          </c:xVal>
          <c:yVal>
            <c:numRef>
              <c:f>SecondThTable!$J$3:$J$37</c:f>
              <c:numCache>
                <c:formatCode>0.00</c:formatCode>
                <c:ptCount val="35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18</c:v>
                </c:pt>
                <c:pt idx="8">
                  <c:v>21</c:v>
                </c:pt>
                <c:pt idx="9">
                  <c:v>24</c:v>
                </c:pt>
                <c:pt idx="10">
                  <c:v>29</c:v>
                </c:pt>
                <c:pt idx="11">
                  <c:v>34</c:v>
                </c:pt>
                <c:pt idx="12">
                  <c:v>41</c:v>
                </c:pt>
                <c:pt idx="13">
                  <c:v>50</c:v>
                </c:pt>
                <c:pt idx="14">
                  <c:v>60</c:v>
                </c:pt>
                <c:pt idx="15">
                  <c:v>73</c:v>
                </c:pt>
                <c:pt idx="16">
                  <c:v>89</c:v>
                </c:pt>
                <c:pt idx="17">
                  <c:v>108</c:v>
                </c:pt>
                <c:pt idx="18">
                  <c:v>137</c:v>
                </c:pt>
                <c:pt idx="19">
                  <c:v>171</c:v>
                </c:pt>
                <c:pt idx="20">
                  <c:v>209</c:v>
                </c:pt>
                <c:pt idx="21">
                  <c:v>251</c:v>
                </c:pt>
                <c:pt idx="22">
                  <c:v>309</c:v>
                </c:pt>
                <c:pt idx="23">
                  <c:v>377</c:v>
                </c:pt>
                <c:pt idx="24">
                  <c:v>453</c:v>
                </c:pt>
                <c:pt idx="25">
                  <c:v>534</c:v>
                </c:pt>
                <c:pt idx="26">
                  <c:v>616</c:v>
                </c:pt>
                <c:pt idx="27">
                  <c:v>697</c:v>
                </c:pt>
                <c:pt idx="28">
                  <c:v>772</c:v>
                </c:pt>
                <c:pt idx="29">
                  <c:v>839</c:v>
                </c:pt>
                <c:pt idx="30">
                  <c:v>895</c:v>
                </c:pt>
                <c:pt idx="31">
                  <c:v>939</c:v>
                </c:pt>
                <c:pt idx="32">
                  <c:v>970</c:v>
                </c:pt>
                <c:pt idx="33">
                  <c:v>992</c:v>
                </c:pt>
                <c:pt idx="34">
                  <c:v>1019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EE-4E25-B0D5-3AC4B1DD7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6220303"/>
        <c:axId val="1204908767"/>
      </c:scatterChart>
      <c:valAx>
        <c:axId val="121622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908767"/>
        <c:crosses val="autoZero"/>
        <c:crossBetween val="midCat"/>
      </c:valAx>
      <c:valAx>
        <c:axId val="1204908767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22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Result!$C$1</c:f>
              <c:strCache>
                <c:ptCount val="1"/>
                <c:pt idx="0">
                  <c:v>FirstTry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Result!$B$2:$B$10</c:f>
              <c:numCache>
                <c:formatCode>General</c:formatCode>
                <c:ptCount val="9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</c:numCache>
            </c:numRef>
          </c:xVal>
          <c:yVal>
            <c:numRef>
              <c:f>Result!$C$2:$C$10</c:f>
              <c:numCache>
                <c:formatCode>General</c:formatCode>
                <c:ptCount val="9"/>
                <c:pt idx="0">
                  <c:v>201.7</c:v>
                </c:pt>
                <c:pt idx="1">
                  <c:v>211.8</c:v>
                </c:pt>
                <c:pt idx="2">
                  <c:v>221</c:v>
                </c:pt>
                <c:pt idx="3">
                  <c:v>232</c:v>
                </c:pt>
                <c:pt idx="4">
                  <c:v>242</c:v>
                </c:pt>
                <c:pt idx="5">
                  <c:v>253</c:v>
                </c:pt>
                <c:pt idx="6">
                  <c:v>267</c:v>
                </c:pt>
                <c:pt idx="7">
                  <c:v>286</c:v>
                </c:pt>
                <c:pt idx="8">
                  <c:v>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26-4667-B07F-77658B33F02D}"/>
            </c:ext>
          </c:extLst>
        </c:ser>
        <c:ser>
          <c:idx val="1"/>
          <c:order val="1"/>
          <c:tx>
            <c:strRef>
              <c:f>Result!$D$1</c:f>
              <c:strCache>
                <c:ptCount val="1"/>
                <c:pt idx="0">
                  <c:v>SecondTry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Result!$B$2:$B$10</c:f>
              <c:numCache>
                <c:formatCode>General</c:formatCode>
                <c:ptCount val="9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</c:numCache>
            </c:numRef>
          </c:xVal>
          <c:yVal>
            <c:numRef>
              <c:f>Result!$D$2:$D$10</c:f>
              <c:numCache>
                <c:formatCode>General</c:formatCode>
                <c:ptCount val="9"/>
                <c:pt idx="0">
                  <c:v>198.7</c:v>
                </c:pt>
                <c:pt idx="1">
                  <c:v>208.2</c:v>
                </c:pt>
                <c:pt idx="2">
                  <c:v>215.5</c:v>
                </c:pt>
                <c:pt idx="3">
                  <c:v>227</c:v>
                </c:pt>
                <c:pt idx="4">
                  <c:v>238.6</c:v>
                </c:pt>
                <c:pt idx="5">
                  <c:v>248</c:v>
                </c:pt>
                <c:pt idx="6">
                  <c:v>261</c:v>
                </c:pt>
                <c:pt idx="7">
                  <c:v>279</c:v>
                </c:pt>
                <c:pt idx="8">
                  <c:v>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26-4667-B07F-77658B33F02D}"/>
            </c:ext>
          </c:extLst>
        </c:ser>
        <c:ser>
          <c:idx val="2"/>
          <c:order val="2"/>
          <c:tx>
            <c:strRef>
              <c:f>Result!$B$1</c:f>
              <c:strCache>
                <c:ptCount val="1"/>
                <c:pt idx="0">
                  <c:v>Setting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Result!$B$2:$B$10</c:f>
              <c:numCache>
                <c:formatCode>General</c:formatCode>
                <c:ptCount val="9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</c:numCache>
            </c:numRef>
          </c:xVal>
          <c:yVal>
            <c:numRef>
              <c:f>Result!$B$2:$B$10</c:f>
              <c:numCache>
                <c:formatCode>General</c:formatCode>
                <c:ptCount val="9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26-4667-B07F-77658B33F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303247"/>
        <c:axId val="1273270799"/>
      </c:scatterChart>
      <c:valAx>
        <c:axId val="1181303247"/>
        <c:scaling>
          <c:orientation val="minMax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270799"/>
        <c:crosses val="autoZero"/>
        <c:crossBetween val="midCat"/>
      </c:valAx>
      <c:valAx>
        <c:axId val="1273270799"/>
        <c:scaling>
          <c:orientation val="minMax"/>
          <c:max val="315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303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1</xdr:row>
      <xdr:rowOff>76200</xdr:rowOff>
    </xdr:from>
    <xdr:to>
      <xdr:col>29</xdr:col>
      <xdr:colOff>290512</xdr:colOff>
      <xdr:row>49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A9DAC6-0DA3-4D66-8534-9A2B7312C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357186</xdr:colOff>
      <xdr:row>1</xdr:row>
      <xdr:rowOff>157161</xdr:rowOff>
    </xdr:from>
    <xdr:to>
      <xdr:col>29</xdr:col>
      <xdr:colOff>409575</xdr:colOff>
      <xdr:row>32</xdr:row>
      <xdr:rowOff>47624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588DE7-8C7D-4D60-AF73-00FFFE532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138112</xdr:colOff>
      <xdr:row>21</xdr:row>
      <xdr:rowOff>109537</xdr:rowOff>
    </xdr:from>
    <xdr:to>
      <xdr:col>35</xdr:col>
      <xdr:colOff>442912</xdr:colOff>
      <xdr:row>55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151E4F-DE9D-4209-9B59-7F0C97CC4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385762</xdr:colOff>
      <xdr:row>1</xdr:row>
      <xdr:rowOff>100012</xdr:rowOff>
    </xdr:from>
    <xdr:to>
      <xdr:col>25</xdr:col>
      <xdr:colOff>319087</xdr:colOff>
      <xdr:row>15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A49773-A22B-412C-AAD9-BF1025219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442912</xdr:colOff>
      <xdr:row>16</xdr:row>
      <xdr:rowOff>185737</xdr:rowOff>
    </xdr:from>
    <xdr:to>
      <xdr:col>25</xdr:col>
      <xdr:colOff>157162</xdr:colOff>
      <xdr:row>31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250BE0-55BA-4123-9482-64C6B0D8C4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423861</xdr:colOff>
      <xdr:row>0</xdr:row>
      <xdr:rowOff>90486</xdr:rowOff>
    </xdr:from>
    <xdr:to>
      <xdr:col>40</xdr:col>
      <xdr:colOff>28574</xdr:colOff>
      <xdr:row>21</xdr:row>
      <xdr:rowOff>133349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90229D-D224-40F9-9E5E-84BE9B543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519111</xdr:colOff>
      <xdr:row>1</xdr:row>
      <xdr:rowOff>61912</xdr:rowOff>
    </xdr:from>
    <xdr:to>
      <xdr:col>34</xdr:col>
      <xdr:colOff>66674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DF0B90-714F-49A7-92BC-E71F1051B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180975</xdr:colOff>
      <xdr:row>1</xdr:row>
      <xdr:rowOff>0</xdr:rowOff>
    </xdr:from>
    <xdr:to>
      <xdr:col>41</xdr:col>
      <xdr:colOff>52387</xdr:colOff>
      <xdr:row>53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D29C43-7D6A-4122-9DD0-AA1EEB429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233361</xdr:colOff>
      <xdr:row>0</xdr:row>
      <xdr:rowOff>147636</xdr:rowOff>
    </xdr:from>
    <xdr:to>
      <xdr:col>29</xdr:col>
      <xdr:colOff>285750</xdr:colOff>
      <xdr:row>35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43D652-5516-49CB-917A-D305E5C42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519111</xdr:colOff>
      <xdr:row>1</xdr:row>
      <xdr:rowOff>61912</xdr:rowOff>
    </xdr:from>
    <xdr:to>
      <xdr:col>33</xdr:col>
      <xdr:colOff>66674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7BE3DC-B37F-4BEB-9868-6364DDE99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366712</xdr:colOff>
      <xdr:row>1</xdr:row>
      <xdr:rowOff>100011</xdr:rowOff>
    </xdr:from>
    <xdr:to>
      <xdr:col>18</xdr:col>
      <xdr:colOff>247650</xdr:colOff>
      <xdr:row>22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6BC351-9A68-4466-AC3C-48D78F163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D029-21CD-42AB-B989-1564944A7696}">
  <dimension ref="B1:M41"/>
  <sheetViews>
    <sheetView workbookViewId="0">
      <selection activeCell="C32" sqref="C32"/>
    </sheetView>
  </sheetViews>
  <sheetFormatPr defaultRowHeight="15" x14ac:dyDescent="0.25"/>
  <cols>
    <col min="3" max="4" width="15.7109375" customWidth="1"/>
    <col min="8" max="8" width="12.85546875" bestFit="1" customWidth="1"/>
    <col min="9" max="9" width="12.7109375" bestFit="1" customWidth="1"/>
    <col min="10" max="10" width="12.85546875" bestFit="1" customWidth="1"/>
    <col min="11" max="12" width="9.42578125" bestFit="1" customWidth="1"/>
    <col min="13" max="13" width="9.28515625" bestFit="1" customWidth="1"/>
  </cols>
  <sheetData>
    <row r="1" spans="2:13" x14ac:dyDescent="0.25">
      <c r="B1" t="s">
        <v>14</v>
      </c>
      <c r="D1">
        <v>5</v>
      </c>
    </row>
    <row r="2" spans="2:13" x14ac:dyDescent="0.25">
      <c r="B2" t="s">
        <v>19</v>
      </c>
      <c r="D2" t="s">
        <v>26</v>
      </c>
      <c r="E2">
        <v>5.7692307689354396E-8</v>
      </c>
      <c r="F2">
        <v>-6.797785547438773E-5</v>
      </c>
      <c r="G2">
        <v>3.1901806525182735E-2</v>
      </c>
      <c r="H2">
        <v>-7.4450903259613117</v>
      </c>
      <c r="I2">
        <v>862.16670158760235</v>
      </c>
      <c r="J2">
        <v>-39454.16899562272</v>
      </c>
    </row>
    <row r="3" spans="2:13" x14ac:dyDescent="0.25">
      <c r="D3" t="s">
        <v>27</v>
      </c>
      <c r="E3">
        <v>2.0833333333345663E-8</v>
      </c>
      <c r="F3">
        <v>-1.7635489510498244E-5</v>
      </c>
      <c r="G3">
        <v>5.7592511655036021E-3</v>
      </c>
      <c r="H3">
        <v>-0.87251384032667467</v>
      </c>
      <c r="I3">
        <v>53.885754662027168</v>
      </c>
      <c r="J3">
        <v>-313.3799533805477</v>
      </c>
    </row>
    <row r="4" spans="2:13" x14ac:dyDescent="0.25">
      <c r="D4" t="s">
        <v>28</v>
      </c>
      <c r="E4">
        <v>-9.3330834639495167E-23</v>
      </c>
      <c r="F4">
        <v>4.2540792540792746E-6</v>
      </c>
      <c r="G4">
        <v>-8.5431235431235395E-4</v>
      </c>
      <c r="H4">
        <v>7.6048951048948944E-3</v>
      </c>
      <c r="I4">
        <v>-1.0282051282051183</v>
      </c>
      <c r="J4">
        <v>1009.6666666666665</v>
      </c>
    </row>
    <row r="5" spans="2:13" x14ac:dyDescent="0.25">
      <c r="B5" t="s">
        <v>21</v>
      </c>
      <c r="D5">
        <v>-2.0311314277166921E-4</v>
      </c>
      <c r="E5">
        <v>4.6050138236659939E-2</v>
      </c>
      <c r="F5">
        <v>-4.1419221474857677</v>
      </c>
      <c r="G5">
        <v>340.38056931314264</v>
      </c>
    </row>
    <row r="7" spans="2:13" x14ac:dyDescent="0.25">
      <c r="B7" s="10" t="s">
        <v>11</v>
      </c>
      <c r="C7" s="9" t="s">
        <v>18</v>
      </c>
      <c r="D7" s="9"/>
      <c r="H7">
        <f t="array" ref="H7:M7">LINEST(F9:F17,C9:C17^{1,2,3,4,5})</f>
        <v>3.5672955898575614E-9</v>
      </c>
      <c r="I7">
        <v>-3.6875851317716974E-6</v>
      </c>
      <c r="J7">
        <v>1.3997556545998807E-3</v>
      </c>
      <c r="K7">
        <v>-0.22257871134815721</v>
      </c>
      <c r="L7">
        <v>9.0328104575776518</v>
      </c>
      <c r="M7">
        <v>730.60178105231944</v>
      </c>
    </row>
    <row r="8" spans="2:13" x14ac:dyDescent="0.25">
      <c r="B8" s="10"/>
      <c r="C8" s="2" t="s">
        <v>12</v>
      </c>
      <c r="D8" s="2" t="s">
        <v>13</v>
      </c>
      <c r="F8" t="s">
        <v>15</v>
      </c>
      <c r="H8">
        <f t="array" ref="H8:M8">LINEST(F16:F24,C16:C24^{1,2,3,4,5})</f>
        <v>-2.4790290987252716E-8</v>
      </c>
      <c r="I8">
        <v>1.1640783111667554E-5</v>
      </c>
      <c r="J8">
        <v>-1.5864327537388047E-3</v>
      </c>
      <c r="K8">
        <v>3.3356469327622547E-2</v>
      </c>
      <c r="L8">
        <v>-1.482339022766989</v>
      </c>
      <c r="M8">
        <v>1018.8300990002417</v>
      </c>
    </row>
    <row r="9" spans="2:13" x14ac:dyDescent="0.25">
      <c r="B9" s="7"/>
      <c r="C9" s="2">
        <v>325</v>
      </c>
      <c r="D9" s="2" t="s">
        <v>29</v>
      </c>
      <c r="F9">
        <v>1</v>
      </c>
      <c r="H9">
        <f t="array" ref="H9:M9">LINEST(F16:F18,C16:C18^{1,2,3,4,5})</f>
        <v>4.6988054881929807E-9</v>
      </c>
      <c r="I9">
        <v>-1.1622323241471053E-6</v>
      </c>
      <c r="J9">
        <v>0</v>
      </c>
      <c r="K9">
        <v>0</v>
      </c>
      <c r="L9">
        <v>0</v>
      </c>
      <c r="M9">
        <v>440.31349332961918</v>
      </c>
    </row>
    <row r="10" spans="2:13" x14ac:dyDescent="0.25">
      <c r="B10">
        <v>260</v>
      </c>
      <c r="C10">
        <v>245</v>
      </c>
      <c r="D10">
        <v>240</v>
      </c>
      <c r="F10" s="2">
        <v>31</v>
      </c>
      <c r="G10" s="5"/>
    </row>
    <row r="11" spans="2:13" x14ac:dyDescent="0.25">
      <c r="B11">
        <v>250</v>
      </c>
      <c r="C11">
        <v>235.6</v>
      </c>
      <c r="D11">
        <v>231.6</v>
      </c>
      <c r="F11" s="2">
        <v>37</v>
      </c>
      <c r="G11" s="5"/>
    </row>
    <row r="12" spans="2:13" x14ac:dyDescent="0.25">
      <c r="B12">
        <v>240</v>
      </c>
      <c r="C12">
        <v>227.7</v>
      </c>
      <c r="D12">
        <v>224.6</v>
      </c>
      <c r="F12" s="2">
        <v>43</v>
      </c>
      <c r="G12" s="5"/>
      <c r="H12">
        <v>300</v>
      </c>
      <c r="I12" s="6">
        <f t="shared" ref="I12:I14" si="0">H12^5*$H$7+H12^4*$I$7+H12^3*$J$7+H12^2*$K$7+H12*$L$7+$M$7</f>
        <v>0.85228719137785447</v>
      </c>
    </row>
    <row r="13" spans="2:13" x14ac:dyDescent="0.25">
      <c r="B13">
        <v>230</v>
      </c>
      <c r="C13">
        <v>218.7</v>
      </c>
      <c r="D13">
        <v>216.3</v>
      </c>
      <c r="F13" s="2">
        <v>51</v>
      </c>
      <c r="G13" s="5"/>
      <c r="H13">
        <v>290</v>
      </c>
      <c r="I13" s="6">
        <f t="shared" si="0"/>
        <v>5.2319906212646856</v>
      </c>
    </row>
    <row r="14" spans="2:13" x14ac:dyDescent="0.25">
      <c r="B14">
        <v>220</v>
      </c>
      <c r="C14">
        <v>209.5</v>
      </c>
      <c r="D14">
        <v>207.8</v>
      </c>
      <c r="F14" s="2">
        <v>61</v>
      </c>
      <c r="G14" s="5"/>
      <c r="H14">
        <v>280</v>
      </c>
      <c r="I14" s="6">
        <f t="shared" si="0"/>
        <v>10.537588335044802</v>
      </c>
    </row>
    <row r="15" spans="2:13" x14ac:dyDescent="0.25">
      <c r="B15">
        <v>210</v>
      </c>
      <c r="C15">
        <v>200</v>
      </c>
      <c r="D15">
        <v>198</v>
      </c>
      <c r="F15" s="2">
        <v>73</v>
      </c>
      <c r="G15" s="5"/>
      <c r="H15">
        <v>270</v>
      </c>
      <c r="I15" s="6">
        <f>H15^5*$H$7+H15^4*$I$7+H15^3*$J$7+H15^2*$K$7+H15*$L$7+$M$7</f>
        <v>16.203062705882985</v>
      </c>
    </row>
    <row r="16" spans="2:13" x14ac:dyDescent="0.25">
      <c r="B16">
        <v>200</v>
      </c>
      <c r="C16">
        <v>191.9</v>
      </c>
      <c r="D16">
        <v>190</v>
      </c>
      <c r="F16" s="2">
        <v>87</v>
      </c>
      <c r="G16" s="5"/>
      <c r="H16">
        <v>260</v>
      </c>
      <c r="I16" s="6">
        <f t="shared" ref="I16:I22" si="1">H16^5*$H$7+H16^4*$I$7+H16^3*$J$7+H16^2*$K$7+H16*$L$7+$M$7</f>
        <v>21.975986993503284</v>
      </c>
    </row>
    <row r="17" spans="2:9" x14ac:dyDescent="0.25">
      <c r="B17">
        <v>175</v>
      </c>
      <c r="C17">
        <v>168.7</v>
      </c>
      <c r="D17">
        <v>168</v>
      </c>
      <c r="F17" s="6">
        <v>141</v>
      </c>
      <c r="G17" s="5"/>
      <c r="H17">
        <v>250</v>
      </c>
      <c r="I17" s="6">
        <f t="shared" si="1"/>
        <v>27.874717797125868</v>
      </c>
    </row>
    <row r="18" spans="2:9" x14ac:dyDescent="0.25">
      <c r="B18">
        <v>150</v>
      </c>
      <c r="C18">
        <v>144.4</v>
      </c>
      <c r="D18">
        <v>144</v>
      </c>
      <c r="F18" s="6">
        <v>230</v>
      </c>
      <c r="H18">
        <v>240</v>
      </c>
      <c r="I18" s="6">
        <f t="shared" si="1"/>
        <v>34.145587508382505</v>
      </c>
    </row>
    <row r="19" spans="2:9" x14ac:dyDescent="0.25">
      <c r="B19">
        <v>125</v>
      </c>
      <c r="C19">
        <v>121.5</v>
      </c>
      <c r="D19">
        <v>121.7</v>
      </c>
      <c r="F19" s="6">
        <v>368</v>
      </c>
      <c r="H19">
        <v>230</v>
      </c>
      <c r="I19" s="6">
        <f t="shared" si="1"/>
        <v>41.220096764233404</v>
      </c>
    </row>
    <row r="20" spans="2:9" x14ac:dyDescent="0.25">
      <c r="B20">
        <v>100</v>
      </c>
      <c r="C20">
        <v>96.9</v>
      </c>
      <c r="D20">
        <v>97.8</v>
      </c>
      <c r="F20" s="6">
        <v>554</v>
      </c>
      <c r="H20">
        <v>220</v>
      </c>
      <c r="I20" s="6">
        <f t="shared" si="1"/>
        <v>49.672106899897699</v>
      </c>
    </row>
    <row r="21" spans="2:9" x14ac:dyDescent="0.25">
      <c r="B21">
        <v>75</v>
      </c>
      <c r="C21">
        <v>73.599999999999994</v>
      </c>
      <c r="D21">
        <v>74.900000000000006</v>
      </c>
      <c r="F21" s="6">
        <v>750</v>
      </c>
      <c r="H21">
        <v>210</v>
      </c>
      <c r="I21" s="6">
        <f t="shared" si="1"/>
        <v>60.175032401758699</v>
      </c>
    </row>
    <row r="22" spans="2:9" x14ac:dyDescent="0.25">
      <c r="B22">
        <v>50</v>
      </c>
      <c r="C22">
        <v>49.6</v>
      </c>
      <c r="D22">
        <v>50.9</v>
      </c>
      <c r="F22" s="6">
        <v>897</v>
      </c>
      <c r="H22">
        <v>200</v>
      </c>
      <c r="I22" s="6">
        <f t="shared" si="1"/>
        <v>73.459033360310286</v>
      </c>
    </row>
    <row r="23" spans="2:9" x14ac:dyDescent="0.25">
      <c r="B23">
        <v>30</v>
      </c>
      <c r="C23">
        <v>31</v>
      </c>
      <c r="D23">
        <v>32.4</v>
      </c>
      <c r="F23" s="6">
        <v>966</v>
      </c>
      <c r="H23">
        <v>190</v>
      </c>
      <c r="I23" s="6">
        <f>H23^5*$H$9+H23^4*$I$9+H23^3*$J$9+H23^2*$K$9+H23*$L$9+$M$9</f>
        <v>89.15146322878536</v>
      </c>
    </row>
    <row r="24" spans="2:9" x14ac:dyDescent="0.25">
      <c r="C24">
        <v>15</v>
      </c>
      <c r="D24" t="s">
        <v>29</v>
      </c>
      <c r="F24" s="6">
        <v>1000</v>
      </c>
      <c r="H24">
        <v>180</v>
      </c>
      <c r="I24" s="6">
        <f>H24^5*$H$9+H24^4*$I$9+H24^3*$J$9+H24^2*$K$9+H24*$L$9+$M$9</f>
        <v>108.11973760433739</v>
      </c>
    </row>
    <row r="25" spans="2:9" x14ac:dyDescent="0.25">
      <c r="H25">
        <v>170</v>
      </c>
      <c r="I25" s="6">
        <f t="shared" ref="I25:I27" si="2">H25^5*$H$9+H25^4*$I$9+H25^3*$J$9+H25^2*$K$9+H25*$L$9+$M$9</f>
        <v>136.76862028363757</v>
      </c>
    </row>
    <row r="26" spans="2:9" x14ac:dyDescent="0.25">
      <c r="H26">
        <v>160</v>
      </c>
      <c r="I26" s="6">
        <f t="shared" si="2"/>
        <v>171.33838373531648</v>
      </c>
    </row>
    <row r="27" spans="2:9" x14ac:dyDescent="0.25">
      <c r="H27">
        <v>150</v>
      </c>
      <c r="I27" s="6">
        <f t="shared" si="2"/>
        <v>208.7489209898016</v>
      </c>
    </row>
    <row r="28" spans="2:9" x14ac:dyDescent="0.25">
      <c r="G28" s="4"/>
      <c r="H28">
        <v>140</v>
      </c>
      <c r="I28" s="6">
        <f t="shared" ref="I28:I41" si="3">H28^5*$H$8+H28^4*$I$8+H28^3*$J$8+H28^2*$K$8+H28*$L$8+$M$8</f>
        <v>250.55985256037229</v>
      </c>
    </row>
    <row r="29" spans="2:9" x14ac:dyDescent="0.25">
      <c r="G29" s="4"/>
      <c r="H29">
        <v>130</v>
      </c>
      <c r="I29" s="6">
        <f t="shared" si="3"/>
        <v>308.73551108356833</v>
      </c>
    </row>
    <row r="30" spans="2:9" x14ac:dyDescent="0.25">
      <c r="G30" s="4"/>
      <c r="H30">
        <v>120</v>
      </c>
      <c r="I30" s="6">
        <f t="shared" si="3"/>
        <v>376.89779346669025</v>
      </c>
    </row>
    <row r="31" spans="2:9" x14ac:dyDescent="0.25">
      <c r="G31" s="4"/>
      <c r="H31">
        <v>110</v>
      </c>
      <c r="I31" s="6">
        <f t="shared" si="3"/>
        <v>452.92103013419944</v>
      </c>
    </row>
    <row r="32" spans="2:9" x14ac:dyDescent="0.25">
      <c r="G32" s="4"/>
      <c r="H32">
        <v>100</v>
      </c>
      <c r="I32" s="6">
        <f t="shared" si="3"/>
        <v>533.90353755519186</v>
      </c>
    </row>
    <row r="33" spans="7:9" x14ac:dyDescent="0.25">
      <c r="G33" s="4"/>
      <c r="H33">
        <v>90</v>
      </c>
      <c r="I33" s="6">
        <f t="shared" si="3"/>
        <v>616.46510173524632</v>
      </c>
    </row>
    <row r="34" spans="7:9" x14ac:dyDescent="0.25">
      <c r="G34" s="4"/>
      <c r="H34">
        <v>80</v>
      </c>
      <c r="I34" s="6">
        <f t="shared" si="3"/>
        <v>697.04446170827214</v>
      </c>
    </row>
    <row r="35" spans="7:9" x14ac:dyDescent="0.25">
      <c r="H35">
        <v>70</v>
      </c>
      <c r="I35" s="6">
        <f t="shared" si="3"/>
        <v>772.19679302835527</v>
      </c>
    </row>
    <row r="36" spans="7:9" x14ac:dyDescent="0.25">
      <c r="H36">
        <v>60</v>
      </c>
      <c r="I36" s="6">
        <f t="shared" si="3"/>
        <v>838.89119126160551</v>
      </c>
    </row>
    <row r="37" spans="7:9" x14ac:dyDescent="0.25">
      <c r="H37">
        <v>50</v>
      </c>
      <c r="I37" s="6">
        <f t="shared" si="3"/>
        <v>894.80815547800375</v>
      </c>
    </row>
    <row r="38" spans="7:9" x14ac:dyDescent="0.25">
      <c r="H38">
        <v>40</v>
      </c>
      <c r="I38" s="6">
        <f t="shared" si="3"/>
        <v>938.63707174324895</v>
      </c>
    </row>
    <row r="39" spans="7:9" x14ac:dyDescent="0.25">
      <c r="H39">
        <v>30</v>
      </c>
      <c r="I39" s="6">
        <f t="shared" si="3"/>
        <v>970.37369661060507</v>
      </c>
    </row>
    <row r="40" spans="7:9" x14ac:dyDescent="0.25">
      <c r="H40">
        <v>20</v>
      </c>
      <c r="I40" s="6">
        <f t="shared" si="3"/>
        <v>991.61764061274812</v>
      </c>
    </row>
    <row r="41" spans="7:9" x14ac:dyDescent="0.25">
      <c r="H41">
        <v>0</v>
      </c>
      <c r="I41" s="6">
        <f t="shared" si="3"/>
        <v>1018.8300990002417</v>
      </c>
    </row>
  </sheetData>
  <mergeCells count="2">
    <mergeCell ref="C7:D7"/>
    <mergeCell ref="B7:B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1289-23C4-4B02-AEA7-7879FC4030E5}">
  <dimension ref="B2:AB97"/>
  <sheetViews>
    <sheetView topLeftCell="A25" workbookViewId="0">
      <selection activeCell="Z34" sqref="Z34"/>
    </sheetView>
  </sheetViews>
  <sheetFormatPr defaultRowHeight="15" x14ac:dyDescent="0.25"/>
  <cols>
    <col min="5" max="6" width="9.140625" style="2"/>
    <col min="7" max="7" width="1.42578125" style="2" customWidth="1"/>
    <col min="8" max="11" width="9.140625" style="2"/>
    <col min="17" max="17" width="13.140625" bestFit="1" customWidth="1"/>
    <col min="18" max="18" width="12.7109375" bestFit="1" customWidth="1"/>
    <col min="19" max="19" width="12.42578125" bestFit="1" customWidth="1"/>
    <col min="20" max="20" width="11.7109375" bestFit="1" customWidth="1"/>
    <col min="21" max="21" width="9.28515625" bestFit="1" customWidth="1"/>
    <col min="22" max="22" width="12" bestFit="1" customWidth="1"/>
  </cols>
  <sheetData>
    <row r="2" spans="2:22" x14ac:dyDescent="0.25">
      <c r="B2" t="s">
        <v>0</v>
      </c>
      <c r="E2" s="2" t="s">
        <v>9</v>
      </c>
      <c r="F2" s="2" t="s">
        <v>10</v>
      </c>
      <c r="H2" s="2" t="s">
        <v>9</v>
      </c>
      <c r="I2" s="2" t="s">
        <v>10</v>
      </c>
      <c r="K2" s="2" t="s">
        <v>9</v>
      </c>
      <c r="L2" s="2" t="s">
        <v>10</v>
      </c>
      <c r="N2" s="2" t="s">
        <v>9</v>
      </c>
      <c r="O2" s="2" t="s">
        <v>10</v>
      </c>
    </row>
    <row r="3" spans="2:22" x14ac:dyDescent="0.25">
      <c r="B3" t="b">
        <v>1</v>
      </c>
      <c r="E3" s="9">
        <v>5</v>
      </c>
      <c r="F3" s="9"/>
      <c r="H3" s="9">
        <v>1</v>
      </c>
      <c r="I3" s="9"/>
      <c r="K3" s="9">
        <v>9</v>
      </c>
      <c r="L3" s="9"/>
      <c r="N3" s="9">
        <v>18</v>
      </c>
      <c r="O3" s="9"/>
      <c r="Q3" t="s">
        <v>16</v>
      </c>
    </row>
    <row r="4" spans="2:22" x14ac:dyDescent="0.25">
      <c r="B4" s="4">
        <v>31.28138528138561</v>
      </c>
      <c r="C4">
        <v>245</v>
      </c>
      <c r="E4" s="2">
        <v>17</v>
      </c>
      <c r="F4" s="2">
        <v>300</v>
      </c>
      <c r="H4" s="2">
        <v>1</v>
      </c>
      <c r="I4" s="2">
        <v>713</v>
      </c>
      <c r="K4">
        <v>1</v>
      </c>
      <c r="L4">
        <v>936</v>
      </c>
      <c r="N4">
        <v>1</v>
      </c>
      <c r="O4">
        <v>713</v>
      </c>
      <c r="Q4" s="2">
        <v>270</v>
      </c>
      <c r="R4" s="2">
        <v>27</v>
      </c>
    </row>
    <row r="5" spans="2:22" x14ac:dyDescent="0.25">
      <c r="B5" s="4">
        <v>36.584415584415638</v>
      </c>
      <c r="C5">
        <v>235.6</v>
      </c>
      <c r="E5" s="2">
        <v>20</v>
      </c>
      <c r="F5" s="2">
        <v>290</v>
      </c>
      <c r="H5" s="2">
        <v>23</v>
      </c>
      <c r="I5" s="2">
        <v>300</v>
      </c>
      <c r="K5">
        <v>36</v>
      </c>
      <c r="L5">
        <v>300</v>
      </c>
      <c r="N5">
        <v>17</v>
      </c>
      <c r="O5">
        <v>284</v>
      </c>
      <c r="Q5" s="2">
        <v>260</v>
      </c>
      <c r="R5" s="2">
        <v>31</v>
      </c>
    </row>
    <row r="6" spans="2:22" x14ac:dyDescent="0.25">
      <c r="B6" s="4">
        <v>43.121212121212466</v>
      </c>
      <c r="C6">
        <v>227.7</v>
      </c>
      <c r="E6" s="2">
        <v>23</v>
      </c>
      <c r="F6" s="2">
        <v>280</v>
      </c>
      <c r="H6" s="2">
        <v>25</v>
      </c>
      <c r="I6" s="2">
        <v>295</v>
      </c>
      <c r="K6">
        <v>71</v>
      </c>
      <c r="L6">
        <v>246</v>
      </c>
      <c r="N6">
        <v>20</v>
      </c>
      <c r="O6">
        <v>275</v>
      </c>
      <c r="Q6" s="2">
        <v>250</v>
      </c>
      <c r="R6" s="2">
        <v>37</v>
      </c>
    </row>
    <row r="7" spans="2:22" x14ac:dyDescent="0.25">
      <c r="B7" s="4">
        <v>51.16450216450221</v>
      </c>
      <c r="C7">
        <v>218.7</v>
      </c>
      <c r="E7" s="2">
        <v>27</v>
      </c>
      <c r="F7" s="2">
        <v>270</v>
      </c>
      <c r="H7" s="2">
        <v>27</v>
      </c>
      <c r="I7" s="2">
        <v>290</v>
      </c>
      <c r="K7">
        <v>106</v>
      </c>
      <c r="L7">
        <v>218</v>
      </c>
      <c r="N7">
        <v>23</v>
      </c>
      <c r="O7">
        <v>267</v>
      </c>
      <c r="Q7" s="2">
        <v>240</v>
      </c>
      <c r="R7" s="2">
        <v>43</v>
      </c>
    </row>
    <row r="8" spans="2:22" x14ac:dyDescent="0.25">
      <c r="B8" s="4">
        <v>60.987012987013031</v>
      </c>
      <c r="C8">
        <v>209.5</v>
      </c>
      <c r="E8" s="2">
        <v>31</v>
      </c>
      <c r="F8" s="2">
        <v>260</v>
      </c>
      <c r="H8" s="2">
        <v>28</v>
      </c>
      <c r="I8" s="2">
        <v>285</v>
      </c>
      <c r="K8">
        <v>141</v>
      </c>
      <c r="L8">
        <v>199</v>
      </c>
      <c r="N8">
        <v>27</v>
      </c>
      <c r="O8">
        <v>257</v>
      </c>
      <c r="Q8" s="2">
        <v>230</v>
      </c>
      <c r="R8" s="2">
        <v>51</v>
      </c>
    </row>
    <row r="9" spans="2:22" x14ac:dyDescent="0.25">
      <c r="B9" s="4">
        <v>72.861471861472182</v>
      </c>
      <c r="C9">
        <v>200</v>
      </c>
      <c r="E9" s="2">
        <v>37</v>
      </c>
      <c r="F9" s="2">
        <v>250</v>
      </c>
      <c r="H9" s="2">
        <v>31</v>
      </c>
      <c r="I9" s="2">
        <v>280</v>
      </c>
      <c r="K9">
        <v>176</v>
      </c>
      <c r="L9">
        <v>185</v>
      </c>
      <c r="N9">
        <v>31</v>
      </c>
      <c r="O9">
        <v>250</v>
      </c>
      <c r="Q9" s="2">
        <v>220</v>
      </c>
      <c r="R9" s="2">
        <v>61</v>
      </c>
    </row>
    <row r="10" spans="2:22" x14ac:dyDescent="0.25">
      <c r="B10" s="4">
        <v>87.060606060606005</v>
      </c>
      <c r="C10">
        <v>191.9</v>
      </c>
      <c r="E10" s="2">
        <v>43</v>
      </c>
      <c r="F10" s="2">
        <v>240</v>
      </c>
      <c r="H10" s="2">
        <v>33</v>
      </c>
      <c r="I10" s="2">
        <v>275</v>
      </c>
      <c r="K10">
        <v>211</v>
      </c>
      <c r="L10">
        <v>173</v>
      </c>
      <c r="N10">
        <v>37</v>
      </c>
      <c r="O10">
        <v>240</v>
      </c>
      <c r="Q10" s="2">
        <v>210</v>
      </c>
      <c r="R10" s="2">
        <v>73</v>
      </c>
    </row>
    <row r="11" spans="2:22" x14ac:dyDescent="0.25">
      <c r="E11" s="2">
        <v>51</v>
      </c>
      <c r="F11" s="2">
        <v>230</v>
      </c>
      <c r="H11" s="2">
        <v>35</v>
      </c>
      <c r="I11" s="2">
        <v>270</v>
      </c>
      <c r="K11">
        <v>246</v>
      </c>
      <c r="L11">
        <v>163</v>
      </c>
      <c r="N11">
        <v>43</v>
      </c>
      <c r="O11">
        <v>232</v>
      </c>
      <c r="Q11" s="2">
        <v>200</v>
      </c>
      <c r="R11" s="2">
        <v>87</v>
      </c>
    </row>
    <row r="12" spans="2:22" x14ac:dyDescent="0.25">
      <c r="E12" s="2">
        <v>61</v>
      </c>
      <c r="F12" s="2">
        <v>220</v>
      </c>
      <c r="H12" s="2">
        <v>38</v>
      </c>
      <c r="I12" s="2">
        <v>265</v>
      </c>
      <c r="K12">
        <v>281</v>
      </c>
      <c r="L12">
        <v>155</v>
      </c>
      <c r="N12">
        <v>51</v>
      </c>
      <c r="O12">
        <v>222</v>
      </c>
    </row>
    <row r="13" spans="2:22" x14ac:dyDescent="0.25">
      <c r="E13" s="2">
        <v>73</v>
      </c>
      <c r="F13" s="2">
        <v>210</v>
      </c>
      <c r="H13" s="2">
        <v>41</v>
      </c>
      <c r="I13" s="2">
        <v>260</v>
      </c>
      <c r="K13">
        <v>316</v>
      </c>
      <c r="L13">
        <v>147</v>
      </c>
      <c r="N13">
        <v>61</v>
      </c>
      <c r="O13">
        <v>213</v>
      </c>
      <c r="Q13" t="s">
        <v>17</v>
      </c>
    </row>
    <row r="14" spans="2:22" x14ac:dyDescent="0.25">
      <c r="E14" s="2">
        <v>87</v>
      </c>
      <c r="F14" s="2">
        <v>200</v>
      </c>
      <c r="H14" s="2">
        <v>44</v>
      </c>
      <c r="I14" s="2">
        <v>255</v>
      </c>
      <c r="K14">
        <v>351</v>
      </c>
      <c r="L14">
        <v>140</v>
      </c>
      <c r="N14">
        <v>73</v>
      </c>
      <c r="O14">
        <v>204</v>
      </c>
      <c r="Q14" s="3">
        <f t="array" ref="Q14:V14">LINEST(E7:E14,F7:F14^{1,2,3,4,5})</f>
        <v>5.7692307689354396E-8</v>
      </c>
      <c r="R14" s="3">
        <v>-6.797785547438773E-5</v>
      </c>
      <c r="S14" s="3">
        <v>3.1901806525182735E-2</v>
      </c>
      <c r="T14" s="3">
        <v>-7.4450903259613117</v>
      </c>
      <c r="U14">
        <v>862.16670158760235</v>
      </c>
      <c r="V14">
        <v>-39454.16899562272</v>
      </c>
    </row>
    <row r="15" spans="2:22" x14ac:dyDescent="0.25">
      <c r="E15" s="2">
        <v>106</v>
      </c>
      <c r="F15" s="2">
        <v>190</v>
      </c>
      <c r="H15" s="2">
        <v>48</v>
      </c>
      <c r="I15" s="2">
        <v>250</v>
      </c>
      <c r="K15">
        <v>386</v>
      </c>
      <c r="L15">
        <v>134</v>
      </c>
      <c r="N15">
        <v>87</v>
      </c>
      <c r="O15">
        <v>195</v>
      </c>
      <c r="Q15">
        <f t="array" ref="Q15:V15">LINEST(E14:E24,F14:F24^{1,2,3,4,5})</f>
        <v>2.0833333333345663E-8</v>
      </c>
      <c r="R15">
        <v>-1.7635489510498244E-5</v>
      </c>
      <c r="S15">
        <v>5.7592511655036021E-3</v>
      </c>
      <c r="T15">
        <v>-0.87251384032667467</v>
      </c>
      <c r="U15">
        <v>53.885754662027168</v>
      </c>
      <c r="V15">
        <v>-313.3799533805477</v>
      </c>
    </row>
    <row r="16" spans="2:22" x14ac:dyDescent="0.25">
      <c r="E16" s="2">
        <v>128</v>
      </c>
      <c r="F16" s="2">
        <v>180</v>
      </c>
      <c r="H16" s="2">
        <v>52</v>
      </c>
      <c r="I16" s="2">
        <v>245</v>
      </c>
      <c r="K16">
        <v>421</v>
      </c>
      <c r="L16">
        <v>128</v>
      </c>
      <c r="N16">
        <v>106</v>
      </c>
      <c r="O16">
        <v>185</v>
      </c>
      <c r="Q16">
        <f t="array" ref="Q16:V16">LINEST(E24:E32,F24:F32^{1,2,3,4,5})</f>
        <v>-9.3330834639495167E-23</v>
      </c>
      <c r="R16">
        <v>4.2540792540792746E-6</v>
      </c>
      <c r="S16">
        <v>-8.5431235431235395E-4</v>
      </c>
      <c r="T16">
        <v>7.6048951048948944E-3</v>
      </c>
      <c r="U16">
        <v>-1.0282051282051183</v>
      </c>
      <c r="V16">
        <v>1009.6666666666665</v>
      </c>
    </row>
    <row r="17" spans="5:18" x14ac:dyDescent="0.25">
      <c r="E17" s="2">
        <v>155</v>
      </c>
      <c r="F17" s="2">
        <v>170</v>
      </c>
      <c r="H17" s="2">
        <v>56</v>
      </c>
      <c r="I17" s="2">
        <v>240</v>
      </c>
      <c r="K17">
        <v>456</v>
      </c>
      <c r="L17">
        <v>122</v>
      </c>
      <c r="N17">
        <v>128</v>
      </c>
      <c r="O17">
        <v>175</v>
      </c>
    </row>
    <row r="18" spans="5:18" x14ac:dyDescent="0.25">
      <c r="E18" s="2">
        <v>189</v>
      </c>
      <c r="F18" s="2">
        <v>160</v>
      </c>
      <c r="H18" s="2">
        <v>61</v>
      </c>
      <c r="I18" s="2">
        <v>235</v>
      </c>
      <c r="K18">
        <v>491</v>
      </c>
      <c r="L18">
        <v>117</v>
      </c>
      <c r="N18">
        <v>155</v>
      </c>
      <c r="O18">
        <v>166</v>
      </c>
      <c r="Q18" t="s">
        <v>20</v>
      </c>
    </row>
    <row r="19" spans="5:18" x14ac:dyDescent="0.25">
      <c r="E19" s="2">
        <v>230</v>
      </c>
      <c r="F19" s="2">
        <v>150</v>
      </c>
      <c r="H19" s="2">
        <v>66</v>
      </c>
      <c r="I19" s="2">
        <v>230</v>
      </c>
      <c r="K19">
        <v>526</v>
      </c>
      <c r="L19">
        <v>112</v>
      </c>
      <c r="N19">
        <v>189</v>
      </c>
      <c r="O19">
        <v>156</v>
      </c>
      <c r="Q19">
        <v>20</v>
      </c>
      <c r="R19">
        <v>275</v>
      </c>
    </row>
    <row r="20" spans="5:18" x14ac:dyDescent="0.25">
      <c r="E20" s="2">
        <v>278</v>
      </c>
      <c r="F20" s="2">
        <v>140</v>
      </c>
      <c r="H20" s="2">
        <v>71</v>
      </c>
      <c r="I20" s="2">
        <v>225</v>
      </c>
      <c r="K20">
        <v>561</v>
      </c>
      <c r="L20">
        <v>107</v>
      </c>
      <c r="N20">
        <v>230</v>
      </c>
      <c r="O20">
        <v>146</v>
      </c>
      <c r="Q20">
        <v>23</v>
      </c>
      <c r="R20">
        <v>267</v>
      </c>
    </row>
    <row r="21" spans="5:18" x14ac:dyDescent="0.25">
      <c r="E21" s="2">
        <v>336</v>
      </c>
      <c r="F21" s="2">
        <v>130</v>
      </c>
      <c r="H21" s="2">
        <v>78</v>
      </c>
      <c r="I21" s="2">
        <v>220</v>
      </c>
      <c r="K21">
        <v>596</v>
      </c>
      <c r="L21">
        <v>102</v>
      </c>
      <c r="N21">
        <v>278</v>
      </c>
      <c r="O21">
        <v>137</v>
      </c>
      <c r="Q21">
        <v>27</v>
      </c>
      <c r="R21">
        <v>257</v>
      </c>
    </row>
    <row r="22" spans="5:18" x14ac:dyDescent="0.25">
      <c r="E22" s="2">
        <v>402</v>
      </c>
      <c r="F22" s="2">
        <v>120</v>
      </c>
      <c r="H22" s="2">
        <v>84</v>
      </c>
      <c r="I22" s="2">
        <v>215</v>
      </c>
      <c r="K22">
        <v>631</v>
      </c>
      <c r="L22">
        <v>97</v>
      </c>
      <c r="N22">
        <v>336</v>
      </c>
      <c r="O22">
        <v>127</v>
      </c>
      <c r="Q22">
        <v>31</v>
      </c>
      <c r="R22">
        <v>250</v>
      </c>
    </row>
    <row r="23" spans="5:18" x14ac:dyDescent="0.25">
      <c r="E23" s="2">
        <v>476</v>
      </c>
      <c r="F23" s="2">
        <v>110</v>
      </c>
      <c r="H23" s="2">
        <v>92</v>
      </c>
      <c r="I23" s="2">
        <v>210</v>
      </c>
      <c r="K23">
        <v>666</v>
      </c>
      <c r="L23">
        <v>92</v>
      </c>
      <c r="N23">
        <v>402</v>
      </c>
      <c r="O23">
        <v>117</v>
      </c>
      <c r="Q23">
        <v>37</v>
      </c>
      <c r="R23">
        <v>240</v>
      </c>
    </row>
    <row r="24" spans="5:18" x14ac:dyDescent="0.25">
      <c r="E24" s="2">
        <v>554</v>
      </c>
      <c r="F24" s="2">
        <v>100</v>
      </c>
      <c r="H24" s="2">
        <v>100</v>
      </c>
      <c r="I24" s="2">
        <v>205</v>
      </c>
      <c r="K24">
        <v>701</v>
      </c>
      <c r="L24">
        <v>87</v>
      </c>
      <c r="N24">
        <v>476</v>
      </c>
      <c r="O24">
        <v>107</v>
      </c>
      <c r="Q24">
        <v>43</v>
      </c>
      <c r="R24">
        <v>232</v>
      </c>
    </row>
    <row r="25" spans="5:18" x14ac:dyDescent="0.25">
      <c r="E25" s="2">
        <v>635</v>
      </c>
      <c r="F25" s="2">
        <v>90</v>
      </c>
      <c r="H25" s="2">
        <v>109</v>
      </c>
      <c r="I25" s="2">
        <v>200</v>
      </c>
      <c r="K25">
        <v>736</v>
      </c>
      <c r="L25">
        <v>81</v>
      </c>
      <c r="N25">
        <v>554</v>
      </c>
      <c r="O25">
        <v>97</v>
      </c>
      <c r="Q25">
        <v>51</v>
      </c>
      <c r="R25">
        <v>222</v>
      </c>
    </row>
    <row r="26" spans="5:18" x14ac:dyDescent="0.25">
      <c r="E26" s="2">
        <v>713</v>
      </c>
      <c r="F26" s="2">
        <v>80</v>
      </c>
      <c r="H26" s="2">
        <v>120</v>
      </c>
      <c r="I26" s="2">
        <v>195</v>
      </c>
      <c r="K26">
        <v>771</v>
      </c>
      <c r="L26">
        <v>76</v>
      </c>
      <c r="N26">
        <v>635</v>
      </c>
      <c r="O26">
        <v>87</v>
      </c>
      <c r="Q26">
        <v>61</v>
      </c>
      <c r="R26">
        <v>213</v>
      </c>
    </row>
    <row r="27" spans="5:18" x14ac:dyDescent="0.25">
      <c r="E27" s="2">
        <v>784</v>
      </c>
      <c r="F27" s="2">
        <v>70</v>
      </c>
      <c r="H27" s="2">
        <v>131</v>
      </c>
      <c r="I27" s="2">
        <v>190</v>
      </c>
      <c r="K27">
        <v>806</v>
      </c>
      <c r="L27">
        <v>70</v>
      </c>
      <c r="N27">
        <v>713</v>
      </c>
      <c r="O27">
        <v>78</v>
      </c>
      <c r="Q27">
        <v>73</v>
      </c>
      <c r="R27">
        <v>204</v>
      </c>
    </row>
    <row r="28" spans="5:18" x14ac:dyDescent="0.25">
      <c r="E28" s="2">
        <v>846</v>
      </c>
      <c r="F28" s="2">
        <v>60</v>
      </c>
      <c r="H28" s="2">
        <v>143</v>
      </c>
      <c r="I28" s="2">
        <v>185</v>
      </c>
      <c r="K28">
        <v>841</v>
      </c>
      <c r="L28">
        <v>63</v>
      </c>
      <c r="N28">
        <v>784</v>
      </c>
      <c r="O28">
        <v>68</v>
      </c>
      <c r="Q28">
        <v>87</v>
      </c>
      <c r="R28">
        <v>195</v>
      </c>
    </row>
    <row r="29" spans="5:18" x14ac:dyDescent="0.25">
      <c r="E29" s="2">
        <v>897</v>
      </c>
      <c r="F29" s="2">
        <v>50</v>
      </c>
      <c r="H29" s="2">
        <v>156</v>
      </c>
      <c r="I29" s="2">
        <v>180</v>
      </c>
      <c r="K29">
        <v>876</v>
      </c>
      <c r="L29">
        <v>56</v>
      </c>
      <c r="N29">
        <v>846</v>
      </c>
      <c r="O29">
        <v>58</v>
      </c>
      <c r="Q29" s="2"/>
      <c r="R29" s="2"/>
    </row>
    <row r="30" spans="5:18" x14ac:dyDescent="0.25">
      <c r="E30" s="2">
        <v>937</v>
      </c>
      <c r="F30" s="2">
        <v>40</v>
      </c>
      <c r="H30" s="2">
        <v>171</v>
      </c>
      <c r="I30" s="2">
        <v>175</v>
      </c>
      <c r="K30">
        <v>911</v>
      </c>
      <c r="L30">
        <v>48</v>
      </c>
      <c r="N30">
        <v>897</v>
      </c>
      <c r="O30">
        <v>49</v>
      </c>
      <c r="Q30" s="2"/>
      <c r="R30" s="2"/>
    </row>
    <row r="31" spans="5:18" x14ac:dyDescent="0.25">
      <c r="E31" s="2">
        <v>966</v>
      </c>
      <c r="F31" s="2">
        <v>30</v>
      </c>
      <c r="H31" s="2">
        <v>187</v>
      </c>
      <c r="I31" s="2">
        <v>170</v>
      </c>
      <c r="K31">
        <v>946</v>
      </c>
      <c r="L31">
        <v>38</v>
      </c>
      <c r="N31">
        <v>937</v>
      </c>
      <c r="O31">
        <v>39</v>
      </c>
      <c r="Q31" s="2"/>
      <c r="R31" s="2"/>
    </row>
    <row r="32" spans="5:18" x14ac:dyDescent="0.25">
      <c r="E32" s="2">
        <v>986</v>
      </c>
      <c r="F32" s="2">
        <v>20</v>
      </c>
      <c r="H32" s="2">
        <v>205</v>
      </c>
      <c r="I32" s="2">
        <v>165</v>
      </c>
      <c r="K32">
        <v>981</v>
      </c>
      <c r="L32">
        <v>23</v>
      </c>
      <c r="N32">
        <v>966</v>
      </c>
      <c r="O32">
        <v>30</v>
      </c>
    </row>
    <row r="33" spans="5:28" x14ac:dyDescent="0.25">
      <c r="E33" s="2">
        <v>1000</v>
      </c>
      <c r="F33" s="2">
        <v>10</v>
      </c>
      <c r="H33" s="2">
        <v>224</v>
      </c>
      <c r="I33" s="2">
        <v>160</v>
      </c>
      <c r="K33">
        <v>1005</v>
      </c>
      <c r="L33">
        <v>5</v>
      </c>
      <c r="N33">
        <v>986</v>
      </c>
      <c r="O33">
        <v>20</v>
      </c>
      <c r="Q33">
        <f t="array" ref="Q33:T33">LINEST(R19:R28,Q19:Q28^{1,2,3})</f>
        <v>-2.0311314277166921E-4</v>
      </c>
      <c r="R33">
        <v>4.6050138236659939E-2</v>
      </c>
      <c r="S33">
        <v>-4.1419221474857677</v>
      </c>
      <c r="T33">
        <v>340.38056931314264</v>
      </c>
    </row>
    <row r="34" spans="5:28" x14ac:dyDescent="0.25">
      <c r="E34" s="2">
        <v>1010</v>
      </c>
      <c r="F34" s="2">
        <v>0</v>
      </c>
      <c r="H34" s="2">
        <v>245</v>
      </c>
      <c r="I34" s="2">
        <v>155</v>
      </c>
      <c r="K34">
        <v>1015</v>
      </c>
      <c r="L34">
        <v>0</v>
      </c>
      <c r="N34">
        <v>1000</v>
      </c>
      <c r="O34">
        <v>10</v>
      </c>
    </row>
    <row r="35" spans="5:28" x14ac:dyDescent="0.25">
      <c r="H35" s="2">
        <v>268</v>
      </c>
      <c r="I35" s="2">
        <v>150</v>
      </c>
      <c r="N35">
        <v>1010</v>
      </c>
      <c r="O35">
        <v>0</v>
      </c>
    </row>
    <row r="36" spans="5:28" x14ac:dyDescent="0.25">
      <c r="H36" s="2">
        <v>293</v>
      </c>
      <c r="I36" s="2">
        <v>145</v>
      </c>
    </row>
    <row r="37" spans="5:28" x14ac:dyDescent="0.25">
      <c r="H37" s="2">
        <v>320</v>
      </c>
      <c r="I37" s="2">
        <v>140</v>
      </c>
      <c r="K37" s="9">
        <v>70</v>
      </c>
      <c r="L37" s="9"/>
      <c r="N37" s="9">
        <v>8</v>
      </c>
      <c r="O37" s="9"/>
      <c r="R37" s="1"/>
      <c r="S37" t="s">
        <v>1</v>
      </c>
      <c r="T37" t="s">
        <v>2</v>
      </c>
      <c r="U37">
        <v>1</v>
      </c>
      <c r="V37">
        <v>350</v>
      </c>
      <c r="X37" t="s">
        <v>3</v>
      </c>
    </row>
    <row r="38" spans="5:28" x14ac:dyDescent="0.25">
      <c r="H38" s="2">
        <v>348</v>
      </c>
      <c r="I38" s="2">
        <v>135</v>
      </c>
      <c r="K38">
        <v>18</v>
      </c>
      <c r="L38">
        <v>270</v>
      </c>
      <c r="N38">
        <v>1</v>
      </c>
      <c r="O38">
        <v>704</v>
      </c>
      <c r="S38" t="s">
        <v>1</v>
      </c>
      <c r="T38" t="s">
        <v>2</v>
      </c>
      <c r="U38">
        <v>28</v>
      </c>
      <c r="V38">
        <v>250</v>
      </c>
      <c r="X38" t="s">
        <v>3</v>
      </c>
      <c r="Y38" t="s">
        <v>4</v>
      </c>
      <c r="Z38" t="s">
        <v>5</v>
      </c>
      <c r="AA38" t="s">
        <v>6</v>
      </c>
      <c r="AB38" t="s">
        <v>22</v>
      </c>
    </row>
    <row r="39" spans="5:28" x14ac:dyDescent="0.25">
      <c r="H39" s="2">
        <v>379</v>
      </c>
      <c r="I39" s="2">
        <v>130</v>
      </c>
      <c r="K39">
        <v>27</v>
      </c>
      <c r="L39">
        <v>248</v>
      </c>
      <c r="N39">
        <v>54</v>
      </c>
      <c r="O39">
        <v>216</v>
      </c>
      <c r="S39" t="s">
        <v>1</v>
      </c>
      <c r="T39" t="s">
        <v>2</v>
      </c>
      <c r="U39">
        <v>31</v>
      </c>
      <c r="V39">
        <v>245</v>
      </c>
      <c r="X39" t="s">
        <v>3</v>
      </c>
    </row>
    <row r="40" spans="5:28" x14ac:dyDescent="0.25">
      <c r="H40" s="2">
        <v>411</v>
      </c>
      <c r="I40" s="2">
        <v>125</v>
      </c>
      <c r="K40">
        <v>34</v>
      </c>
      <c r="L40">
        <v>234</v>
      </c>
      <c r="N40">
        <v>107</v>
      </c>
      <c r="O40">
        <v>175</v>
      </c>
      <c r="S40" t="s">
        <v>1</v>
      </c>
      <c r="T40" t="s">
        <v>2</v>
      </c>
      <c r="U40">
        <v>35</v>
      </c>
      <c r="V40">
        <v>240</v>
      </c>
      <c r="X40" t="s">
        <v>3</v>
      </c>
    </row>
    <row r="41" spans="5:28" x14ac:dyDescent="0.25">
      <c r="H41" s="2">
        <v>445</v>
      </c>
      <c r="I41" s="2">
        <v>120</v>
      </c>
      <c r="K41">
        <v>45</v>
      </c>
      <c r="L41">
        <v>220</v>
      </c>
      <c r="N41">
        <v>160</v>
      </c>
      <c r="O41">
        <v>152</v>
      </c>
      <c r="S41" t="s">
        <v>1</v>
      </c>
      <c r="T41" t="s">
        <v>2</v>
      </c>
      <c r="U41">
        <v>39</v>
      </c>
      <c r="V41">
        <v>235</v>
      </c>
      <c r="X41" t="s">
        <v>3</v>
      </c>
    </row>
    <row r="42" spans="5:28" x14ac:dyDescent="0.25">
      <c r="H42" s="2">
        <v>480</v>
      </c>
      <c r="I42" s="2">
        <v>115</v>
      </c>
      <c r="K42">
        <v>61</v>
      </c>
      <c r="L42">
        <v>205</v>
      </c>
      <c r="N42">
        <v>213</v>
      </c>
      <c r="O42">
        <v>137</v>
      </c>
      <c r="S42" t="s">
        <v>1</v>
      </c>
      <c r="T42" t="s">
        <v>2</v>
      </c>
      <c r="U42">
        <v>42</v>
      </c>
      <c r="V42">
        <v>230</v>
      </c>
      <c r="X42" t="s">
        <v>3</v>
      </c>
    </row>
    <row r="43" spans="5:28" x14ac:dyDescent="0.25">
      <c r="H43" s="2">
        <v>516</v>
      </c>
      <c r="I43" s="2">
        <v>110</v>
      </c>
      <c r="K43">
        <v>86</v>
      </c>
      <c r="L43">
        <v>188</v>
      </c>
      <c r="N43">
        <v>266</v>
      </c>
      <c r="O43">
        <v>125</v>
      </c>
      <c r="S43" t="s">
        <v>1</v>
      </c>
      <c r="T43" t="s">
        <v>2</v>
      </c>
      <c r="U43">
        <v>44</v>
      </c>
      <c r="V43">
        <v>225</v>
      </c>
      <c r="X43" t="s">
        <v>3</v>
      </c>
    </row>
    <row r="44" spans="5:28" x14ac:dyDescent="0.25">
      <c r="H44" s="2">
        <v>553</v>
      </c>
      <c r="I44" s="2">
        <v>105</v>
      </c>
      <c r="K44">
        <v>123</v>
      </c>
      <c r="L44">
        <v>172</v>
      </c>
      <c r="N44">
        <v>319</v>
      </c>
      <c r="O44">
        <v>115</v>
      </c>
      <c r="S44" t="s">
        <v>1</v>
      </c>
      <c r="T44" t="s">
        <v>2</v>
      </c>
      <c r="U44">
        <v>49</v>
      </c>
      <c r="V44">
        <v>220</v>
      </c>
      <c r="X44" t="s">
        <v>3</v>
      </c>
    </row>
    <row r="45" spans="5:28" x14ac:dyDescent="0.25">
      <c r="H45" s="2">
        <v>591</v>
      </c>
      <c r="I45" s="2">
        <v>100</v>
      </c>
      <c r="K45">
        <v>420</v>
      </c>
      <c r="L45">
        <v>110</v>
      </c>
      <c r="N45">
        <v>372</v>
      </c>
      <c r="O45">
        <v>106</v>
      </c>
      <c r="S45" t="s">
        <v>1</v>
      </c>
      <c r="T45" t="s">
        <v>2</v>
      </c>
      <c r="U45">
        <v>53</v>
      </c>
      <c r="V45">
        <v>215</v>
      </c>
      <c r="X45" t="s">
        <v>3</v>
      </c>
    </row>
    <row r="46" spans="5:28" x14ac:dyDescent="0.25">
      <c r="H46" s="2">
        <v>628</v>
      </c>
      <c r="I46" s="2">
        <v>95</v>
      </c>
      <c r="K46">
        <v>590</v>
      </c>
      <c r="L46">
        <v>90</v>
      </c>
      <c r="N46">
        <v>425</v>
      </c>
      <c r="O46">
        <v>99</v>
      </c>
      <c r="S46" t="s">
        <v>1</v>
      </c>
      <c r="T46" t="s">
        <v>2</v>
      </c>
      <c r="U46">
        <v>62</v>
      </c>
      <c r="V46">
        <v>210</v>
      </c>
      <c r="X46" t="s">
        <v>3</v>
      </c>
    </row>
    <row r="47" spans="5:28" x14ac:dyDescent="0.25">
      <c r="H47" s="2">
        <v>665</v>
      </c>
      <c r="I47" s="2">
        <v>90</v>
      </c>
      <c r="K47">
        <v>845</v>
      </c>
      <c r="L47">
        <v>56</v>
      </c>
      <c r="N47">
        <v>478</v>
      </c>
      <c r="O47">
        <v>91</v>
      </c>
      <c r="S47" t="s">
        <v>1</v>
      </c>
      <c r="T47" t="s">
        <v>2</v>
      </c>
      <c r="U47">
        <v>71</v>
      </c>
      <c r="V47">
        <v>205</v>
      </c>
      <c r="X47" t="s">
        <v>3</v>
      </c>
      <c r="Y47" t="s">
        <v>4</v>
      </c>
      <c r="Z47" t="s">
        <v>23</v>
      </c>
      <c r="AA47" t="s">
        <v>24</v>
      </c>
    </row>
    <row r="48" spans="5:28" x14ac:dyDescent="0.25">
      <c r="H48" s="2">
        <v>702</v>
      </c>
      <c r="I48" s="2">
        <v>85</v>
      </c>
      <c r="K48">
        <v>970</v>
      </c>
      <c r="L48">
        <v>25</v>
      </c>
      <c r="N48">
        <v>531</v>
      </c>
      <c r="O48">
        <v>85</v>
      </c>
      <c r="S48" t="s">
        <v>1</v>
      </c>
      <c r="T48" t="s">
        <v>2</v>
      </c>
      <c r="U48">
        <v>78</v>
      </c>
      <c r="V48">
        <v>200</v>
      </c>
      <c r="X48" t="s">
        <v>3</v>
      </c>
      <c r="Y48" t="s">
        <v>4</v>
      </c>
      <c r="Z48" t="s">
        <v>23</v>
      </c>
      <c r="AA48" t="s">
        <v>24</v>
      </c>
    </row>
    <row r="49" spans="8:24" x14ac:dyDescent="0.25">
      <c r="H49" s="2">
        <v>737</v>
      </c>
      <c r="I49" s="2">
        <v>80</v>
      </c>
      <c r="K49">
        <v>986</v>
      </c>
      <c r="L49">
        <v>20</v>
      </c>
      <c r="N49">
        <v>584</v>
      </c>
      <c r="O49">
        <v>78</v>
      </c>
      <c r="S49" t="s">
        <v>1</v>
      </c>
      <c r="T49" t="s">
        <v>2</v>
      </c>
      <c r="U49">
        <v>94</v>
      </c>
      <c r="V49">
        <v>190</v>
      </c>
      <c r="X49" t="s">
        <v>3</v>
      </c>
    </row>
    <row r="50" spans="8:24" x14ac:dyDescent="0.25">
      <c r="H50" s="2">
        <v>770</v>
      </c>
      <c r="I50" s="2">
        <v>75</v>
      </c>
      <c r="K50">
        <v>994</v>
      </c>
      <c r="L50">
        <v>15</v>
      </c>
      <c r="N50">
        <v>637</v>
      </c>
      <c r="O50">
        <v>71</v>
      </c>
      <c r="S50" t="s">
        <v>1</v>
      </c>
      <c r="T50" t="s">
        <v>2</v>
      </c>
      <c r="U50">
        <v>102</v>
      </c>
      <c r="V50">
        <v>185</v>
      </c>
      <c r="X50" t="s">
        <v>3</v>
      </c>
    </row>
    <row r="51" spans="8:24" x14ac:dyDescent="0.25">
      <c r="H51" s="2">
        <v>801</v>
      </c>
      <c r="I51" s="2">
        <v>70</v>
      </c>
      <c r="K51">
        <v>1000</v>
      </c>
      <c r="L51">
        <v>10</v>
      </c>
      <c r="N51">
        <v>690</v>
      </c>
      <c r="O51">
        <v>65</v>
      </c>
      <c r="S51" t="s">
        <v>1</v>
      </c>
      <c r="T51" t="s">
        <v>2</v>
      </c>
      <c r="U51">
        <v>116</v>
      </c>
      <c r="V51">
        <v>170</v>
      </c>
      <c r="X51" t="s">
        <v>3</v>
      </c>
    </row>
    <row r="52" spans="8:24" x14ac:dyDescent="0.25">
      <c r="H52" s="2">
        <v>830</v>
      </c>
      <c r="I52" s="2">
        <v>65</v>
      </c>
      <c r="K52">
        <v>1005</v>
      </c>
      <c r="L52">
        <v>5</v>
      </c>
      <c r="N52">
        <v>743</v>
      </c>
      <c r="O52">
        <v>58</v>
      </c>
      <c r="S52" t="s">
        <v>1</v>
      </c>
      <c r="T52" t="s">
        <v>2</v>
      </c>
      <c r="U52">
        <v>143</v>
      </c>
      <c r="V52">
        <v>160</v>
      </c>
      <c r="X52" t="s">
        <v>3</v>
      </c>
    </row>
    <row r="53" spans="8:24" x14ac:dyDescent="0.25">
      <c r="H53" s="2">
        <v>857</v>
      </c>
      <c r="I53" s="2">
        <v>60</v>
      </c>
      <c r="K53">
        <v>1009</v>
      </c>
      <c r="L53">
        <v>0</v>
      </c>
      <c r="N53">
        <v>796</v>
      </c>
      <c r="O53">
        <v>50</v>
      </c>
      <c r="S53" t="s">
        <v>1</v>
      </c>
      <c r="T53" t="s">
        <v>2</v>
      </c>
      <c r="U53">
        <v>183</v>
      </c>
      <c r="V53">
        <v>150</v>
      </c>
      <c r="X53" t="s">
        <v>3</v>
      </c>
    </row>
    <row r="54" spans="8:24" x14ac:dyDescent="0.25">
      <c r="H54" s="2">
        <v>881</v>
      </c>
      <c r="I54" s="2">
        <v>55</v>
      </c>
      <c r="N54">
        <v>849</v>
      </c>
      <c r="O54">
        <v>42</v>
      </c>
      <c r="S54" t="s">
        <v>1</v>
      </c>
      <c r="T54" t="s">
        <v>2</v>
      </c>
      <c r="U54">
        <v>223</v>
      </c>
      <c r="V54">
        <v>140</v>
      </c>
      <c r="X54" t="s">
        <v>3</v>
      </c>
    </row>
    <row r="55" spans="8:24" x14ac:dyDescent="0.25">
      <c r="H55" s="2">
        <v>903</v>
      </c>
      <c r="I55" s="2">
        <v>50</v>
      </c>
      <c r="N55">
        <v>902</v>
      </c>
      <c r="O55">
        <v>31</v>
      </c>
      <c r="S55" t="s">
        <v>1</v>
      </c>
      <c r="T55" t="s">
        <v>2</v>
      </c>
      <c r="U55">
        <v>270</v>
      </c>
      <c r="V55">
        <v>130</v>
      </c>
      <c r="X55" t="s">
        <v>3</v>
      </c>
    </row>
    <row r="56" spans="8:24" x14ac:dyDescent="0.25">
      <c r="H56" s="2">
        <v>922</v>
      </c>
      <c r="I56" s="2">
        <v>45</v>
      </c>
      <c r="N56">
        <v>955</v>
      </c>
      <c r="O56">
        <v>17</v>
      </c>
      <c r="S56" t="s">
        <v>1</v>
      </c>
      <c r="T56" t="s">
        <v>2</v>
      </c>
      <c r="U56">
        <v>318</v>
      </c>
      <c r="V56">
        <v>120</v>
      </c>
      <c r="X56" t="s">
        <v>3</v>
      </c>
    </row>
    <row r="57" spans="8:24" x14ac:dyDescent="0.25">
      <c r="H57" s="2">
        <v>939</v>
      </c>
      <c r="I57" s="2">
        <v>40</v>
      </c>
      <c r="N57">
        <v>1008</v>
      </c>
      <c r="O57">
        <v>0</v>
      </c>
      <c r="S57" t="s">
        <v>1</v>
      </c>
      <c r="T57" t="s">
        <v>2</v>
      </c>
      <c r="U57">
        <v>383</v>
      </c>
      <c r="V57">
        <v>110</v>
      </c>
      <c r="X57" t="s">
        <v>3</v>
      </c>
    </row>
    <row r="58" spans="8:24" x14ac:dyDescent="0.25">
      <c r="H58" s="2">
        <v>954</v>
      </c>
      <c r="I58" s="2">
        <v>35</v>
      </c>
      <c r="S58" t="s">
        <v>1</v>
      </c>
      <c r="T58" t="s">
        <v>2</v>
      </c>
      <c r="U58">
        <v>413</v>
      </c>
      <c r="V58">
        <v>105</v>
      </c>
      <c r="X58" t="s">
        <v>3</v>
      </c>
    </row>
    <row r="59" spans="8:24" x14ac:dyDescent="0.25">
      <c r="H59" s="2">
        <v>966</v>
      </c>
      <c r="I59" s="2">
        <v>30</v>
      </c>
      <c r="K59" s="9">
        <v>6</v>
      </c>
      <c r="L59" s="9"/>
      <c r="S59" t="s">
        <v>1</v>
      </c>
      <c r="T59" t="s">
        <v>2</v>
      </c>
      <c r="U59">
        <v>439</v>
      </c>
      <c r="V59">
        <v>100</v>
      </c>
      <c r="X59" t="s">
        <v>3</v>
      </c>
    </row>
    <row r="60" spans="8:24" x14ac:dyDescent="0.25">
      <c r="H60" s="2">
        <v>977</v>
      </c>
      <c r="I60" s="2">
        <v>25</v>
      </c>
      <c r="K60">
        <v>1</v>
      </c>
      <c r="L60">
        <v>350</v>
      </c>
      <c r="S60" t="s">
        <v>1</v>
      </c>
      <c r="T60" t="s">
        <v>2</v>
      </c>
      <c r="U60">
        <v>484</v>
      </c>
      <c r="V60">
        <v>95</v>
      </c>
      <c r="X60" t="s">
        <v>3</v>
      </c>
    </row>
    <row r="61" spans="8:24" x14ac:dyDescent="0.25">
      <c r="H61" s="2">
        <v>985</v>
      </c>
      <c r="I61" s="2">
        <v>20</v>
      </c>
      <c r="K61">
        <v>28</v>
      </c>
      <c r="L61">
        <v>250</v>
      </c>
      <c r="S61" t="s">
        <v>1</v>
      </c>
      <c r="T61" t="s">
        <v>2</v>
      </c>
      <c r="U61">
        <v>513</v>
      </c>
      <c r="V61">
        <v>90</v>
      </c>
      <c r="X61" t="s">
        <v>3</v>
      </c>
    </row>
    <row r="62" spans="8:24" x14ac:dyDescent="0.25">
      <c r="H62" s="2">
        <v>993</v>
      </c>
      <c r="I62" s="2">
        <v>15</v>
      </c>
      <c r="K62">
        <v>31</v>
      </c>
      <c r="L62">
        <v>245</v>
      </c>
      <c r="S62" t="s">
        <v>1</v>
      </c>
      <c r="T62" t="s">
        <v>2</v>
      </c>
      <c r="U62">
        <v>607</v>
      </c>
      <c r="V62">
        <v>80</v>
      </c>
      <c r="X62" t="s">
        <v>3</v>
      </c>
    </row>
    <row r="63" spans="8:24" x14ac:dyDescent="0.25">
      <c r="H63" s="2">
        <v>999</v>
      </c>
      <c r="I63" s="2">
        <v>10</v>
      </c>
      <c r="K63">
        <v>35</v>
      </c>
      <c r="L63">
        <v>240</v>
      </c>
      <c r="S63" t="s">
        <v>1</v>
      </c>
      <c r="T63" t="s">
        <v>2</v>
      </c>
      <c r="U63">
        <v>664</v>
      </c>
      <c r="V63">
        <v>70</v>
      </c>
      <c r="X63" t="s">
        <v>3</v>
      </c>
    </row>
    <row r="64" spans="8:24" x14ac:dyDescent="0.25">
      <c r="H64" s="2">
        <v>1004</v>
      </c>
      <c r="I64" s="2">
        <v>5</v>
      </c>
      <c r="K64">
        <v>39</v>
      </c>
      <c r="L64">
        <v>235</v>
      </c>
      <c r="S64" t="s">
        <v>1</v>
      </c>
      <c r="T64" t="s">
        <v>2</v>
      </c>
      <c r="U64">
        <v>781</v>
      </c>
      <c r="V64">
        <v>60</v>
      </c>
      <c r="X64" t="s">
        <v>3</v>
      </c>
    </row>
    <row r="65" spans="8:24" x14ac:dyDescent="0.25">
      <c r="H65" s="2">
        <v>1008</v>
      </c>
      <c r="I65" s="2">
        <v>0</v>
      </c>
      <c r="K65">
        <v>42</v>
      </c>
      <c r="L65">
        <v>230</v>
      </c>
      <c r="S65" t="s">
        <v>1</v>
      </c>
      <c r="T65" t="s">
        <v>2</v>
      </c>
      <c r="U65">
        <v>810</v>
      </c>
      <c r="V65">
        <v>55</v>
      </c>
      <c r="X65" t="s">
        <v>3</v>
      </c>
    </row>
    <row r="66" spans="8:24" x14ac:dyDescent="0.25">
      <c r="H66" s="2">
        <v>1012</v>
      </c>
      <c r="I66" s="2">
        <v>-5</v>
      </c>
      <c r="K66">
        <v>44</v>
      </c>
      <c r="L66">
        <v>225</v>
      </c>
      <c r="S66" t="s">
        <v>1</v>
      </c>
      <c r="T66" t="s">
        <v>2</v>
      </c>
      <c r="U66">
        <v>849</v>
      </c>
      <c r="V66">
        <v>50</v>
      </c>
      <c r="X66" t="s">
        <v>3</v>
      </c>
    </row>
    <row r="67" spans="8:24" x14ac:dyDescent="0.25">
      <c r="H67" s="2">
        <v>1016</v>
      </c>
      <c r="I67" s="2">
        <v>-10</v>
      </c>
      <c r="K67">
        <v>49</v>
      </c>
      <c r="L67">
        <v>220</v>
      </c>
      <c r="S67" t="s">
        <v>1</v>
      </c>
      <c r="T67" t="s">
        <v>2</v>
      </c>
      <c r="U67">
        <v>914</v>
      </c>
      <c r="V67">
        <v>45</v>
      </c>
      <c r="X67" t="s">
        <v>3</v>
      </c>
    </row>
    <row r="68" spans="8:24" x14ac:dyDescent="0.25">
      <c r="H68" s="2">
        <v>1020</v>
      </c>
      <c r="I68" s="2">
        <v>-15</v>
      </c>
      <c r="K68">
        <v>53</v>
      </c>
      <c r="L68">
        <v>215</v>
      </c>
      <c r="S68" t="s">
        <v>1</v>
      </c>
      <c r="T68" t="s">
        <v>2</v>
      </c>
      <c r="U68">
        <v>914</v>
      </c>
      <c r="V68">
        <v>40</v>
      </c>
      <c r="X68" t="s">
        <v>3</v>
      </c>
    </row>
    <row r="69" spans="8:24" x14ac:dyDescent="0.25">
      <c r="K69">
        <v>62</v>
      </c>
      <c r="L69">
        <v>210</v>
      </c>
      <c r="S69" t="s">
        <v>1</v>
      </c>
      <c r="T69" t="s">
        <v>2</v>
      </c>
      <c r="U69">
        <v>935</v>
      </c>
      <c r="V69">
        <v>35</v>
      </c>
      <c r="X69" t="s">
        <v>3</v>
      </c>
    </row>
    <row r="70" spans="8:24" x14ac:dyDescent="0.25">
      <c r="K70">
        <v>71</v>
      </c>
      <c r="L70">
        <v>205</v>
      </c>
      <c r="S70" t="s">
        <v>1</v>
      </c>
      <c r="T70" t="s">
        <v>2</v>
      </c>
      <c r="U70">
        <v>954</v>
      </c>
      <c r="V70">
        <v>30</v>
      </c>
      <c r="X70" t="s">
        <v>3</v>
      </c>
    </row>
    <row r="71" spans="8:24" x14ac:dyDescent="0.25">
      <c r="K71">
        <v>78</v>
      </c>
      <c r="L71">
        <v>200</v>
      </c>
      <c r="S71" t="s">
        <v>1</v>
      </c>
      <c r="T71" t="s">
        <v>2</v>
      </c>
      <c r="U71">
        <v>970</v>
      </c>
      <c r="V71">
        <v>25</v>
      </c>
      <c r="X71" t="s">
        <v>3</v>
      </c>
    </row>
    <row r="72" spans="8:24" x14ac:dyDescent="0.25">
      <c r="K72">
        <v>94</v>
      </c>
      <c r="L72">
        <v>190</v>
      </c>
      <c r="S72" t="s">
        <v>1</v>
      </c>
      <c r="T72" t="s">
        <v>2</v>
      </c>
      <c r="U72">
        <v>978</v>
      </c>
      <c r="V72">
        <v>22</v>
      </c>
      <c r="X72" t="s">
        <v>3</v>
      </c>
    </row>
    <row r="73" spans="8:24" x14ac:dyDescent="0.25">
      <c r="K73">
        <v>102</v>
      </c>
      <c r="L73">
        <v>185</v>
      </c>
      <c r="S73" t="s">
        <v>1</v>
      </c>
      <c r="T73" t="s">
        <v>8</v>
      </c>
      <c r="U73">
        <v>1008</v>
      </c>
      <c r="V73">
        <v>3</v>
      </c>
      <c r="W73" t="s">
        <v>3</v>
      </c>
    </row>
    <row r="74" spans="8:24" x14ac:dyDescent="0.25">
      <c r="K74">
        <v>116</v>
      </c>
      <c r="L74">
        <v>170</v>
      </c>
      <c r="S74" t="s">
        <v>1</v>
      </c>
      <c r="T74" t="s">
        <v>25</v>
      </c>
      <c r="U74">
        <v>1023</v>
      </c>
      <c r="V74">
        <v>0</v>
      </c>
      <c r="W74" t="s">
        <v>7</v>
      </c>
    </row>
    <row r="75" spans="8:24" x14ac:dyDescent="0.25">
      <c r="K75">
        <v>143</v>
      </c>
      <c r="L75">
        <v>160</v>
      </c>
    </row>
    <row r="76" spans="8:24" x14ac:dyDescent="0.25">
      <c r="K76">
        <v>183</v>
      </c>
      <c r="L76">
        <v>150</v>
      </c>
    </row>
    <row r="77" spans="8:24" x14ac:dyDescent="0.25">
      <c r="K77">
        <v>223</v>
      </c>
      <c r="L77">
        <v>140</v>
      </c>
    </row>
    <row r="78" spans="8:24" x14ac:dyDescent="0.25">
      <c r="K78">
        <v>270</v>
      </c>
      <c r="L78">
        <v>130</v>
      </c>
    </row>
    <row r="79" spans="8:24" x14ac:dyDescent="0.25">
      <c r="K79">
        <v>318</v>
      </c>
      <c r="L79">
        <v>120</v>
      </c>
    </row>
    <row r="80" spans="8:24" x14ac:dyDescent="0.25">
      <c r="K80">
        <v>383</v>
      </c>
      <c r="L80">
        <v>110</v>
      </c>
    </row>
    <row r="81" spans="11:12" x14ac:dyDescent="0.25">
      <c r="K81">
        <v>413</v>
      </c>
      <c r="L81">
        <v>105</v>
      </c>
    </row>
    <row r="82" spans="11:12" x14ac:dyDescent="0.25">
      <c r="K82">
        <v>439</v>
      </c>
      <c r="L82">
        <v>100</v>
      </c>
    </row>
    <row r="83" spans="11:12" x14ac:dyDescent="0.25">
      <c r="K83">
        <v>484</v>
      </c>
      <c r="L83">
        <v>95</v>
      </c>
    </row>
    <row r="84" spans="11:12" x14ac:dyDescent="0.25">
      <c r="K84">
        <v>513</v>
      </c>
      <c r="L84">
        <v>90</v>
      </c>
    </row>
    <row r="85" spans="11:12" x14ac:dyDescent="0.25">
      <c r="K85">
        <v>607</v>
      </c>
      <c r="L85">
        <v>80</v>
      </c>
    </row>
    <row r="86" spans="11:12" x14ac:dyDescent="0.25">
      <c r="K86">
        <v>664</v>
      </c>
      <c r="L86">
        <v>70</v>
      </c>
    </row>
    <row r="87" spans="11:12" x14ac:dyDescent="0.25">
      <c r="K87">
        <v>781</v>
      </c>
      <c r="L87">
        <v>60</v>
      </c>
    </row>
    <row r="88" spans="11:12" x14ac:dyDescent="0.25">
      <c r="K88">
        <v>810</v>
      </c>
      <c r="L88">
        <v>55</v>
      </c>
    </row>
    <row r="89" spans="11:12" x14ac:dyDescent="0.25">
      <c r="K89">
        <v>849</v>
      </c>
      <c r="L89">
        <v>50</v>
      </c>
    </row>
    <row r="90" spans="11:12" x14ac:dyDescent="0.25">
      <c r="K90">
        <v>914</v>
      </c>
      <c r="L90">
        <v>45</v>
      </c>
    </row>
    <row r="91" spans="11:12" x14ac:dyDescent="0.25">
      <c r="K91">
        <v>914</v>
      </c>
      <c r="L91">
        <v>40</v>
      </c>
    </row>
    <row r="92" spans="11:12" x14ac:dyDescent="0.25">
      <c r="K92">
        <v>935</v>
      </c>
      <c r="L92">
        <v>35</v>
      </c>
    </row>
    <row r="93" spans="11:12" x14ac:dyDescent="0.25">
      <c r="K93">
        <v>954</v>
      </c>
      <c r="L93">
        <v>30</v>
      </c>
    </row>
    <row r="94" spans="11:12" x14ac:dyDescent="0.25">
      <c r="K94">
        <v>970</v>
      </c>
      <c r="L94">
        <v>25</v>
      </c>
    </row>
    <row r="95" spans="11:12" x14ac:dyDescent="0.25">
      <c r="K95">
        <v>978</v>
      </c>
      <c r="L95">
        <v>22</v>
      </c>
    </row>
    <row r="96" spans="11:12" x14ac:dyDescent="0.25">
      <c r="K96">
        <v>1008</v>
      </c>
      <c r="L96">
        <v>3</v>
      </c>
    </row>
    <row r="97" spans="11:12" x14ac:dyDescent="0.25">
      <c r="K97">
        <v>1023</v>
      </c>
      <c r="L97">
        <v>0</v>
      </c>
    </row>
  </sheetData>
  <mergeCells count="7">
    <mergeCell ref="K59:L59"/>
    <mergeCell ref="E3:F3"/>
    <mergeCell ref="H3:I3"/>
    <mergeCell ref="K3:L3"/>
    <mergeCell ref="N3:O3"/>
    <mergeCell ref="K37:L37"/>
    <mergeCell ref="N37:O3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E757-51C1-4AE3-98B0-30FA7A8FC843}">
  <dimension ref="B3:P38"/>
  <sheetViews>
    <sheetView topLeftCell="A2" workbookViewId="0">
      <selection activeCell="L24" sqref="L24"/>
    </sheetView>
  </sheetViews>
  <sheetFormatPr defaultRowHeight="15" x14ac:dyDescent="0.25"/>
  <cols>
    <col min="10" max="10" width="10.5703125" bestFit="1" customWidth="1"/>
  </cols>
  <sheetData>
    <row r="3" spans="2:16" x14ac:dyDescent="0.25">
      <c r="B3" t="s">
        <v>30</v>
      </c>
      <c r="I3">
        <v>300</v>
      </c>
      <c r="J3" s="5">
        <v>0.85228719137785447</v>
      </c>
      <c r="K3" s="4">
        <f>ROUND(J3,0)</f>
        <v>1</v>
      </c>
      <c r="L3" t="str">
        <f>_xlfn.CONCAT("  { OV(",K3,"), ",I3," }, ")</f>
        <v>  { OV(1), 300 }, </v>
      </c>
      <c r="P3" s="8" t="s">
        <v>66</v>
      </c>
    </row>
    <row r="4" spans="2:16" x14ac:dyDescent="0.25">
      <c r="B4" t="s">
        <v>31</v>
      </c>
      <c r="I4">
        <v>290</v>
      </c>
      <c r="J4" s="5">
        <v>5.2319906212646856</v>
      </c>
      <c r="K4" s="4">
        <f t="shared" ref="K4:K31" si="0">ROUND(J4,0)</f>
        <v>5</v>
      </c>
      <c r="L4" t="str">
        <f t="shared" ref="L4:L32" si="1">_xlfn.CONCAT("  { OV(",K4,"), ",I4," }, ")</f>
        <v>  { OV(5), 290 }, </v>
      </c>
      <c r="P4" t="s">
        <v>67</v>
      </c>
    </row>
    <row r="5" spans="2:16" x14ac:dyDescent="0.25">
      <c r="B5" t="s">
        <v>32</v>
      </c>
      <c r="I5">
        <v>280</v>
      </c>
      <c r="J5" s="5">
        <v>10.537588335044802</v>
      </c>
      <c r="K5" s="4">
        <f t="shared" si="0"/>
        <v>11</v>
      </c>
      <c r="L5" t="str">
        <f t="shared" si="1"/>
        <v>  { OV(11), 280 }, </v>
      </c>
      <c r="P5" t="s">
        <v>68</v>
      </c>
    </row>
    <row r="6" spans="2:16" x14ac:dyDescent="0.25">
      <c r="B6" t="s">
        <v>33</v>
      </c>
      <c r="I6">
        <v>270</v>
      </c>
      <c r="J6" s="5">
        <v>16.203062705882985</v>
      </c>
      <c r="K6" s="4">
        <f t="shared" si="0"/>
        <v>16</v>
      </c>
      <c r="L6" t="str">
        <f t="shared" si="1"/>
        <v>  { OV(16), 270 }, </v>
      </c>
      <c r="P6" t="s">
        <v>69</v>
      </c>
    </row>
    <row r="7" spans="2:16" x14ac:dyDescent="0.25">
      <c r="B7" t="s">
        <v>34</v>
      </c>
      <c r="I7">
        <v>260</v>
      </c>
      <c r="J7" s="5">
        <v>21.975986993503284</v>
      </c>
      <c r="K7" s="4">
        <f t="shared" si="0"/>
        <v>22</v>
      </c>
      <c r="L7" t="str">
        <f t="shared" si="1"/>
        <v>  { OV(22), 260 }, </v>
      </c>
      <c r="P7" t="s">
        <v>70</v>
      </c>
    </row>
    <row r="8" spans="2:16" x14ac:dyDescent="0.25">
      <c r="B8" t="s">
        <v>35</v>
      </c>
      <c r="I8">
        <v>250</v>
      </c>
      <c r="J8" s="5">
        <v>27.874717797125868</v>
      </c>
      <c r="K8" s="4">
        <f t="shared" si="0"/>
        <v>28</v>
      </c>
      <c r="L8" t="str">
        <f t="shared" si="1"/>
        <v>  { OV(28), 250 }, </v>
      </c>
      <c r="P8" t="s">
        <v>71</v>
      </c>
    </row>
    <row r="9" spans="2:16" x14ac:dyDescent="0.25">
      <c r="B9" t="s">
        <v>36</v>
      </c>
      <c r="I9">
        <v>240</v>
      </c>
      <c r="J9" s="5">
        <v>34.145587508382505</v>
      </c>
      <c r="K9" s="4">
        <f t="shared" si="0"/>
        <v>34</v>
      </c>
      <c r="L9" t="str">
        <f t="shared" si="1"/>
        <v>  { OV(34), 240 }, </v>
      </c>
      <c r="P9" t="s">
        <v>72</v>
      </c>
    </row>
    <row r="10" spans="2:16" x14ac:dyDescent="0.25">
      <c r="B10" t="s">
        <v>37</v>
      </c>
      <c r="I10">
        <v>230</v>
      </c>
      <c r="J10" s="5">
        <v>41.220096764233404</v>
      </c>
      <c r="K10" s="4">
        <f t="shared" si="0"/>
        <v>41</v>
      </c>
      <c r="L10" t="str">
        <f t="shared" si="1"/>
        <v>  { OV(41), 230 }, </v>
      </c>
      <c r="P10" t="s">
        <v>73</v>
      </c>
    </row>
    <row r="11" spans="2:16" x14ac:dyDescent="0.25">
      <c r="B11" t="s">
        <v>38</v>
      </c>
      <c r="I11">
        <v>220</v>
      </c>
      <c r="J11" s="5">
        <v>49.672106899897699</v>
      </c>
      <c r="K11" s="4">
        <f t="shared" si="0"/>
        <v>50</v>
      </c>
      <c r="L11" t="str">
        <f t="shared" si="1"/>
        <v>  { OV(50), 220 }, </v>
      </c>
      <c r="P11" t="s">
        <v>74</v>
      </c>
    </row>
    <row r="12" spans="2:16" x14ac:dyDescent="0.25">
      <c r="B12" t="s">
        <v>39</v>
      </c>
      <c r="I12">
        <v>210</v>
      </c>
      <c r="J12" s="5">
        <v>60.175032401758699</v>
      </c>
      <c r="K12" s="4">
        <f t="shared" si="0"/>
        <v>60</v>
      </c>
      <c r="L12" t="str">
        <f t="shared" si="1"/>
        <v>  { OV(60), 210 }, </v>
      </c>
      <c r="P12" t="s">
        <v>75</v>
      </c>
    </row>
    <row r="13" spans="2:16" x14ac:dyDescent="0.25">
      <c r="B13" t="s">
        <v>40</v>
      </c>
      <c r="I13">
        <v>200</v>
      </c>
      <c r="J13" s="5">
        <v>73.459033360310286</v>
      </c>
      <c r="K13" s="4">
        <f t="shared" si="0"/>
        <v>73</v>
      </c>
      <c r="L13" t="str">
        <f t="shared" si="1"/>
        <v>  { OV(73), 200 }, </v>
      </c>
      <c r="P13" t="s">
        <v>76</v>
      </c>
    </row>
    <row r="14" spans="2:16" x14ac:dyDescent="0.25">
      <c r="B14" t="s">
        <v>41</v>
      </c>
      <c r="I14">
        <v>190</v>
      </c>
      <c r="J14" s="5">
        <v>89.15146322878536</v>
      </c>
      <c r="K14" s="4">
        <f t="shared" si="0"/>
        <v>89</v>
      </c>
      <c r="L14" t="str">
        <f t="shared" si="1"/>
        <v>  { OV(89), 190 }, </v>
      </c>
      <c r="P14" t="s">
        <v>77</v>
      </c>
    </row>
    <row r="15" spans="2:16" x14ac:dyDescent="0.25">
      <c r="B15" t="s">
        <v>42</v>
      </c>
      <c r="I15">
        <v>180</v>
      </c>
      <c r="J15" s="5">
        <v>108.11973760433739</v>
      </c>
      <c r="K15" s="4">
        <f t="shared" si="0"/>
        <v>108</v>
      </c>
      <c r="L15" t="str">
        <f t="shared" si="1"/>
        <v>  { OV(108), 180 }, </v>
      </c>
      <c r="P15" t="s">
        <v>78</v>
      </c>
    </row>
    <row r="16" spans="2:16" x14ac:dyDescent="0.25">
      <c r="B16" t="s">
        <v>43</v>
      </c>
      <c r="I16">
        <v>170</v>
      </c>
      <c r="J16" s="5">
        <v>136.76862028363757</v>
      </c>
      <c r="K16" s="4">
        <f t="shared" si="0"/>
        <v>137</v>
      </c>
      <c r="L16" t="str">
        <f t="shared" si="1"/>
        <v>  { OV(137), 170 }, </v>
      </c>
      <c r="P16" t="s">
        <v>79</v>
      </c>
    </row>
    <row r="17" spans="2:16" x14ac:dyDescent="0.25">
      <c r="B17" t="s">
        <v>44</v>
      </c>
      <c r="I17">
        <v>160</v>
      </c>
      <c r="J17" s="5">
        <v>171.33838373531648</v>
      </c>
      <c r="K17" s="4">
        <f t="shared" si="0"/>
        <v>171</v>
      </c>
      <c r="L17" t="str">
        <f t="shared" si="1"/>
        <v>  { OV(171), 160 }, </v>
      </c>
      <c r="P17" t="s">
        <v>80</v>
      </c>
    </row>
    <row r="18" spans="2:16" x14ac:dyDescent="0.25">
      <c r="B18" t="s">
        <v>45</v>
      </c>
      <c r="I18">
        <v>150</v>
      </c>
      <c r="J18" s="5">
        <v>208.7489209898016</v>
      </c>
      <c r="K18" s="4">
        <f t="shared" si="0"/>
        <v>209</v>
      </c>
      <c r="L18" t="str">
        <f t="shared" si="1"/>
        <v>  { OV(209), 150 }, </v>
      </c>
      <c r="P18" t="s">
        <v>81</v>
      </c>
    </row>
    <row r="19" spans="2:16" x14ac:dyDescent="0.25">
      <c r="B19" t="s">
        <v>46</v>
      </c>
      <c r="I19">
        <v>140</v>
      </c>
      <c r="J19" s="5">
        <v>250.55985256037229</v>
      </c>
      <c r="K19" s="4">
        <f t="shared" si="0"/>
        <v>251</v>
      </c>
      <c r="L19" t="str">
        <f t="shared" si="1"/>
        <v>  { OV(251), 140 }, </v>
      </c>
      <c r="P19" t="s">
        <v>82</v>
      </c>
    </row>
    <row r="20" spans="2:16" x14ac:dyDescent="0.25">
      <c r="B20" t="s">
        <v>47</v>
      </c>
      <c r="I20">
        <v>130</v>
      </c>
      <c r="J20" s="5">
        <v>308.73551108356833</v>
      </c>
      <c r="K20" s="4">
        <f t="shared" si="0"/>
        <v>309</v>
      </c>
      <c r="L20" t="str">
        <f t="shared" si="1"/>
        <v>  { OV(309), 130 }, </v>
      </c>
      <c r="P20" t="s">
        <v>83</v>
      </c>
    </row>
    <row r="21" spans="2:16" x14ac:dyDescent="0.25">
      <c r="B21" t="s">
        <v>48</v>
      </c>
      <c r="I21">
        <v>120</v>
      </c>
      <c r="J21" s="5">
        <v>376.89779346669025</v>
      </c>
      <c r="K21" s="4">
        <f t="shared" si="0"/>
        <v>377</v>
      </c>
      <c r="L21" t="str">
        <f t="shared" si="1"/>
        <v>  { OV(377), 120 }, </v>
      </c>
      <c r="P21" t="s">
        <v>84</v>
      </c>
    </row>
    <row r="22" spans="2:16" x14ac:dyDescent="0.25">
      <c r="B22" t="s">
        <v>49</v>
      </c>
      <c r="I22">
        <v>110</v>
      </c>
      <c r="J22" s="5">
        <v>452.92103013419944</v>
      </c>
      <c r="K22" s="4">
        <f t="shared" si="0"/>
        <v>453</v>
      </c>
      <c r="L22" t="str">
        <f t="shared" si="1"/>
        <v>  { OV(453), 110 }, </v>
      </c>
      <c r="P22" t="s">
        <v>85</v>
      </c>
    </row>
    <row r="23" spans="2:16" x14ac:dyDescent="0.25">
      <c r="B23" t="s">
        <v>50</v>
      </c>
      <c r="I23">
        <v>100</v>
      </c>
      <c r="J23" s="5">
        <v>533.90353755519186</v>
      </c>
      <c r="K23" s="4">
        <f t="shared" si="0"/>
        <v>534</v>
      </c>
      <c r="L23" t="str">
        <f t="shared" si="1"/>
        <v>  { OV(534), 100 }, </v>
      </c>
      <c r="P23" t="s">
        <v>86</v>
      </c>
    </row>
    <row r="24" spans="2:16" x14ac:dyDescent="0.25">
      <c r="B24" t="s">
        <v>51</v>
      </c>
      <c r="I24">
        <v>90</v>
      </c>
      <c r="J24" s="5">
        <v>616.46510173524632</v>
      </c>
      <c r="K24" s="4">
        <f t="shared" si="0"/>
        <v>616</v>
      </c>
      <c r="L24" t="str">
        <f t="shared" si="1"/>
        <v>  { OV(616), 90 }, </v>
      </c>
      <c r="P24" t="s">
        <v>87</v>
      </c>
    </row>
    <row r="25" spans="2:16" x14ac:dyDescent="0.25">
      <c r="B25" t="s">
        <v>52</v>
      </c>
      <c r="I25">
        <v>80</v>
      </c>
      <c r="J25" s="5">
        <v>697.04446170827214</v>
      </c>
      <c r="K25" s="4">
        <f t="shared" si="0"/>
        <v>697</v>
      </c>
      <c r="L25" t="str">
        <f t="shared" si="1"/>
        <v>  { OV(697), 80 }, </v>
      </c>
      <c r="P25" t="s">
        <v>88</v>
      </c>
    </row>
    <row r="26" spans="2:16" x14ac:dyDescent="0.25">
      <c r="B26" t="s">
        <v>53</v>
      </c>
      <c r="I26">
        <v>70</v>
      </c>
      <c r="J26" s="5">
        <v>772.19679302835527</v>
      </c>
      <c r="K26" s="4">
        <f t="shared" si="0"/>
        <v>772</v>
      </c>
      <c r="L26" t="str">
        <f t="shared" si="1"/>
        <v>  { OV(772), 70 }, </v>
      </c>
      <c r="P26" t="s">
        <v>89</v>
      </c>
    </row>
    <row r="27" spans="2:16" x14ac:dyDescent="0.25">
      <c r="B27" t="s">
        <v>54</v>
      </c>
      <c r="I27">
        <v>60</v>
      </c>
      <c r="J27" s="5">
        <v>838.89119126160551</v>
      </c>
      <c r="K27" s="4">
        <f t="shared" si="0"/>
        <v>839</v>
      </c>
      <c r="L27" t="str">
        <f t="shared" si="1"/>
        <v>  { OV(839), 60 }, </v>
      </c>
      <c r="P27" t="s">
        <v>90</v>
      </c>
    </row>
    <row r="28" spans="2:16" x14ac:dyDescent="0.25">
      <c r="B28" t="s">
        <v>55</v>
      </c>
      <c r="I28">
        <v>50</v>
      </c>
      <c r="J28" s="5">
        <v>894.80815547800375</v>
      </c>
      <c r="K28" s="4">
        <f t="shared" si="0"/>
        <v>895</v>
      </c>
      <c r="L28" t="str">
        <f t="shared" si="1"/>
        <v>  { OV(895), 50 }, </v>
      </c>
      <c r="P28" t="s">
        <v>91</v>
      </c>
    </row>
    <row r="29" spans="2:16" x14ac:dyDescent="0.25">
      <c r="B29" t="s">
        <v>56</v>
      </c>
      <c r="I29">
        <v>40</v>
      </c>
      <c r="J29" s="5">
        <v>938.63707174324895</v>
      </c>
      <c r="K29" s="4">
        <f t="shared" si="0"/>
        <v>939</v>
      </c>
      <c r="L29" t="str">
        <f t="shared" si="1"/>
        <v>  { OV(939), 40 }, </v>
      </c>
      <c r="P29" t="s">
        <v>92</v>
      </c>
    </row>
    <row r="30" spans="2:16" x14ac:dyDescent="0.25">
      <c r="B30" t="s">
        <v>57</v>
      </c>
      <c r="I30">
        <v>30</v>
      </c>
      <c r="J30" s="5">
        <v>970.37369661060507</v>
      </c>
      <c r="K30" s="4">
        <f t="shared" si="0"/>
        <v>970</v>
      </c>
      <c r="L30" t="str">
        <f t="shared" si="1"/>
        <v>  { OV(970), 30 }, </v>
      </c>
      <c r="P30" t="s">
        <v>93</v>
      </c>
    </row>
    <row r="31" spans="2:16" x14ac:dyDescent="0.25">
      <c r="B31" t="s">
        <v>58</v>
      </c>
      <c r="I31">
        <v>20</v>
      </c>
      <c r="J31" s="5">
        <v>991.61764061274812</v>
      </c>
      <c r="K31" s="4">
        <f t="shared" si="0"/>
        <v>992</v>
      </c>
      <c r="L31" t="str">
        <f t="shared" si="1"/>
        <v>  { OV(992), 20 }, </v>
      </c>
      <c r="P31" t="s">
        <v>94</v>
      </c>
    </row>
    <row r="32" spans="2:16" x14ac:dyDescent="0.25">
      <c r="B32" t="s">
        <v>59</v>
      </c>
      <c r="I32">
        <v>0</v>
      </c>
      <c r="J32" s="5">
        <v>1018.8300990002417</v>
      </c>
      <c r="K32" s="4">
        <f>ROUND(J32,0)</f>
        <v>1019</v>
      </c>
      <c r="L32" t="str">
        <f t="shared" si="1"/>
        <v>  { OV(1019), 0 }, </v>
      </c>
      <c r="P32" t="s">
        <v>95</v>
      </c>
    </row>
    <row r="33" spans="2:2" x14ac:dyDescent="0.25">
      <c r="B33" t="s">
        <v>60</v>
      </c>
    </row>
    <row r="34" spans="2:2" x14ac:dyDescent="0.25">
      <c r="B34" t="s">
        <v>61</v>
      </c>
    </row>
    <row r="35" spans="2:2" x14ac:dyDescent="0.25">
      <c r="B35" t="s">
        <v>62</v>
      </c>
    </row>
    <row r="36" spans="2:2" x14ac:dyDescent="0.25">
      <c r="B36" t="s">
        <v>63</v>
      </c>
    </row>
    <row r="37" spans="2:2" x14ac:dyDescent="0.25">
      <c r="B37" t="s">
        <v>64</v>
      </c>
    </row>
    <row r="38" spans="2:2" x14ac:dyDescent="0.25">
      <c r="B38" t="s">
        <v>65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6A07-BA6B-47D5-A626-08D4DF11BD89}">
  <dimension ref="B1:M45"/>
  <sheetViews>
    <sheetView workbookViewId="0">
      <selection activeCell="D11" sqref="D11"/>
    </sheetView>
  </sheetViews>
  <sheetFormatPr defaultRowHeight="15" x14ac:dyDescent="0.25"/>
  <cols>
    <col min="3" max="4" width="15.7109375" customWidth="1"/>
    <col min="8" max="8" width="12.85546875" bestFit="1" customWidth="1"/>
    <col min="9" max="9" width="12.7109375" bestFit="1" customWidth="1"/>
    <col min="10" max="10" width="12.85546875" bestFit="1" customWidth="1"/>
    <col min="11" max="12" width="9.42578125" bestFit="1" customWidth="1"/>
    <col min="13" max="13" width="9.28515625" bestFit="1" customWidth="1"/>
  </cols>
  <sheetData>
    <row r="1" spans="2:13" x14ac:dyDescent="0.25">
      <c r="B1" t="s">
        <v>14</v>
      </c>
      <c r="D1">
        <v>5</v>
      </c>
    </row>
    <row r="2" spans="2:13" x14ac:dyDescent="0.25">
      <c r="B2" t="s">
        <v>19</v>
      </c>
      <c r="D2" t="s">
        <v>26</v>
      </c>
      <c r="E2">
        <v>5.7692307689354396E-8</v>
      </c>
      <c r="F2">
        <v>-6.797785547438773E-5</v>
      </c>
      <c r="G2">
        <v>3.1901806525182735E-2</v>
      </c>
      <c r="H2">
        <v>-7.4450903259613117</v>
      </c>
      <c r="I2">
        <v>862.16670158760235</v>
      </c>
      <c r="J2">
        <v>-39454.16899562272</v>
      </c>
    </row>
    <row r="3" spans="2:13" x14ac:dyDescent="0.25">
      <c r="D3" t="s">
        <v>27</v>
      </c>
      <c r="E3">
        <v>2.0833333333345663E-8</v>
      </c>
      <c r="F3">
        <v>-1.7635489510498244E-5</v>
      </c>
      <c r="G3">
        <v>5.7592511655036021E-3</v>
      </c>
      <c r="H3">
        <v>-0.87251384032667467</v>
      </c>
      <c r="I3">
        <v>53.885754662027168</v>
      </c>
      <c r="J3">
        <v>-313.3799533805477</v>
      </c>
    </row>
    <row r="4" spans="2:13" x14ac:dyDescent="0.25">
      <c r="D4" t="s">
        <v>28</v>
      </c>
      <c r="E4">
        <v>-9.3330834639495167E-23</v>
      </c>
      <c r="F4">
        <v>4.2540792540792746E-6</v>
      </c>
      <c r="G4">
        <v>-8.5431235431235395E-4</v>
      </c>
      <c r="H4">
        <v>7.6048951048948944E-3</v>
      </c>
      <c r="I4">
        <v>-1.0282051282051183</v>
      </c>
      <c r="J4">
        <v>1009.6666666666665</v>
      </c>
    </row>
    <row r="5" spans="2:13" x14ac:dyDescent="0.25">
      <c r="B5" t="s">
        <v>21</v>
      </c>
      <c r="D5">
        <v>-2.0311314277166921E-4</v>
      </c>
      <c r="E5">
        <v>4.6050138236659939E-2</v>
      </c>
      <c r="F5">
        <v>-4.1419221474857677</v>
      </c>
      <c r="G5">
        <v>340.38056931314264</v>
      </c>
    </row>
    <row r="7" spans="2:13" x14ac:dyDescent="0.25">
      <c r="B7" s="10" t="s">
        <v>11</v>
      </c>
      <c r="C7" s="9" t="s">
        <v>18</v>
      </c>
      <c r="D7" s="9"/>
      <c r="H7">
        <f t="array" ref="H7:M7">LINEST(F9:F19,C9:C19^{1,2,3,4,5})</f>
        <v>2.7918414998324431E-11</v>
      </c>
      <c r="I7">
        <v>8.1127937042291965E-8</v>
      </c>
      <c r="J7">
        <v>-1.4292753414724092E-4</v>
      </c>
      <c r="K7">
        <v>7.778130359954584E-2</v>
      </c>
      <c r="L7">
        <v>-18.198481948179669</v>
      </c>
      <c r="M7">
        <v>1606.2239550571371</v>
      </c>
    </row>
    <row r="8" spans="2:13" x14ac:dyDescent="0.25">
      <c r="B8" s="10"/>
      <c r="C8" s="2" t="s">
        <v>12</v>
      </c>
      <c r="D8" s="2" t="s">
        <v>13</v>
      </c>
      <c r="F8" t="s">
        <v>15</v>
      </c>
      <c r="H8">
        <f t="array" ref="H8:M8">LINEST(F20:F28,C20:C28^{1,2,3,4,5})</f>
        <v>-2.4790290987252716E-8</v>
      </c>
      <c r="I8">
        <v>1.1640783111667554E-5</v>
      </c>
      <c r="J8">
        <v>-1.5864327537388047E-3</v>
      </c>
      <c r="K8">
        <v>3.3356469327622547E-2</v>
      </c>
      <c r="L8">
        <v>-1.482339022766989</v>
      </c>
      <c r="M8">
        <v>1018.8300990002417</v>
      </c>
    </row>
    <row r="9" spans="2:13" x14ac:dyDescent="0.25">
      <c r="B9" s="7"/>
      <c r="C9" s="2">
        <v>350</v>
      </c>
      <c r="D9" s="2" t="s">
        <v>29</v>
      </c>
      <c r="F9">
        <v>1</v>
      </c>
      <c r="H9">
        <f t="array" ref="H9:M9">LINEST(F20:F22,C20:C22^{1,2,3,4,5})</f>
        <v>4.6988054881929807E-9</v>
      </c>
      <c r="I9">
        <v>-1.1622323241471053E-6</v>
      </c>
      <c r="J9">
        <v>0</v>
      </c>
      <c r="K9">
        <v>0</v>
      </c>
      <c r="L9">
        <v>0</v>
      </c>
      <c r="M9">
        <v>440.31349332961918</v>
      </c>
    </row>
    <row r="10" spans="2:13" x14ac:dyDescent="0.25">
      <c r="B10" s="7"/>
      <c r="C10">
        <v>309</v>
      </c>
      <c r="D10">
        <v>301</v>
      </c>
      <c r="F10">
        <v>11</v>
      </c>
    </row>
    <row r="11" spans="2:13" x14ac:dyDescent="0.25">
      <c r="B11" s="7"/>
      <c r="C11">
        <v>286</v>
      </c>
      <c r="D11">
        <v>279</v>
      </c>
      <c r="F11">
        <v>16</v>
      </c>
      <c r="H11">
        <v>350</v>
      </c>
      <c r="I11" s="6">
        <f t="shared" ref="I11:I15" si="0">H11^5*$H$7+H11^4*$I$7+H11^3*$J$7+H11^2*$K$7+H11*$L$7+$M$7</f>
        <v>1.0057930905709327</v>
      </c>
    </row>
    <row r="12" spans="2:13" x14ac:dyDescent="0.25">
      <c r="B12" s="7"/>
      <c r="C12">
        <v>267</v>
      </c>
      <c r="D12">
        <v>261</v>
      </c>
      <c r="F12">
        <v>22</v>
      </c>
      <c r="H12">
        <v>340</v>
      </c>
      <c r="I12" s="6">
        <f t="shared" si="0"/>
        <v>3.6253176995573995</v>
      </c>
    </row>
    <row r="13" spans="2:13" x14ac:dyDescent="0.25">
      <c r="B13" s="7"/>
      <c r="C13">
        <v>253</v>
      </c>
      <c r="D13">
        <v>248</v>
      </c>
      <c r="F13">
        <v>28</v>
      </c>
      <c r="H13">
        <v>330</v>
      </c>
      <c r="I13" s="6">
        <f t="shared" si="0"/>
        <v>6.0951360399626537</v>
      </c>
    </row>
    <row r="14" spans="2:13" x14ac:dyDescent="0.25">
      <c r="B14">
        <v>260</v>
      </c>
      <c r="C14">
        <v>245</v>
      </c>
      <c r="D14">
        <v>240</v>
      </c>
      <c r="F14" s="2">
        <v>31</v>
      </c>
      <c r="G14" s="5"/>
      <c r="H14">
        <v>320</v>
      </c>
      <c r="I14" s="6">
        <f t="shared" si="0"/>
        <v>8.4325141778358557</v>
      </c>
    </row>
    <row r="15" spans="2:13" x14ac:dyDescent="0.25">
      <c r="B15">
        <v>250</v>
      </c>
      <c r="C15">
        <v>235.6</v>
      </c>
      <c r="D15">
        <v>231.6</v>
      </c>
      <c r="F15" s="2">
        <v>37</v>
      </c>
      <c r="G15" s="5"/>
      <c r="H15">
        <v>310</v>
      </c>
      <c r="I15" s="6">
        <f t="shared" si="0"/>
        <v>10.685244576454807</v>
      </c>
    </row>
    <row r="16" spans="2:13" x14ac:dyDescent="0.25">
      <c r="B16">
        <v>240</v>
      </c>
      <c r="C16">
        <v>227.7</v>
      </c>
      <c r="D16">
        <v>224.6</v>
      </c>
      <c r="F16" s="2">
        <v>43</v>
      </c>
      <c r="G16" s="5"/>
      <c r="H16">
        <v>300</v>
      </c>
      <c r="I16" s="6">
        <f t="shared" ref="I16:I18" si="1">H16^5*$H$7+H16^4*$I$7+H16^3*$J$7+H16^2*$K$7+H16*$L$7+$M$7</f>
        <v>12.931311075350095</v>
      </c>
    </row>
    <row r="17" spans="2:9" x14ac:dyDescent="0.25">
      <c r="B17">
        <v>230</v>
      </c>
      <c r="C17">
        <v>218.7</v>
      </c>
      <c r="D17">
        <v>216.3</v>
      </c>
      <c r="F17" s="2">
        <v>51</v>
      </c>
      <c r="G17" s="5"/>
      <c r="H17">
        <v>290</v>
      </c>
      <c r="I17" s="6">
        <f t="shared" si="1"/>
        <v>15.278553869319239</v>
      </c>
    </row>
    <row r="18" spans="2:9" x14ac:dyDescent="0.25">
      <c r="B18">
        <v>220</v>
      </c>
      <c r="C18">
        <v>209.5</v>
      </c>
      <c r="D18">
        <v>207.8</v>
      </c>
      <c r="F18" s="2">
        <v>61</v>
      </c>
      <c r="G18" s="5"/>
      <c r="H18">
        <v>280</v>
      </c>
      <c r="I18" s="6">
        <f t="shared" si="1"/>
        <v>17.864334487449469</v>
      </c>
    </row>
    <row r="19" spans="2:9" x14ac:dyDescent="0.25">
      <c r="B19">
        <v>210</v>
      </c>
      <c r="C19">
        <v>200</v>
      </c>
      <c r="D19">
        <v>198</v>
      </c>
      <c r="F19" s="2">
        <v>73</v>
      </c>
      <c r="G19" s="5"/>
      <c r="H19">
        <v>270</v>
      </c>
      <c r="I19" s="6">
        <f>H19^5*$H$7+H19^4*$I$7+H19^3*$J$7+H19^2*$K$7+H19*$L$7+$M$7</f>
        <v>20.855200772137778</v>
      </c>
    </row>
    <row r="20" spans="2:9" x14ac:dyDescent="0.25">
      <c r="B20">
        <v>200</v>
      </c>
      <c r="C20">
        <v>191.9</v>
      </c>
      <c r="D20">
        <v>190</v>
      </c>
      <c r="F20" s="2">
        <v>87</v>
      </c>
      <c r="G20" s="5"/>
      <c r="H20">
        <v>260</v>
      </c>
      <c r="I20" s="6">
        <f t="shared" ref="I20:I26" si="2">H20^5*$H$7+H20^4*$I$7+H20^3*$J$7+H20^2*$K$7+H20*$L$7+$M$7</f>
        <v>24.446551858112343</v>
      </c>
    </row>
    <row r="21" spans="2:9" x14ac:dyDescent="0.25">
      <c r="B21">
        <v>175</v>
      </c>
      <c r="C21">
        <v>168.7</v>
      </c>
      <c r="D21">
        <v>168</v>
      </c>
      <c r="F21" s="6">
        <v>141</v>
      </c>
      <c r="G21" s="5"/>
      <c r="H21">
        <v>250</v>
      </c>
      <c r="I21" s="6">
        <f t="shared" si="2"/>
        <v>28.862303151449396</v>
      </c>
    </row>
    <row r="22" spans="2:9" x14ac:dyDescent="0.25">
      <c r="B22">
        <v>150</v>
      </c>
      <c r="C22">
        <v>144.4</v>
      </c>
      <c r="D22">
        <v>144</v>
      </c>
      <c r="F22" s="6">
        <v>230</v>
      </c>
      <c r="H22">
        <v>240</v>
      </c>
      <c r="I22" s="6">
        <f t="shared" si="2"/>
        <v>34.354551308595092</v>
      </c>
    </row>
    <row r="23" spans="2:9" x14ac:dyDescent="0.25">
      <c r="B23">
        <v>125</v>
      </c>
      <c r="C23">
        <v>121.5</v>
      </c>
      <c r="D23">
        <v>121.7</v>
      </c>
      <c r="F23" s="6">
        <v>368</v>
      </c>
      <c r="H23">
        <v>230</v>
      </c>
      <c r="I23" s="6">
        <f t="shared" si="2"/>
        <v>41.203239215384656</v>
      </c>
    </row>
    <row r="24" spans="2:9" x14ac:dyDescent="0.25">
      <c r="B24">
        <v>100</v>
      </c>
      <c r="C24">
        <v>96.9</v>
      </c>
      <c r="D24">
        <v>97.8</v>
      </c>
      <c r="F24" s="6">
        <v>554</v>
      </c>
      <c r="H24">
        <v>220</v>
      </c>
      <c r="I24" s="6">
        <f t="shared" si="2"/>
        <v>49.715820966063347</v>
      </c>
    </row>
    <row r="25" spans="2:9" x14ac:dyDescent="0.25">
      <c r="B25">
        <v>75</v>
      </c>
      <c r="C25">
        <v>73.599999999999994</v>
      </c>
      <c r="D25">
        <v>74.900000000000006</v>
      </c>
      <c r="F25" s="6">
        <v>750</v>
      </c>
      <c r="H25">
        <v>210</v>
      </c>
      <c r="I25" s="6">
        <f t="shared" si="2"/>
        <v>60.226926842307421</v>
      </c>
    </row>
    <row r="26" spans="2:9" x14ac:dyDescent="0.25">
      <c r="B26">
        <v>50</v>
      </c>
      <c r="C26">
        <v>49.6</v>
      </c>
      <c r="D26">
        <v>50.9</v>
      </c>
      <c r="F26" s="6">
        <v>897</v>
      </c>
      <c r="H26">
        <v>200</v>
      </c>
      <c r="I26" s="6">
        <f t="shared" si="2"/>
        <v>73.098028292240542</v>
      </c>
    </row>
    <row r="27" spans="2:9" x14ac:dyDescent="0.25">
      <c r="B27">
        <v>30</v>
      </c>
      <c r="C27">
        <v>31</v>
      </c>
      <c r="D27">
        <v>32.4</v>
      </c>
      <c r="F27" s="6">
        <v>966</v>
      </c>
      <c r="H27">
        <v>190</v>
      </c>
      <c r="I27" s="6">
        <f>H27^5*$H$9+H27^4*$I$9+H27^3*$J$9+H27^2*$K$9+H27*$L$9+$M$9</f>
        <v>89.15146322878536</v>
      </c>
    </row>
    <row r="28" spans="2:9" x14ac:dyDescent="0.25">
      <c r="C28">
        <v>15</v>
      </c>
      <c r="D28" t="s">
        <v>29</v>
      </c>
      <c r="F28" s="6">
        <v>1000</v>
      </c>
      <c r="H28">
        <v>180</v>
      </c>
      <c r="I28" s="6">
        <f>H28^5*$H$9+H28^4*$I$9+H28^3*$J$9+H28^2*$K$9+H28*$L$9+$M$9</f>
        <v>108.11973760433739</v>
      </c>
    </row>
    <row r="29" spans="2:9" x14ac:dyDescent="0.25">
      <c r="H29">
        <v>170</v>
      </c>
      <c r="I29" s="6">
        <f t="shared" ref="I29:I31" si="3">H29^5*$H$9+H29^4*$I$9+H29^3*$J$9+H29^2*$K$9+H29*$L$9+$M$9</f>
        <v>136.76862028363757</v>
      </c>
    </row>
    <row r="30" spans="2:9" x14ac:dyDescent="0.25">
      <c r="H30">
        <v>160</v>
      </c>
      <c r="I30" s="6">
        <f t="shared" si="3"/>
        <v>171.33838373531648</v>
      </c>
    </row>
    <row r="31" spans="2:9" x14ac:dyDescent="0.25">
      <c r="F31" s="2"/>
      <c r="H31">
        <v>150</v>
      </c>
      <c r="I31" s="6">
        <f t="shared" si="3"/>
        <v>208.7489209898016</v>
      </c>
    </row>
    <row r="32" spans="2:9" x14ac:dyDescent="0.25">
      <c r="G32" s="4"/>
      <c r="H32">
        <v>140</v>
      </c>
      <c r="I32" s="6">
        <f t="shared" ref="I32:I45" si="4">H32^5*$H$8+H32^4*$I$8+H32^3*$J$8+H32^2*$K$8+H32*$L$8+$M$8</f>
        <v>250.55985256037229</v>
      </c>
    </row>
    <row r="33" spans="7:9" x14ac:dyDescent="0.25">
      <c r="G33" s="4"/>
      <c r="H33">
        <v>130</v>
      </c>
      <c r="I33" s="6">
        <f t="shared" si="4"/>
        <v>308.73551108356833</v>
      </c>
    </row>
    <row r="34" spans="7:9" x14ac:dyDescent="0.25">
      <c r="G34" s="4"/>
      <c r="H34">
        <v>120</v>
      </c>
      <c r="I34" s="6">
        <f t="shared" si="4"/>
        <v>376.89779346669025</v>
      </c>
    </row>
    <row r="35" spans="7:9" x14ac:dyDescent="0.25">
      <c r="G35" s="4"/>
      <c r="H35">
        <v>110</v>
      </c>
      <c r="I35" s="6">
        <f t="shared" si="4"/>
        <v>452.92103013419944</v>
      </c>
    </row>
    <row r="36" spans="7:9" x14ac:dyDescent="0.25">
      <c r="G36" s="4"/>
      <c r="H36">
        <v>100</v>
      </c>
      <c r="I36" s="6">
        <f t="shared" si="4"/>
        <v>533.90353755519186</v>
      </c>
    </row>
    <row r="37" spans="7:9" x14ac:dyDescent="0.25">
      <c r="G37" s="4"/>
      <c r="H37">
        <v>90</v>
      </c>
      <c r="I37" s="6">
        <f t="shared" si="4"/>
        <v>616.46510173524632</v>
      </c>
    </row>
    <row r="38" spans="7:9" x14ac:dyDescent="0.25">
      <c r="G38" s="4"/>
      <c r="H38">
        <v>80</v>
      </c>
      <c r="I38" s="6">
        <f t="shared" si="4"/>
        <v>697.04446170827214</v>
      </c>
    </row>
    <row r="39" spans="7:9" x14ac:dyDescent="0.25">
      <c r="H39">
        <v>70</v>
      </c>
      <c r="I39" s="6">
        <f t="shared" si="4"/>
        <v>772.19679302835527</v>
      </c>
    </row>
    <row r="40" spans="7:9" x14ac:dyDescent="0.25">
      <c r="H40">
        <v>60</v>
      </c>
      <c r="I40" s="6">
        <f t="shared" si="4"/>
        <v>838.89119126160551</v>
      </c>
    </row>
    <row r="41" spans="7:9" x14ac:dyDescent="0.25">
      <c r="H41">
        <v>50</v>
      </c>
      <c r="I41" s="6">
        <f t="shared" si="4"/>
        <v>894.80815547800375</v>
      </c>
    </row>
    <row r="42" spans="7:9" x14ac:dyDescent="0.25">
      <c r="H42">
        <v>40</v>
      </c>
      <c r="I42" s="6">
        <f t="shared" si="4"/>
        <v>938.63707174324895</v>
      </c>
    </row>
    <row r="43" spans="7:9" x14ac:dyDescent="0.25">
      <c r="H43">
        <v>30</v>
      </c>
      <c r="I43" s="6">
        <f t="shared" si="4"/>
        <v>970.37369661060507</v>
      </c>
    </row>
    <row r="44" spans="7:9" x14ac:dyDescent="0.25">
      <c r="H44">
        <v>20</v>
      </c>
      <c r="I44" s="6">
        <f t="shared" si="4"/>
        <v>991.61764061274812</v>
      </c>
    </row>
    <row r="45" spans="7:9" x14ac:dyDescent="0.25">
      <c r="H45">
        <v>0</v>
      </c>
      <c r="I45" s="6">
        <f t="shared" si="4"/>
        <v>1018.8300990002417</v>
      </c>
    </row>
  </sheetData>
  <mergeCells count="2">
    <mergeCell ref="B7:B8"/>
    <mergeCell ref="C7:D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AFBC-BA14-4705-8911-0764A299B7A0}">
  <dimension ref="E3:O37"/>
  <sheetViews>
    <sheetView workbookViewId="0">
      <selection activeCell="K23" sqref="K23"/>
    </sheetView>
  </sheetViews>
  <sheetFormatPr defaultRowHeight="15" x14ac:dyDescent="0.25"/>
  <cols>
    <col min="9" max="9" width="10.5703125" bestFit="1" customWidth="1"/>
    <col min="14" max="14" width="26.7109375" customWidth="1"/>
    <col min="15" max="15" width="19.5703125" customWidth="1"/>
  </cols>
  <sheetData>
    <row r="3" spans="5:15" x14ac:dyDescent="0.25">
      <c r="E3">
        <v>350</v>
      </c>
      <c r="F3">
        <v>1.0057930905709327</v>
      </c>
      <c r="H3">
        <f>E3</f>
        <v>350</v>
      </c>
      <c r="I3" s="5">
        <v>1.0057930905709327</v>
      </c>
      <c r="J3" s="4">
        <f>ROUND(I3,0)</f>
        <v>1</v>
      </c>
      <c r="K3" t="str">
        <f>_xlfn.CONCAT("  { OV(",J3,"), ",H3," }, ")</f>
        <v>  { OV(1), 350 }, </v>
      </c>
      <c r="N3" t="str">
        <f>_xlfn.CONCAT("  { OV(",J3,"), ",H3," }, ")</f>
        <v>  { OV(1), 350 }, </v>
      </c>
    </row>
    <row r="4" spans="5:15" x14ac:dyDescent="0.25">
      <c r="E4">
        <v>340</v>
      </c>
      <c r="F4">
        <v>3.6253176995573995</v>
      </c>
      <c r="H4">
        <f t="shared" ref="H4:H37" si="0">E4</f>
        <v>340</v>
      </c>
      <c r="I4" s="5">
        <v>3.6253176995573995</v>
      </c>
      <c r="J4" s="4">
        <f t="shared" ref="J4:J37" si="1">ROUND(I4,0)</f>
        <v>4</v>
      </c>
      <c r="K4" t="str">
        <f t="shared" ref="K4:K37" si="2">_xlfn.CONCAT("  { OV(",J4,"), ",H4," }, ")</f>
        <v>  { OV(4), 340 }, </v>
      </c>
      <c r="N4" t="str">
        <f t="shared" ref="N4:N37" si="3">_xlfn.CONCAT("  { OV(",J4,"), ",H4," }, ")</f>
        <v>  { OV(4), 340 }, </v>
      </c>
    </row>
    <row r="5" spans="5:15" x14ac:dyDescent="0.25">
      <c r="E5">
        <v>330</v>
      </c>
      <c r="F5">
        <v>6.0951360399626537</v>
      </c>
      <c r="H5">
        <f t="shared" si="0"/>
        <v>330</v>
      </c>
      <c r="I5" s="5">
        <v>6.0951360399626537</v>
      </c>
      <c r="J5" s="4">
        <f t="shared" si="1"/>
        <v>6</v>
      </c>
      <c r="K5" t="str">
        <f t="shared" si="2"/>
        <v>  { OV(6), 330 }, </v>
      </c>
      <c r="N5" t="str">
        <f t="shared" si="3"/>
        <v>  { OV(6), 330 }, </v>
      </c>
    </row>
    <row r="6" spans="5:15" x14ac:dyDescent="0.25">
      <c r="E6">
        <v>320</v>
      </c>
      <c r="F6">
        <v>8.4325141778358557</v>
      </c>
      <c r="H6">
        <f t="shared" si="0"/>
        <v>320</v>
      </c>
      <c r="I6" s="5">
        <v>8.4325141778358557</v>
      </c>
      <c r="J6" s="4">
        <f t="shared" si="1"/>
        <v>8</v>
      </c>
      <c r="K6" t="str">
        <f t="shared" si="2"/>
        <v>  { OV(8), 320 }, </v>
      </c>
      <c r="N6" t="str">
        <f t="shared" si="3"/>
        <v>  { OV(8), 320 }, </v>
      </c>
    </row>
    <row r="7" spans="5:15" x14ac:dyDescent="0.25">
      <c r="E7">
        <v>310</v>
      </c>
      <c r="F7">
        <v>10.685244576454807</v>
      </c>
      <c r="H7">
        <f t="shared" si="0"/>
        <v>310</v>
      </c>
      <c r="I7" s="5">
        <v>10.685244576454807</v>
      </c>
      <c r="J7" s="4">
        <f t="shared" si="1"/>
        <v>11</v>
      </c>
      <c r="K7" t="str">
        <f t="shared" si="2"/>
        <v>  { OV(11), 310 }, </v>
      </c>
      <c r="N7" t="str">
        <f t="shared" si="3"/>
        <v>  { OV(11), 310 }, </v>
      </c>
    </row>
    <row r="8" spans="5:15" x14ac:dyDescent="0.25">
      <c r="E8">
        <v>300</v>
      </c>
      <c r="F8">
        <v>12.931311075350095</v>
      </c>
      <c r="H8">
        <f t="shared" si="0"/>
        <v>300</v>
      </c>
      <c r="I8" s="5">
        <v>12.931311075350095</v>
      </c>
      <c r="J8" s="4">
        <f t="shared" si="1"/>
        <v>13</v>
      </c>
      <c r="K8" t="str">
        <f t="shared" si="2"/>
        <v>  { OV(13), 300 }, </v>
      </c>
      <c r="N8" t="str">
        <f t="shared" si="3"/>
        <v>  { OV(13), 300 }, </v>
      </c>
      <c r="O8" s="8" t="s">
        <v>66</v>
      </c>
    </row>
    <row r="9" spans="5:15" x14ac:dyDescent="0.25">
      <c r="E9">
        <v>290</v>
      </c>
      <c r="F9">
        <v>15.278553869319239</v>
      </c>
      <c r="H9">
        <f t="shared" si="0"/>
        <v>290</v>
      </c>
      <c r="I9" s="5">
        <v>15.278553869319239</v>
      </c>
      <c r="J9" s="4">
        <f t="shared" si="1"/>
        <v>15</v>
      </c>
      <c r="K9" t="str">
        <f t="shared" si="2"/>
        <v>  { OV(15), 290 }, </v>
      </c>
      <c r="N9" t="str">
        <f t="shared" si="3"/>
        <v>  { OV(15), 290 }, </v>
      </c>
      <c r="O9" t="s">
        <v>67</v>
      </c>
    </row>
    <row r="10" spans="5:15" x14ac:dyDescent="0.25">
      <c r="E10">
        <v>280</v>
      </c>
      <c r="F10">
        <v>17.864334487449469</v>
      </c>
      <c r="H10">
        <f t="shared" si="0"/>
        <v>280</v>
      </c>
      <c r="I10" s="5">
        <v>17.864334487449469</v>
      </c>
      <c r="J10" s="4">
        <f t="shared" si="1"/>
        <v>18</v>
      </c>
      <c r="K10" t="str">
        <f t="shared" si="2"/>
        <v>  { OV(18), 280 }, </v>
      </c>
      <c r="N10" t="str">
        <f t="shared" si="3"/>
        <v>  { OV(18), 280 }, </v>
      </c>
      <c r="O10" t="s">
        <v>68</v>
      </c>
    </row>
    <row r="11" spans="5:15" x14ac:dyDescent="0.25">
      <c r="E11">
        <v>270</v>
      </c>
      <c r="F11">
        <v>20.855200772137778</v>
      </c>
      <c r="H11">
        <f t="shared" si="0"/>
        <v>270</v>
      </c>
      <c r="I11" s="5">
        <v>20.855200772137778</v>
      </c>
      <c r="J11" s="4">
        <f t="shared" si="1"/>
        <v>21</v>
      </c>
      <c r="K11" t="str">
        <f t="shared" si="2"/>
        <v>  { OV(21), 270 }, </v>
      </c>
      <c r="N11" t="str">
        <f t="shared" si="3"/>
        <v>  { OV(21), 270 }, </v>
      </c>
      <c r="O11" t="s">
        <v>69</v>
      </c>
    </row>
    <row r="12" spans="5:15" x14ac:dyDescent="0.25">
      <c r="E12">
        <v>260</v>
      </c>
      <c r="F12">
        <v>24.446551858112343</v>
      </c>
      <c r="H12">
        <f t="shared" si="0"/>
        <v>260</v>
      </c>
      <c r="I12" s="5">
        <v>24.446551858112343</v>
      </c>
      <c r="J12" s="4">
        <f t="shared" si="1"/>
        <v>24</v>
      </c>
      <c r="K12" t="str">
        <f t="shared" si="2"/>
        <v>  { OV(24), 260 }, </v>
      </c>
      <c r="N12" t="str">
        <f t="shared" si="3"/>
        <v>  { OV(24), 260 }, </v>
      </c>
      <c r="O12" t="s">
        <v>70</v>
      </c>
    </row>
    <row r="13" spans="5:15" x14ac:dyDescent="0.25">
      <c r="E13">
        <v>250</v>
      </c>
      <c r="F13">
        <v>28.862303151449396</v>
      </c>
      <c r="H13">
        <f t="shared" si="0"/>
        <v>250</v>
      </c>
      <c r="I13" s="5">
        <v>28.862303151449396</v>
      </c>
      <c r="J13" s="4">
        <f t="shared" si="1"/>
        <v>29</v>
      </c>
      <c r="K13" t="str">
        <f t="shared" si="2"/>
        <v>  { OV(29), 250 }, </v>
      </c>
      <c r="N13" t="str">
        <f t="shared" si="3"/>
        <v>  { OV(29), 250 }, </v>
      </c>
      <c r="O13" t="s">
        <v>71</v>
      </c>
    </row>
    <row r="14" spans="5:15" x14ac:dyDescent="0.25">
      <c r="E14">
        <v>240</v>
      </c>
      <c r="F14">
        <v>34.354551308595092</v>
      </c>
      <c r="H14">
        <f t="shared" si="0"/>
        <v>240</v>
      </c>
      <c r="I14" s="5">
        <v>34.354551308595092</v>
      </c>
      <c r="J14" s="4">
        <f t="shared" si="1"/>
        <v>34</v>
      </c>
      <c r="K14" t="str">
        <f t="shared" si="2"/>
        <v>  { OV(34), 240 }, </v>
      </c>
      <c r="N14" t="str">
        <f t="shared" si="3"/>
        <v>  { OV(34), 240 }, </v>
      </c>
      <c r="O14" t="s">
        <v>72</v>
      </c>
    </row>
    <row r="15" spans="5:15" x14ac:dyDescent="0.25">
      <c r="E15">
        <v>230</v>
      </c>
      <c r="F15">
        <v>41.203239215384656</v>
      </c>
      <c r="H15">
        <f t="shared" si="0"/>
        <v>230</v>
      </c>
      <c r="I15" s="5">
        <v>41.203239215384656</v>
      </c>
      <c r="J15" s="4">
        <f t="shared" si="1"/>
        <v>41</v>
      </c>
      <c r="K15" t="str">
        <f t="shared" si="2"/>
        <v>  { OV(41), 230 }, </v>
      </c>
      <c r="N15" t="str">
        <f t="shared" si="3"/>
        <v>  { OV(41), 230 }, </v>
      </c>
      <c r="O15" t="s">
        <v>73</v>
      </c>
    </row>
    <row r="16" spans="5:15" x14ac:dyDescent="0.25">
      <c r="E16">
        <v>220</v>
      </c>
      <c r="F16">
        <v>49.715820966063347</v>
      </c>
      <c r="H16">
        <f t="shared" si="0"/>
        <v>220</v>
      </c>
      <c r="I16" s="5">
        <v>49.715820966063347</v>
      </c>
      <c r="J16" s="4">
        <f t="shared" si="1"/>
        <v>50</v>
      </c>
      <c r="K16" t="str">
        <f t="shared" si="2"/>
        <v>  { OV(50), 220 }, </v>
      </c>
      <c r="N16" t="str">
        <f t="shared" si="3"/>
        <v>  { OV(50), 220 }, </v>
      </c>
      <c r="O16" t="s">
        <v>74</v>
      </c>
    </row>
    <row r="17" spans="5:15" x14ac:dyDescent="0.25">
      <c r="E17">
        <v>210</v>
      </c>
      <c r="F17">
        <v>60.226926842307421</v>
      </c>
      <c r="H17">
        <f t="shared" si="0"/>
        <v>210</v>
      </c>
      <c r="I17" s="5">
        <v>60.226926842307421</v>
      </c>
      <c r="J17" s="4">
        <f t="shared" si="1"/>
        <v>60</v>
      </c>
      <c r="K17" t="str">
        <f t="shared" si="2"/>
        <v>  { OV(60), 210 }, </v>
      </c>
      <c r="N17" t="str">
        <f t="shared" si="3"/>
        <v>  { OV(60), 210 }, </v>
      </c>
      <c r="O17" t="s">
        <v>75</v>
      </c>
    </row>
    <row r="18" spans="5:15" x14ac:dyDescent="0.25">
      <c r="E18">
        <v>200</v>
      </c>
      <c r="F18">
        <v>73.098028292240542</v>
      </c>
      <c r="H18">
        <f t="shared" si="0"/>
        <v>200</v>
      </c>
      <c r="I18" s="5">
        <v>73.098028292240542</v>
      </c>
      <c r="J18" s="4">
        <f t="shared" si="1"/>
        <v>73</v>
      </c>
      <c r="K18" t="str">
        <f t="shared" si="2"/>
        <v>  { OV(73), 200 }, </v>
      </c>
      <c r="N18" t="str">
        <f t="shared" si="3"/>
        <v>  { OV(73), 200 }, </v>
      </c>
      <c r="O18" t="s">
        <v>76</v>
      </c>
    </row>
    <row r="19" spans="5:15" x14ac:dyDescent="0.25">
      <c r="E19">
        <v>190</v>
      </c>
      <c r="F19">
        <v>89.15146322878536</v>
      </c>
      <c r="H19">
        <f t="shared" si="0"/>
        <v>190</v>
      </c>
      <c r="I19" s="5">
        <v>89.15146322878536</v>
      </c>
      <c r="J19" s="4">
        <f t="shared" si="1"/>
        <v>89</v>
      </c>
      <c r="K19" t="str">
        <f t="shared" si="2"/>
        <v>  { OV(89), 190 }, </v>
      </c>
      <c r="N19" t="str">
        <f t="shared" si="3"/>
        <v>  { OV(89), 190 }, </v>
      </c>
      <c r="O19" t="s">
        <v>77</v>
      </c>
    </row>
    <row r="20" spans="5:15" x14ac:dyDescent="0.25">
      <c r="E20">
        <v>180</v>
      </c>
      <c r="F20">
        <v>108.11973760433739</v>
      </c>
      <c r="H20">
        <f t="shared" si="0"/>
        <v>180</v>
      </c>
      <c r="I20" s="5">
        <v>108.11973760433739</v>
      </c>
      <c r="J20" s="4">
        <f t="shared" si="1"/>
        <v>108</v>
      </c>
      <c r="K20" t="str">
        <f t="shared" si="2"/>
        <v>  { OV(108), 180 }, </v>
      </c>
      <c r="N20" t="str">
        <f t="shared" si="3"/>
        <v>  { OV(108), 180 }, </v>
      </c>
      <c r="O20" t="s">
        <v>78</v>
      </c>
    </row>
    <row r="21" spans="5:15" x14ac:dyDescent="0.25">
      <c r="E21">
        <v>170</v>
      </c>
      <c r="F21">
        <v>136.76862028363757</v>
      </c>
      <c r="H21">
        <f t="shared" si="0"/>
        <v>170</v>
      </c>
      <c r="I21" s="5">
        <v>136.76862028363757</v>
      </c>
      <c r="J21" s="4">
        <f t="shared" si="1"/>
        <v>137</v>
      </c>
      <c r="K21" t="str">
        <f t="shared" si="2"/>
        <v>  { OV(137), 170 }, </v>
      </c>
      <c r="N21" t="str">
        <f t="shared" si="3"/>
        <v>  { OV(137), 170 }, </v>
      </c>
      <c r="O21" t="s">
        <v>79</v>
      </c>
    </row>
    <row r="22" spans="5:15" x14ac:dyDescent="0.25">
      <c r="E22">
        <v>160</v>
      </c>
      <c r="F22">
        <v>171.33838373531648</v>
      </c>
      <c r="H22">
        <f t="shared" si="0"/>
        <v>160</v>
      </c>
      <c r="I22" s="5">
        <v>171.33838373531648</v>
      </c>
      <c r="J22" s="4">
        <f t="shared" si="1"/>
        <v>171</v>
      </c>
      <c r="K22" t="str">
        <f t="shared" si="2"/>
        <v>  { OV(171), 160 }, </v>
      </c>
      <c r="N22" t="str">
        <f t="shared" si="3"/>
        <v>  { OV(171), 160 }, </v>
      </c>
      <c r="O22" t="s">
        <v>80</v>
      </c>
    </row>
    <row r="23" spans="5:15" x14ac:dyDescent="0.25">
      <c r="E23">
        <v>150</v>
      </c>
      <c r="F23">
        <v>208.7489209898016</v>
      </c>
      <c r="H23">
        <f t="shared" si="0"/>
        <v>150</v>
      </c>
      <c r="I23" s="5">
        <v>208.7489209898016</v>
      </c>
      <c r="J23" s="4">
        <f t="shared" si="1"/>
        <v>209</v>
      </c>
      <c r="K23" t="str">
        <f t="shared" si="2"/>
        <v>  { OV(209), 150 }, </v>
      </c>
      <c r="N23" t="str">
        <f t="shared" si="3"/>
        <v>  { OV(209), 150 }, </v>
      </c>
      <c r="O23" t="s">
        <v>81</v>
      </c>
    </row>
    <row r="24" spans="5:15" x14ac:dyDescent="0.25">
      <c r="E24">
        <v>140</v>
      </c>
      <c r="F24">
        <v>250.55985256037229</v>
      </c>
      <c r="H24">
        <f t="shared" si="0"/>
        <v>140</v>
      </c>
      <c r="I24" s="5">
        <v>250.55985256037229</v>
      </c>
      <c r="J24" s="4">
        <f t="shared" si="1"/>
        <v>251</v>
      </c>
      <c r="K24" t="str">
        <f t="shared" si="2"/>
        <v>  { OV(251), 140 }, </v>
      </c>
      <c r="N24" t="str">
        <f t="shared" si="3"/>
        <v>  { OV(251), 140 }, </v>
      </c>
      <c r="O24" t="s">
        <v>82</v>
      </c>
    </row>
    <row r="25" spans="5:15" x14ac:dyDescent="0.25">
      <c r="E25">
        <v>130</v>
      </c>
      <c r="F25">
        <v>308.73551108356833</v>
      </c>
      <c r="H25">
        <f t="shared" si="0"/>
        <v>130</v>
      </c>
      <c r="I25" s="5">
        <v>308.73551108356833</v>
      </c>
      <c r="J25" s="4">
        <f t="shared" si="1"/>
        <v>309</v>
      </c>
      <c r="K25" t="str">
        <f t="shared" si="2"/>
        <v>  { OV(309), 130 }, </v>
      </c>
      <c r="N25" t="str">
        <f t="shared" si="3"/>
        <v>  { OV(309), 130 }, </v>
      </c>
      <c r="O25" t="s">
        <v>83</v>
      </c>
    </row>
    <row r="26" spans="5:15" x14ac:dyDescent="0.25">
      <c r="E26">
        <v>120</v>
      </c>
      <c r="F26">
        <v>376.89779346669025</v>
      </c>
      <c r="H26">
        <f t="shared" si="0"/>
        <v>120</v>
      </c>
      <c r="I26" s="5">
        <v>376.89779346669025</v>
      </c>
      <c r="J26" s="4">
        <f t="shared" si="1"/>
        <v>377</v>
      </c>
      <c r="K26" t="str">
        <f t="shared" si="2"/>
        <v>  { OV(377), 120 }, </v>
      </c>
      <c r="N26" t="str">
        <f t="shared" si="3"/>
        <v>  { OV(377), 120 }, </v>
      </c>
      <c r="O26" t="s">
        <v>84</v>
      </c>
    </row>
    <row r="27" spans="5:15" x14ac:dyDescent="0.25">
      <c r="E27">
        <v>110</v>
      </c>
      <c r="F27">
        <v>452.92103013419944</v>
      </c>
      <c r="H27">
        <f t="shared" si="0"/>
        <v>110</v>
      </c>
      <c r="I27" s="5">
        <v>452.92103013419944</v>
      </c>
      <c r="J27" s="4">
        <f t="shared" si="1"/>
        <v>453</v>
      </c>
      <c r="K27" t="str">
        <f t="shared" si="2"/>
        <v>  { OV(453), 110 }, </v>
      </c>
      <c r="N27" t="str">
        <f t="shared" si="3"/>
        <v>  { OV(453), 110 }, </v>
      </c>
      <c r="O27" t="s">
        <v>85</v>
      </c>
    </row>
    <row r="28" spans="5:15" x14ac:dyDescent="0.25">
      <c r="E28">
        <v>100</v>
      </c>
      <c r="F28">
        <v>533.90353755519186</v>
      </c>
      <c r="H28">
        <f t="shared" si="0"/>
        <v>100</v>
      </c>
      <c r="I28" s="5">
        <v>533.90353755519186</v>
      </c>
      <c r="J28" s="4">
        <f t="shared" si="1"/>
        <v>534</v>
      </c>
      <c r="K28" t="str">
        <f t="shared" si="2"/>
        <v>  { OV(534), 100 }, </v>
      </c>
      <c r="N28" t="str">
        <f t="shared" si="3"/>
        <v>  { OV(534), 100 }, </v>
      </c>
      <c r="O28" t="s">
        <v>86</v>
      </c>
    </row>
    <row r="29" spans="5:15" x14ac:dyDescent="0.25">
      <c r="E29">
        <v>90</v>
      </c>
      <c r="F29">
        <v>616.46510173524632</v>
      </c>
      <c r="H29">
        <f t="shared" si="0"/>
        <v>90</v>
      </c>
      <c r="I29" s="5">
        <v>616.46510173524632</v>
      </c>
      <c r="J29" s="4">
        <f t="shared" si="1"/>
        <v>616</v>
      </c>
      <c r="K29" t="str">
        <f t="shared" si="2"/>
        <v>  { OV(616), 90 }, </v>
      </c>
      <c r="N29" t="str">
        <f t="shared" si="3"/>
        <v>  { OV(616), 90 }, </v>
      </c>
      <c r="O29" t="s">
        <v>87</v>
      </c>
    </row>
    <row r="30" spans="5:15" x14ac:dyDescent="0.25">
      <c r="E30">
        <v>80</v>
      </c>
      <c r="F30">
        <v>697.04446170827214</v>
      </c>
      <c r="H30">
        <f t="shared" si="0"/>
        <v>80</v>
      </c>
      <c r="I30" s="5">
        <v>697.04446170827214</v>
      </c>
      <c r="J30" s="4">
        <f t="shared" si="1"/>
        <v>697</v>
      </c>
      <c r="K30" t="str">
        <f t="shared" si="2"/>
        <v>  { OV(697), 80 }, </v>
      </c>
      <c r="N30" t="str">
        <f t="shared" si="3"/>
        <v>  { OV(697), 80 }, </v>
      </c>
      <c r="O30" t="s">
        <v>88</v>
      </c>
    </row>
    <row r="31" spans="5:15" x14ac:dyDescent="0.25">
      <c r="E31">
        <v>70</v>
      </c>
      <c r="F31">
        <v>772.19679302835527</v>
      </c>
      <c r="H31">
        <f t="shared" si="0"/>
        <v>70</v>
      </c>
      <c r="I31" s="5">
        <v>772.19679302835527</v>
      </c>
      <c r="J31" s="4">
        <f t="shared" si="1"/>
        <v>772</v>
      </c>
      <c r="K31" t="str">
        <f t="shared" si="2"/>
        <v>  { OV(772), 70 }, </v>
      </c>
      <c r="N31" t="str">
        <f t="shared" si="3"/>
        <v>  { OV(772), 70 }, </v>
      </c>
      <c r="O31" t="s">
        <v>89</v>
      </c>
    </row>
    <row r="32" spans="5:15" x14ac:dyDescent="0.25">
      <c r="E32">
        <v>60</v>
      </c>
      <c r="F32">
        <v>838.89119126160551</v>
      </c>
      <c r="H32">
        <f t="shared" si="0"/>
        <v>60</v>
      </c>
      <c r="I32" s="5">
        <v>838.89119126160551</v>
      </c>
      <c r="J32" s="4">
        <f t="shared" si="1"/>
        <v>839</v>
      </c>
      <c r="K32" t="str">
        <f t="shared" si="2"/>
        <v>  { OV(839), 60 }, </v>
      </c>
      <c r="N32" t="str">
        <f t="shared" si="3"/>
        <v>  { OV(839), 60 }, </v>
      </c>
      <c r="O32" t="s">
        <v>90</v>
      </c>
    </row>
    <row r="33" spans="5:15" x14ac:dyDescent="0.25">
      <c r="E33">
        <v>50</v>
      </c>
      <c r="F33">
        <v>894.80815547800375</v>
      </c>
      <c r="H33">
        <f t="shared" si="0"/>
        <v>50</v>
      </c>
      <c r="I33">
        <v>894.80815547800375</v>
      </c>
      <c r="J33" s="4">
        <f t="shared" si="1"/>
        <v>895</v>
      </c>
      <c r="K33" t="str">
        <f t="shared" si="2"/>
        <v>  { OV(895), 50 }, </v>
      </c>
      <c r="N33" t="str">
        <f t="shared" si="3"/>
        <v>  { OV(895), 50 }, </v>
      </c>
      <c r="O33" t="s">
        <v>91</v>
      </c>
    </row>
    <row r="34" spans="5:15" x14ac:dyDescent="0.25">
      <c r="E34">
        <v>40</v>
      </c>
      <c r="F34">
        <v>938.63707174324895</v>
      </c>
      <c r="H34">
        <f t="shared" si="0"/>
        <v>40</v>
      </c>
      <c r="I34">
        <v>938.63707174324895</v>
      </c>
      <c r="J34" s="4">
        <f t="shared" si="1"/>
        <v>939</v>
      </c>
      <c r="K34" t="str">
        <f t="shared" si="2"/>
        <v>  { OV(939), 40 }, </v>
      </c>
      <c r="N34" t="str">
        <f t="shared" si="3"/>
        <v>  { OV(939), 40 }, </v>
      </c>
      <c r="O34" t="s">
        <v>92</v>
      </c>
    </row>
    <row r="35" spans="5:15" x14ac:dyDescent="0.25">
      <c r="E35">
        <v>30</v>
      </c>
      <c r="F35">
        <v>970.37369661060507</v>
      </c>
      <c r="H35">
        <f t="shared" si="0"/>
        <v>30</v>
      </c>
      <c r="I35">
        <v>970.37369661060507</v>
      </c>
      <c r="J35" s="4">
        <f t="shared" si="1"/>
        <v>970</v>
      </c>
      <c r="K35" t="str">
        <f t="shared" si="2"/>
        <v>  { OV(970), 30 }, </v>
      </c>
      <c r="N35" t="str">
        <f t="shared" si="3"/>
        <v>  { OV(970), 30 }, </v>
      </c>
      <c r="O35" t="s">
        <v>93</v>
      </c>
    </row>
    <row r="36" spans="5:15" x14ac:dyDescent="0.25">
      <c r="E36">
        <v>20</v>
      </c>
      <c r="F36">
        <v>991.61764061274812</v>
      </c>
      <c r="H36">
        <f t="shared" si="0"/>
        <v>20</v>
      </c>
      <c r="I36">
        <v>991.61764061274812</v>
      </c>
      <c r="J36" s="4">
        <f t="shared" si="1"/>
        <v>992</v>
      </c>
      <c r="K36" t="str">
        <f t="shared" si="2"/>
        <v>  { OV(992), 20 }, </v>
      </c>
      <c r="N36" t="str">
        <f t="shared" si="3"/>
        <v>  { OV(992), 20 }, </v>
      </c>
      <c r="O36" t="s">
        <v>94</v>
      </c>
    </row>
    <row r="37" spans="5:15" x14ac:dyDescent="0.25">
      <c r="E37">
        <v>0</v>
      </c>
      <c r="F37">
        <v>1018.8300990002417</v>
      </c>
      <c r="H37">
        <f t="shared" si="0"/>
        <v>0</v>
      </c>
      <c r="I37">
        <v>1018.8300990002417</v>
      </c>
      <c r="J37" s="4">
        <f t="shared" si="1"/>
        <v>1019</v>
      </c>
      <c r="K37" t="str">
        <f t="shared" si="2"/>
        <v>  { OV(1019), 0 }, </v>
      </c>
      <c r="N37" t="str">
        <f t="shared" si="3"/>
        <v>  { OV(1019), 0 }, </v>
      </c>
      <c r="O37" t="s">
        <v>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F120-A5F0-4A88-9CAB-5CFD7B16A92A}">
  <dimension ref="B1:F10"/>
  <sheetViews>
    <sheetView tabSelected="1" workbookViewId="0">
      <selection activeCell="J28" sqref="J28"/>
    </sheetView>
  </sheetViews>
  <sheetFormatPr defaultRowHeight="15" x14ac:dyDescent="0.25"/>
  <sheetData>
    <row r="1" spans="2:6" x14ac:dyDescent="0.25">
      <c r="B1" t="s">
        <v>96</v>
      </c>
      <c r="C1" t="s">
        <v>97</v>
      </c>
      <c r="D1" t="s">
        <v>98</v>
      </c>
    </row>
    <row r="2" spans="2:6" x14ac:dyDescent="0.25">
      <c r="B2">
        <v>200</v>
      </c>
      <c r="C2">
        <v>201.7</v>
      </c>
      <c r="D2">
        <v>198.7</v>
      </c>
      <c r="F2">
        <v>73</v>
      </c>
    </row>
    <row r="3" spans="2:6" x14ac:dyDescent="0.25">
      <c r="B3">
        <v>210</v>
      </c>
      <c r="C3">
        <v>211.8</v>
      </c>
      <c r="D3">
        <v>208.2</v>
      </c>
      <c r="F3">
        <v>60</v>
      </c>
    </row>
    <row r="4" spans="2:6" x14ac:dyDescent="0.25">
      <c r="B4">
        <v>220</v>
      </c>
      <c r="C4">
        <v>221</v>
      </c>
      <c r="D4">
        <v>215.5</v>
      </c>
      <c r="F4">
        <v>50</v>
      </c>
    </row>
    <row r="5" spans="2:6" x14ac:dyDescent="0.25">
      <c r="B5">
        <v>230</v>
      </c>
      <c r="C5">
        <v>232</v>
      </c>
      <c r="D5">
        <v>227</v>
      </c>
      <c r="F5">
        <v>41</v>
      </c>
    </row>
    <row r="6" spans="2:6" x14ac:dyDescent="0.25">
      <c r="B6">
        <v>240</v>
      </c>
      <c r="C6">
        <v>242</v>
      </c>
      <c r="D6">
        <v>238.6</v>
      </c>
      <c r="F6">
        <v>34</v>
      </c>
    </row>
    <row r="7" spans="2:6" x14ac:dyDescent="0.25">
      <c r="B7">
        <v>250</v>
      </c>
      <c r="C7">
        <v>253</v>
      </c>
      <c r="D7">
        <v>248</v>
      </c>
      <c r="F7">
        <v>28</v>
      </c>
    </row>
    <row r="8" spans="2:6" x14ac:dyDescent="0.25">
      <c r="B8">
        <v>260</v>
      </c>
      <c r="C8">
        <v>267</v>
      </c>
      <c r="D8">
        <v>261</v>
      </c>
      <c r="F8">
        <v>22</v>
      </c>
    </row>
    <row r="9" spans="2:6" x14ac:dyDescent="0.25">
      <c r="B9">
        <v>270</v>
      </c>
      <c r="C9">
        <v>286</v>
      </c>
      <c r="D9">
        <v>279</v>
      </c>
      <c r="F9">
        <v>16</v>
      </c>
    </row>
    <row r="10" spans="2:6" x14ac:dyDescent="0.25">
      <c r="B10">
        <v>280</v>
      </c>
      <c r="C10">
        <v>309</v>
      </c>
      <c r="D10">
        <v>301</v>
      </c>
      <c r="F10">
        <v>11</v>
      </c>
    </row>
  </sheetData>
  <sortState xmlns:xlrd2="http://schemas.microsoft.com/office/spreadsheetml/2017/richdata2" ref="F2:F10">
    <sortCondition descending="1" ref="F2:F1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FirstTry</vt:lpstr>
      <vt:lpstr>FirstAnalysis</vt:lpstr>
      <vt:lpstr>FirstThTable</vt:lpstr>
      <vt:lpstr>SecondTry</vt:lpstr>
      <vt:lpstr>SecondThTable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Radyjowski</dc:creator>
  <cp:lastModifiedBy>Patryk Radyjowski</cp:lastModifiedBy>
  <dcterms:created xsi:type="dcterms:W3CDTF">2020-01-16T01:48:50Z</dcterms:created>
  <dcterms:modified xsi:type="dcterms:W3CDTF">2020-11-07T05:43:07Z</dcterms:modified>
</cp:coreProperties>
</file>