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char\Desktop\visual-studio-project\poc\deutsch\python-lernen\"/>
    </mc:Choice>
  </mc:AlternateContent>
  <xr:revisionPtr revIDLastSave="0" documentId="13_ncr:1_{8C884AFA-2871-4EF7-8CEA-82C516FECB38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Grammar" sheetId="1" r:id="rId1"/>
    <sheet name="Verben" sheetId="2" r:id="rId2"/>
    <sheet name="W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2" l="1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<sst xmlns="http://schemas.openxmlformats.org/spreadsheetml/2006/main" count="409" uniqueCount="349">
  <si>
    <t>Personal Pronomen</t>
  </si>
  <si>
    <t>Singular</t>
  </si>
  <si>
    <t>Nominativ</t>
  </si>
  <si>
    <t>Akkusativ</t>
  </si>
  <si>
    <t>Dative</t>
  </si>
  <si>
    <t>Genetiv</t>
  </si>
  <si>
    <t>Ref-Akk</t>
  </si>
  <si>
    <t>Ref-Dat</t>
  </si>
  <si>
    <t>Poss basic</t>
  </si>
  <si>
    <t>ich</t>
  </si>
  <si>
    <t>mich</t>
  </si>
  <si>
    <t>mir</t>
  </si>
  <si>
    <t>meiner</t>
  </si>
  <si>
    <t>mein</t>
  </si>
  <si>
    <t>du</t>
  </si>
  <si>
    <t>dich</t>
  </si>
  <si>
    <t>dir</t>
  </si>
  <si>
    <t>deiner</t>
  </si>
  <si>
    <t>dein</t>
  </si>
  <si>
    <t>er</t>
  </si>
  <si>
    <t>ihn</t>
  </si>
  <si>
    <t>ihm</t>
  </si>
  <si>
    <t>seiner</t>
  </si>
  <si>
    <t>sich</t>
  </si>
  <si>
    <t xml:space="preserve">sein </t>
  </si>
  <si>
    <t>sie</t>
  </si>
  <si>
    <t>es</t>
  </si>
  <si>
    <t>sein</t>
  </si>
  <si>
    <t>ihr</t>
  </si>
  <si>
    <t>ihrer</t>
  </si>
  <si>
    <t xml:space="preserve">ihr </t>
  </si>
  <si>
    <t>Plural</t>
  </si>
  <si>
    <t>wir</t>
  </si>
  <si>
    <t>uns</t>
  </si>
  <si>
    <t>unserer</t>
  </si>
  <si>
    <t>unser</t>
  </si>
  <si>
    <t>euch</t>
  </si>
  <si>
    <t>euerer</t>
  </si>
  <si>
    <t>euer</t>
  </si>
  <si>
    <t>ihnen</t>
  </si>
  <si>
    <t>Sie</t>
  </si>
  <si>
    <t>Ihnen</t>
  </si>
  <si>
    <t>Ihrer</t>
  </si>
  <si>
    <t>Ihr</t>
  </si>
  <si>
    <t>INFINITIV</t>
  </si>
  <si>
    <t>PRÄTERITUM</t>
  </si>
  <si>
    <t>PARTIZIP II</t>
  </si>
  <si>
    <t>VOKALWECHSEL IM PRÄSENS</t>
  </si>
  <si>
    <t>EN</t>
  </si>
  <si>
    <t>backen</t>
  </si>
  <si>
    <t>gebacken</t>
  </si>
  <si>
    <t>a - ä</t>
  </si>
  <si>
    <t>befehlen</t>
  </si>
  <si>
    <t>befahl</t>
  </si>
  <si>
    <t>befohlen</t>
  </si>
  <si>
    <t>e - ie</t>
  </si>
  <si>
    <t>beginnen</t>
  </si>
  <si>
    <t>begann</t>
  </si>
  <si>
    <t>begonnen</t>
  </si>
  <si>
    <t>beißen</t>
  </si>
  <si>
    <t>biss</t>
  </si>
  <si>
    <t>gebissen</t>
  </si>
  <si>
    <t>biegen</t>
  </si>
  <si>
    <t>bog</t>
  </si>
  <si>
    <t>gebogen</t>
  </si>
  <si>
    <t>binden</t>
  </si>
  <si>
    <t>band</t>
  </si>
  <si>
    <t>gebunden</t>
  </si>
  <si>
    <t>bitten</t>
  </si>
  <si>
    <t>bat</t>
  </si>
  <si>
    <t>gebeten</t>
  </si>
  <si>
    <t>bleiben</t>
  </si>
  <si>
    <t>blieb</t>
  </si>
  <si>
    <t>geblieben</t>
  </si>
  <si>
    <t>braten</t>
  </si>
  <si>
    <t>briet</t>
  </si>
  <si>
    <t>gebraten</t>
  </si>
  <si>
    <t>brechen</t>
  </si>
  <si>
    <t>brach</t>
  </si>
  <si>
    <t>gebrochen</t>
  </si>
  <si>
    <t>e - i</t>
  </si>
  <si>
    <t>brennen</t>
  </si>
  <si>
    <t>brannte</t>
  </si>
  <si>
    <t>gebrannt</t>
  </si>
  <si>
    <t>bringen</t>
  </si>
  <si>
    <t>brachte</t>
  </si>
  <si>
    <t>gebracht</t>
  </si>
  <si>
    <t>denken</t>
  </si>
  <si>
    <t>dachte</t>
  </si>
  <si>
    <t>gedacht</t>
  </si>
  <si>
    <t>dürfen</t>
  </si>
  <si>
    <t>durfte</t>
  </si>
  <si>
    <t>gedurft</t>
  </si>
  <si>
    <t>ü - a (alle Formen Sg.)</t>
  </si>
  <si>
    <t>empfehlen</t>
  </si>
  <si>
    <t>empfahl</t>
  </si>
  <si>
    <t>empfohlen</t>
  </si>
  <si>
    <t>erschrecken</t>
  </si>
  <si>
    <t>erschrak</t>
  </si>
  <si>
    <t>erschrocken</t>
  </si>
  <si>
    <t>essen</t>
  </si>
  <si>
    <t>aß</t>
  </si>
  <si>
    <t>gegessen</t>
  </si>
  <si>
    <t>fahren</t>
  </si>
  <si>
    <t>fuhr</t>
  </si>
  <si>
    <t>gefahren</t>
  </si>
  <si>
    <t>fallen</t>
  </si>
  <si>
    <t>fiel</t>
  </si>
  <si>
    <t>gefallen</t>
  </si>
  <si>
    <t>fangen</t>
  </si>
  <si>
    <t>fing</t>
  </si>
  <si>
    <t>gefangen</t>
  </si>
  <si>
    <t>finden</t>
  </si>
  <si>
    <t>fand</t>
  </si>
  <si>
    <t>gefunden</t>
  </si>
  <si>
    <t>fliegen</t>
  </si>
  <si>
    <t>flog</t>
  </si>
  <si>
    <t>geflogen</t>
  </si>
  <si>
    <t>frieren</t>
  </si>
  <si>
    <t>fror</t>
  </si>
  <si>
    <t>gefroren</t>
  </si>
  <si>
    <t>geben</t>
  </si>
  <si>
    <t>gab</t>
  </si>
  <si>
    <t>gegeben</t>
  </si>
  <si>
    <t>gehen</t>
  </si>
  <si>
    <t>ging</t>
  </si>
  <si>
    <t>gegangen</t>
  </si>
  <si>
    <t>geschehen</t>
  </si>
  <si>
    <t>geschah</t>
  </si>
  <si>
    <t>gewinnen</t>
  </si>
  <si>
    <t>gewann</t>
  </si>
  <si>
    <t>gewonnen</t>
  </si>
  <si>
    <t>gießen</t>
  </si>
  <si>
    <t>goss</t>
  </si>
  <si>
    <t>gegossen</t>
  </si>
  <si>
    <t>greifen</t>
  </si>
  <si>
    <t>griff</t>
  </si>
  <si>
    <t>gegriffen</t>
  </si>
  <si>
    <t>haben</t>
  </si>
  <si>
    <t>hatte</t>
  </si>
  <si>
    <t>gehabt</t>
  </si>
  <si>
    <t>halten</t>
  </si>
  <si>
    <t>hielt</t>
  </si>
  <si>
    <t>gehalten</t>
  </si>
  <si>
    <t>hängen</t>
  </si>
  <si>
    <t>hing</t>
  </si>
  <si>
    <t>gehangen</t>
  </si>
  <si>
    <t>heben</t>
  </si>
  <si>
    <t>hob</t>
  </si>
  <si>
    <t>gehoben</t>
  </si>
  <si>
    <t>heißen</t>
  </si>
  <si>
    <t>hieß</t>
  </si>
  <si>
    <t>geheißen</t>
  </si>
  <si>
    <t>helfen</t>
  </si>
  <si>
    <t>half</t>
  </si>
  <si>
    <t>geholfen</t>
  </si>
  <si>
    <t>kennen</t>
  </si>
  <si>
    <t>kannte</t>
  </si>
  <si>
    <t>gekannt</t>
  </si>
  <si>
    <t>kommen</t>
  </si>
  <si>
    <t>kam</t>
  </si>
  <si>
    <t>gekommen</t>
  </si>
  <si>
    <t>können</t>
  </si>
  <si>
    <t>konnte</t>
  </si>
  <si>
    <t>gekonnt</t>
  </si>
  <si>
    <t>ö - a (alle Formen Sg.)</t>
  </si>
  <si>
    <t>lassen</t>
  </si>
  <si>
    <t>ließ</t>
  </si>
  <si>
    <t>gelassen</t>
  </si>
  <si>
    <t>laufen</t>
  </si>
  <si>
    <t>lief</t>
  </si>
  <si>
    <t>gelaufen</t>
  </si>
  <si>
    <t>a - äkostenloses Material für ehrenamtlichen Unterricht</t>
  </si>
  <si>
    <t>lesen</t>
  </si>
  <si>
    <t>las</t>
  </si>
  <si>
    <t>gelesen</t>
  </si>
  <si>
    <t>liegen</t>
  </si>
  <si>
    <t>lag</t>
  </si>
  <si>
    <t>gelegen</t>
  </si>
  <si>
    <t>lügen</t>
  </si>
  <si>
    <t>log</t>
  </si>
  <si>
    <t>gelogen</t>
  </si>
  <si>
    <t>messen</t>
  </si>
  <si>
    <t>maß</t>
  </si>
  <si>
    <t>gemessen</t>
  </si>
  <si>
    <t>mögen</t>
  </si>
  <si>
    <t>mochte</t>
  </si>
  <si>
    <t>gemocht</t>
  </si>
  <si>
    <t>müssen</t>
  </si>
  <si>
    <t>musste</t>
  </si>
  <si>
    <t>gemusst</t>
  </si>
  <si>
    <t>ü - u (alle Formen Sg.)</t>
  </si>
  <si>
    <t>nehmen</t>
  </si>
  <si>
    <t>nahm</t>
  </si>
  <si>
    <t>genommen</t>
  </si>
  <si>
    <t>nennen</t>
  </si>
  <si>
    <t>nannte</t>
  </si>
  <si>
    <t>genannt</t>
  </si>
  <si>
    <t>pfeifen</t>
  </si>
  <si>
    <t>pfiff</t>
  </si>
  <si>
    <t>gepfiffen</t>
  </si>
  <si>
    <t>raten</t>
  </si>
  <si>
    <t>riet</t>
  </si>
  <si>
    <t>geraten</t>
  </si>
  <si>
    <t>reiten</t>
  </si>
  <si>
    <t>ritt</t>
  </si>
  <si>
    <t>geritten</t>
  </si>
  <si>
    <t>rennen</t>
  </si>
  <si>
    <t>rannte</t>
  </si>
  <si>
    <t>gerannt</t>
  </si>
  <si>
    <t>riechen</t>
  </si>
  <si>
    <t>roch</t>
  </si>
  <si>
    <t>gerochen</t>
  </si>
  <si>
    <t>rufen</t>
  </si>
  <si>
    <t>rief</t>
  </si>
  <si>
    <t>gerufen</t>
  </si>
  <si>
    <t>scheinen</t>
  </si>
  <si>
    <t>schien</t>
  </si>
  <si>
    <t>geschienen</t>
  </si>
  <si>
    <t>schießen</t>
  </si>
  <si>
    <t>schoss</t>
  </si>
  <si>
    <t>geschossen</t>
  </si>
  <si>
    <t>schlafen</t>
  </si>
  <si>
    <t>schlief</t>
  </si>
  <si>
    <t>geschlafen</t>
  </si>
  <si>
    <t>schlagen</t>
  </si>
  <si>
    <t>schlug</t>
  </si>
  <si>
    <t>geschlagen</t>
  </si>
  <si>
    <t>schließen</t>
  </si>
  <si>
    <t>schloss</t>
  </si>
  <si>
    <t>geschlossen</t>
  </si>
  <si>
    <t>schneiden</t>
  </si>
  <si>
    <t>schnitt</t>
  </si>
  <si>
    <t>geschnitten</t>
  </si>
  <si>
    <t>schreiben</t>
  </si>
  <si>
    <t>schrieb</t>
  </si>
  <si>
    <t>geschrieben</t>
  </si>
  <si>
    <t>schreien</t>
  </si>
  <si>
    <t>schrie</t>
  </si>
  <si>
    <t>geschrien</t>
  </si>
  <si>
    <t>schweigen</t>
  </si>
  <si>
    <t>schwieg</t>
  </si>
  <si>
    <t>geschwiegen</t>
  </si>
  <si>
    <t>schwimmen</t>
  </si>
  <si>
    <t>schwamm</t>
  </si>
  <si>
    <t>geschwommen</t>
  </si>
  <si>
    <t>schwören</t>
  </si>
  <si>
    <t>schwor</t>
  </si>
  <si>
    <t>geschworen</t>
  </si>
  <si>
    <t>sehen</t>
  </si>
  <si>
    <t>sah</t>
  </si>
  <si>
    <t>gesehen</t>
  </si>
  <si>
    <t>war</t>
  </si>
  <si>
    <t>gewesen</t>
  </si>
  <si>
    <t>unregelmäßig</t>
  </si>
  <si>
    <t>singen</t>
  </si>
  <si>
    <t>sang</t>
  </si>
  <si>
    <t>gesungen</t>
  </si>
  <si>
    <t>sinken</t>
  </si>
  <si>
    <t>sank</t>
  </si>
  <si>
    <t>gesunken</t>
  </si>
  <si>
    <t>sitzen</t>
  </si>
  <si>
    <t>saß</t>
  </si>
  <si>
    <t>gesessen</t>
  </si>
  <si>
    <t>sollen</t>
  </si>
  <si>
    <t>sollte</t>
  </si>
  <si>
    <t>gesollt</t>
  </si>
  <si>
    <t>sprechen</t>
  </si>
  <si>
    <t>sprach</t>
  </si>
  <si>
    <t>gesprochen</t>
  </si>
  <si>
    <t>springen</t>
  </si>
  <si>
    <t>sprang</t>
  </si>
  <si>
    <t>gesprungen</t>
  </si>
  <si>
    <t>stechen</t>
  </si>
  <si>
    <t>stach</t>
  </si>
  <si>
    <t>gestochen</t>
  </si>
  <si>
    <t>stehen</t>
  </si>
  <si>
    <t>stand</t>
  </si>
  <si>
    <t>gestanden</t>
  </si>
  <si>
    <t>stehlen</t>
  </si>
  <si>
    <t>stahl</t>
  </si>
  <si>
    <t>gestohlen</t>
  </si>
  <si>
    <t>steigen</t>
  </si>
  <si>
    <t>stieg</t>
  </si>
  <si>
    <t>gestiegen</t>
  </si>
  <si>
    <t>sterben</t>
  </si>
  <si>
    <t>starb</t>
  </si>
  <si>
    <t>gestorben</t>
  </si>
  <si>
    <t>streiten</t>
  </si>
  <si>
    <t>stritt</t>
  </si>
  <si>
    <t>gestritten</t>
  </si>
  <si>
    <t>tragen</t>
  </si>
  <si>
    <t>trug</t>
  </si>
  <si>
    <t>getragen</t>
  </si>
  <si>
    <t>treffen</t>
  </si>
  <si>
    <t>traf</t>
  </si>
  <si>
    <t>getroffen</t>
  </si>
  <si>
    <t>treiben</t>
  </si>
  <si>
    <t>trieb</t>
  </si>
  <si>
    <t>getrieben</t>
  </si>
  <si>
    <t>treten</t>
  </si>
  <si>
    <t>trat</t>
  </si>
  <si>
    <t>getreten</t>
  </si>
  <si>
    <t>e - i (+tt), du trittst</t>
  </si>
  <si>
    <t>trinken</t>
  </si>
  <si>
    <t>trank</t>
  </si>
  <si>
    <t>getrunken</t>
  </si>
  <si>
    <t>tun</t>
  </si>
  <si>
    <t>tat</t>
  </si>
  <si>
    <t>getan</t>
  </si>
  <si>
    <t>vergessen</t>
  </si>
  <si>
    <t>vergaß</t>
  </si>
  <si>
    <t>verlieren</t>
  </si>
  <si>
    <t>verlor</t>
  </si>
  <si>
    <t>verloren</t>
  </si>
  <si>
    <t>wachsen</t>
  </si>
  <si>
    <t>wuchs</t>
  </si>
  <si>
    <t>gewachsen</t>
  </si>
  <si>
    <t>waschen</t>
  </si>
  <si>
    <t>wusch</t>
  </si>
  <si>
    <t>gewaschen</t>
  </si>
  <si>
    <t>werben</t>
  </si>
  <si>
    <t>warb</t>
  </si>
  <si>
    <t>geworben</t>
  </si>
  <si>
    <t>werden</t>
  </si>
  <si>
    <t>wurde</t>
  </si>
  <si>
    <t>geworden</t>
  </si>
  <si>
    <t>e - i, du wirst, er wird</t>
  </si>
  <si>
    <t>werfen</t>
  </si>
  <si>
    <t>warf</t>
  </si>
  <si>
    <t>geworfen</t>
  </si>
  <si>
    <t>wiegen</t>
  </si>
  <si>
    <t>wog</t>
  </si>
  <si>
    <t>gewogen</t>
  </si>
  <si>
    <t>wissen</t>
  </si>
  <si>
    <t>wusste</t>
  </si>
  <si>
    <t>gewusst</t>
  </si>
  <si>
    <t>i - ei (alle Formen Sg.)</t>
  </si>
  <si>
    <t>wollen</t>
  </si>
  <si>
    <t>wollte</t>
  </si>
  <si>
    <t>gewollt</t>
  </si>
  <si>
    <t>o - i (alle Formen Sg.)</t>
  </si>
  <si>
    <t>ziehen</t>
  </si>
  <si>
    <t>zog</t>
  </si>
  <si>
    <t>gezogen</t>
  </si>
  <si>
    <t>zwingen</t>
  </si>
  <si>
    <t>zwang</t>
  </si>
  <si>
    <t>gezwungen</t>
  </si>
  <si>
    <t>backte/buk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</si>
</sst>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1" xfId="0" applyFont="1" applyBorder="1" applyAlignment="1"/>
    <xf numFmtId="0" fontId="4" fillId="4" borderId="1" xfId="0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3" fillId="0" borderId="5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workbookViewId="0">
      <selection sqref="A1:B1"/>
    </sheetView>
  </sheetViews>
  <sheetFormatPr defaultColWidth="14.453125" defaultRowHeight="15.75" customHeight="1" x14ac:dyDescent="0.25"/>
  <sheetData>
    <row r="1" spans="1:8" x14ac:dyDescent="0.3">
      <c r="A1" s="10" t="s">
        <v>0</v>
      </c>
      <c r="B1" s="11"/>
    </row>
    <row r="3" spans="1:8" ht="15.7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15.75" customHeight="1" x14ac:dyDescent="0.25">
      <c r="A4" s="2">
        <v>1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10</v>
      </c>
      <c r="G4" s="3" t="s">
        <v>11</v>
      </c>
      <c r="H4" s="3" t="s">
        <v>13</v>
      </c>
    </row>
    <row r="5" spans="1:8" ht="15.75" customHeight="1" x14ac:dyDescent="0.25">
      <c r="A5" s="2">
        <v>2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15</v>
      </c>
      <c r="G5" s="3" t="s">
        <v>16</v>
      </c>
      <c r="H5" s="3" t="s">
        <v>18</v>
      </c>
    </row>
    <row r="6" spans="1:8" ht="15.75" customHeight="1" x14ac:dyDescent="0.25">
      <c r="A6" s="12">
        <v>3</v>
      </c>
      <c r="B6" s="3" t="s">
        <v>19</v>
      </c>
      <c r="C6" s="3" t="s">
        <v>20</v>
      </c>
      <c r="D6" s="3" t="s">
        <v>21</v>
      </c>
      <c r="E6" s="3" t="s">
        <v>22</v>
      </c>
      <c r="F6" s="15" t="s">
        <v>23</v>
      </c>
      <c r="G6" s="16"/>
      <c r="H6" s="3" t="s">
        <v>24</v>
      </c>
    </row>
    <row r="7" spans="1:8" ht="15.75" customHeight="1" x14ac:dyDescent="0.25">
      <c r="A7" s="13"/>
      <c r="B7" s="3" t="s">
        <v>25</v>
      </c>
      <c r="C7" s="3" t="s">
        <v>26</v>
      </c>
      <c r="D7" s="3" t="s">
        <v>21</v>
      </c>
      <c r="E7" s="3" t="s">
        <v>22</v>
      </c>
      <c r="F7" s="17"/>
      <c r="G7" s="18"/>
      <c r="H7" s="3" t="s">
        <v>27</v>
      </c>
    </row>
    <row r="8" spans="1:8" ht="15.75" customHeight="1" x14ac:dyDescent="0.25">
      <c r="A8" s="14"/>
      <c r="B8" s="3" t="s">
        <v>26</v>
      </c>
      <c r="C8" s="3" t="s">
        <v>25</v>
      </c>
      <c r="D8" s="4" t="s">
        <v>28</v>
      </c>
      <c r="E8" s="3" t="s">
        <v>29</v>
      </c>
      <c r="F8" s="19"/>
      <c r="G8" s="20"/>
      <c r="H8" s="4" t="s">
        <v>30</v>
      </c>
    </row>
    <row r="9" spans="1:8" ht="15.75" customHeight="1" x14ac:dyDescent="0.25">
      <c r="A9" s="5"/>
      <c r="B9" s="5"/>
      <c r="C9" s="5"/>
      <c r="D9" s="5"/>
      <c r="E9" s="5"/>
      <c r="F9" s="5"/>
      <c r="G9" s="5"/>
      <c r="H9" s="5"/>
    </row>
    <row r="10" spans="1:8" ht="15.75" customHeight="1" x14ac:dyDescent="0.25">
      <c r="A10" s="1" t="s">
        <v>31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pans="1:8" ht="15.75" customHeight="1" x14ac:dyDescent="0.25">
      <c r="A11" s="3">
        <v>1</v>
      </c>
      <c r="B11" s="3" t="s">
        <v>32</v>
      </c>
      <c r="C11" s="3" t="s">
        <v>33</v>
      </c>
      <c r="D11" s="3" t="s">
        <v>33</v>
      </c>
      <c r="E11" s="3" t="s">
        <v>34</v>
      </c>
      <c r="F11" s="21" t="s">
        <v>33</v>
      </c>
      <c r="G11" s="22"/>
      <c r="H11" s="3" t="s">
        <v>35</v>
      </c>
    </row>
    <row r="12" spans="1:8" ht="15.75" customHeight="1" x14ac:dyDescent="0.25">
      <c r="A12" s="3">
        <v>2</v>
      </c>
      <c r="B12" s="4" t="s">
        <v>28</v>
      </c>
      <c r="C12" s="3" t="s">
        <v>36</v>
      </c>
      <c r="D12" s="3" t="s">
        <v>36</v>
      </c>
      <c r="E12" s="3" t="s">
        <v>37</v>
      </c>
      <c r="F12" s="21" t="s">
        <v>36</v>
      </c>
      <c r="G12" s="22"/>
      <c r="H12" s="3" t="s">
        <v>38</v>
      </c>
    </row>
    <row r="13" spans="1:8" ht="15.75" customHeight="1" x14ac:dyDescent="0.25">
      <c r="A13" s="23">
        <v>3</v>
      </c>
      <c r="B13" s="3" t="s">
        <v>25</v>
      </c>
      <c r="C13" s="3" t="s">
        <v>25</v>
      </c>
      <c r="D13" s="3" t="s">
        <v>39</v>
      </c>
      <c r="E13" s="3" t="s">
        <v>29</v>
      </c>
      <c r="F13" s="15" t="s">
        <v>23</v>
      </c>
      <c r="G13" s="16"/>
      <c r="H13" s="4" t="s">
        <v>28</v>
      </c>
    </row>
    <row r="14" spans="1:8" ht="15.75" customHeight="1" x14ac:dyDescent="0.25">
      <c r="A14" s="14"/>
      <c r="B14" s="3" t="s">
        <v>40</v>
      </c>
      <c r="C14" s="3" t="s">
        <v>40</v>
      </c>
      <c r="D14" s="3" t="s">
        <v>41</v>
      </c>
      <c r="E14" s="3" t="s">
        <v>42</v>
      </c>
      <c r="F14" s="19"/>
      <c r="G14" s="20"/>
      <c r="H14" s="4" t="s">
        <v>43</v>
      </c>
    </row>
  </sheetData>
  <mergeCells count="7">
    <mergeCell ref="A13:A14"/>
    <mergeCell ref="F13:G14"/>
    <mergeCell ref="A1:B1"/>
    <mergeCell ref="A6:A8"/>
    <mergeCell ref="F6:G8"/>
    <mergeCell ref="F11:G11"/>
    <mergeCell ref="F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8"/>
  <sheetViews>
    <sheetView tabSelected="1" workbookViewId="0">
      <selection activeCell="C2" sqref="C2"/>
    </sheetView>
  </sheetViews>
  <sheetFormatPr defaultColWidth="14.453125" defaultRowHeight="15.75" customHeight="1" x14ac:dyDescent="0.25"/>
  <cols>
    <col min="3" max="3" width="23.81640625" customWidth="1"/>
    <col min="4" max="4" width="30.453125" customWidth="1"/>
  </cols>
  <sheetData>
    <row r="1" spans="1:5" ht="15.75" customHeight="1" x14ac:dyDescent="0.25">
      <c r="A1" s="6" t="s">
        <v>44</v>
      </c>
      <c r="B1" s="6" t="s">
        <v>45</v>
      </c>
      <c r="C1" s="6" t="s">
        <v>46</v>
      </c>
      <c r="D1" s="6" t="s">
        <v>47</v>
      </c>
      <c r="E1" s="6" t="s">
        <v>48</v>
      </c>
    </row>
    <row r="2" spans="1:5" ht="15.75" customHeight="1" x14ac:dyDescent="0.25">
      <c r="A2" s="7" t="s">
        <v>49</v>
      </c>
      <c r="B2" s="7" t="s">
        <v>348</v>
      </c>
      <c r="C2" s="7" t="s">
        <v>50</v>
      </c>
      <c r="D2" s="7" t="s">
        <v>51</v>
      </c>
      <c r="E2" s="8" t="str">
        <f ca="1">IFERROR(__xludf.DUMMYFUNCTION("(GOOGLETRANSLATE(A2,""de"",""en""))"),"to bake")</f>
        <v>to bake</v>
      </c>
    </row>
    <row r="3" spans="1:5" ht="15.75" customHeight="1" x14ac:dyDescent="0.25">
      <c r="A3" s="7" t="s">
        <v>52</v>
      </c>
      <c r="B3" s="7" t="s">
        <v>53</v>
      </c>
      <c r="C3" s="7" t="s">
        <v>54</v>
      </c>
      <c r="D3" s="7" t="s">
        <v>55</v>
      </c>
      <c r="E3" s="8" t="str">
        <f ca="1">IFERROR(__xludf.DUMMYFUNCTION("(GOOGLETRANSLATE(A3,""de"",""en""))"),"command")</f>
        <v>command</v>
      </c>
    </row>
    <row r="4" spans="1:5" ht="15.75" customHeight="1" x14ac:dyDescent="0.25">
      <c r="A4" s="7" t="s">
        <v>56</v>
      </c>
      <c r="B4" s="7" t="s">
        <v>57</v>
      </c>
      <c r="C4" s="7" t="s">
        <v>58</v>
      </c>
      <c r="D4" s="9"/>
      <c r="E4" s="8" t="str">
        <f ca="1">IFERROR(__xludf.DUMMYFUNCTION("(GOOGLETRANSLATE(A4,""de"",""en""))"),"kick off")</f>
        <v>kick off</v>
      </c>
    </row>
    <row r="5" spans="1:5" ht="15.75" customHeight="1" x14ac:dyDescent="0.25">
      <c r="A5" s="7" t="s">
        <v>59</v>
      </c>
      <c r="B5" s="7" t="s">
        <v>60</v>
      </c>
      <c r="C5" s="7" t="s">
        <v>61</v>
      </c>
      <c r="D5" s="9"/>
      <c r="E5" s="8" t="str">
        <f ca="1">IFERROR(__xludf.DUMMYFUNCTION("(GOOGLETRANSLATE(A5,""de"",""en""))"),"bite")</f>
        <v>bite</v>
      </c>
    </row>
    <row r="6" spans="1:5" ht="15.75" customHeight="1" x14ac:dyDescent="0.25">
      <c r="A6" s="7" t="s">
        <v>62</v>
      </c>
      <c r="B6" s="7" t="s">
        <v>63</v>
      </c>
      <c r="C6" s="7" t="s">
        <v>64</v>
      </c>
      <c r="D6" s="9"/>
      <c r="E6" s="8" t="str">
        <f ca="1">IFERROR(__xludf.DUMMYFUNCTION("(GOOGLETRANSLATE(A6,""de"",""en""))"),"to bend")</f>
        <v>to bend</v>
      </c>
    </row>
    <row r="7" spans="1:5" ht="15.75" customHeight="1" x14ac:dyDescent="0.25">
      <c r="A7" s="7" t="s">
        <v>65</v>
      </c>
      <c r="B7" s="7" t="s">
        <v>66</v>
      </c>
      <c r="C7" s="7" t="s">
        <v>67</v>
      </c>
      <c r="D7" s="9"/>
      <c r="E7" s="8" t="str">
        <f ca="1">IFERROR(__xludf.DUMMYFUNCTION("(GOOGLETRANSLATE(A7,""de"",""en""))"),"tie")</f>
        <v>tie</v>
      </c>
    </row>
    <row r="8" spans="1:5" ht="15.75" customHeight="1" x14ac:dyDescent="0.25">
      <c r="A8" s="7" t="s">
        <v>68</v>
      </c>
      <c r="B8" s="7" t="s">
        <v>69</v>
      </c>
      <c r="C8" s="7" t="s">
        <v>70</v>
      </c>
      <c r="D8" s="9"/>
      <c r="E8" s="8" t="str">
        <f ca="1">IFERROR(__xludf.DUMMYFUNCTION("(GOOGLETRANSLATE(A8,""de"",""en""))"),"ask")</f>
        <v>ask</v>
      </c>
    </row>
    <row r="9" spans="1:5" ht="15.75" customHeight="1" x14ac:dyDescent="0.25">
      <c r="A9" s="7" t="s">
        <v>71</v>
      </c>
      <c r="B9" s="7" t="s">
        <v>72</v>
      </c>
      <c r="C9" s="7" t="s">
        <v>73</v>
      </c>
      <c r="D9" s="9"/>
      <c r="E9" s="8" t="str">
        <f ca="1">IFERROR(__xludf.DUMMYFUNCTION("(GOOGLETRANSLATE(A9,""de"",""en""))"),"stay")</f>
        <v>stay</v>
      </c>
    </row>
    <row r="10" spans="1:5" ht="15.75" customHeight="1" x14ac:dyDescent="0.25">
      <c r="A10" s="7" t="s">
        <v>74</v>
      </c>
      <c r="B10" s="7" t="s">
        <v>75</v>
      </c>
      <c r="C10" s="7" t="s">
        <v>76</v>
      </c>
      <c r="D10" s="7" t="s">
        <v>51</v>
      </c>
      <c r="E10" s="8" t="str">
        <f ca="1">IFERROR(__xludf.DUMMYFUNCTION("(GOOGLETRANSLATE(A10,""de"",""en""))"),"roast meat")</f>
        <v>roast meat</v>
      </c>
    </row>
    <row r="11" spans="1:5" ht="15.75" customHeight="1" x14ac:dyDescent="0.25">
      <c r="A11" s="7" t="s">
        <v>77</v>
      </c>
      <c r="B11" s="7" t="s">
        <v>78</v>
      </c>
      <c r="C11" s="7" t="s">
        <v>79</v>
      </c>
      <c r="D11" s="7" t="s">
        <v>80</v>
      </c>
      <c r="E11" s="8" t="str">
        <f ca="1">IFERROR(__xludf.DUMMYFUNCTION("(GOOGLETRANSLATE(A11,""de"",""en""))"),"break")</f>
        <v>break</v>
      </c>
    </row>
    <row r="12" spans="1:5" ht="15.75" customHeight="1" x14ac:dyDescent="0.25">
      <c r="A12" s="7" t="s">
        <v>81</v>
      </c>
      <c r="B12" s="7" t="s">
        <v>82</v>
      </c>
      <c r="C12" s="7" t="s">
        <v>83</v>
      </c>
      <c r="D12" s="9"/>
      <c r="E12" s="8" t="str">
        <f ca="1">IFERROR(__xludf.DUMMYFUNCTION("(GOOGLETRANSLATE(A12,""de"",""en""))"),"burn")</f>
        <v>burn</v>
      </c>
    </row>
    <row r="13" spans="1:5" ht="15.75" customHeight="1" x14ac:dyDescent="0.25">
      <c r="A13" s="7" t="s">
        <v>84</v>
      </c>
      <c r="B13" s="7" t="s">
        <v>85</v>
      </c>
      <c r="C13" s="7" t="s">
        <v>86</v>
      </c>
      <c r="D13" s="9"/>
      <c r="E13" s="8" t="str">
        <f ca="1">IFERROR(__xludf.DUMMYFUNCTION("(GOOGLETRANSLATE(A13,""de"",""en""))"),"bring")</f>
        <v>bring</v>
      </c>
    </row>
    <row r="14" spans="1:5" ht="15.75" customHeight="1" x14ac:dyDescent="0.25">
      <c r="A14" s="7" t="s">
        <v>87</v>
      </c>
      <c r="B14" s="7" t="s">
        <v>88</v>
      </c>
      <c r="C14" s="7" t="s">
        <v>89</v>
      </c>
      <c r="D14" s="9"/>
      <c r="E14" s="8" t="str">
        <f ca="1">IFERROR(__xludf.DUMMYFUNCTION("(GOOGLETRANSLATE(A14,""de"",""en""))"),"think")</f>
        <v>think</v>
      </c>
    </row>
    <row r="15" spans="1:5" ht="15.75" customHeight="1" x14ac:dyDescent="0.25">
      <c r="A15" s="7" t="s">
        <v>90</v>
      </c>
      <c r="B15" s="7" t="s">
        <v>91</v>
      </c>
      <c r="C15" s="7" t="s">
        <v>92</v>
      </c>
      <c r="D15" s="7" t="s">
        <v>93</v>
      </c>
      <c r="E15" s="8" t="str">
        <f ca="1">IFERROR(__xludf.DUMMYFUNCTION("(GOOGLETRANSLATE(A15,""de"",""en""))"),"to be allowed to")</f>
        <v>to be allowed to</v>
      </c>
    </row>
    <row r="16" spans="1:5" ht="15.75" customHeight="1" x14ac:dyDescent="0.25">
      <c r="A16" s="7" t="s">
        <v>94</v>
      </c>
      <c r="B16" s="7" t="s">
        <v>95</v>
      </c>
      <c r="C16" s="7" t="s">
        <v>96</v>
      </c>
      <c r="D16" s="7" t="s">
        <v>55</v>
      </c>
      <c r="E16" s="8" t="str">
        <f ca="1">IFERROR(__xludf.DUMMYFUNCTION("(GOOGLETRANSLATE(A16,""de"",""en""))"),"recommend")</f>
        <v>recommend</v>
      </c>
    </row>
    <row r="17" spans="1:5" ht="15.75" customHeight="1" x14ac:dyDescent="0.25">
      <c r="A17" s="7" t="s">
        <v>97</v>
      </c>
      <c r="B17" s="7" t="s">
        <v>98</v>
      </c>
      <c r="C17" s="7" t="s">
        <v>99</v>
      </c>
      <c r="D17" s="7" t="s">
        <v>80</v>
      </c>
      <c r="E17" s="8" t="str">
        <f ca="1">IFERROR(__xludf.DUMMYFUNCTION("(GOOGLETRANSLATE(A17,""de"",""en""))"),"frighten")</f>
        <v>frighten</v>
      </c>
    </row>
    <row r="18" spans="1:5" ht="15.75" customHeight="1" x14ac:dyDescent="0.25">
      <c r="A18" s="7" t="s">
        <v>100</v>
      </c>
      <c r="B18" s="7" t="s">
        <v>101</v>
      </c>
      <c r="C18" s="7" t="s">
        <v>102</v>
      </c>
      <c r="D18" s="7" t="s">
        <v>80</v>
      </c>
      <c r="E18" s="8" t="str">
        <f ca="1">IFERROR(__xludf.DUMMYFUNCTION("(GOOGLETRANSLATE(A18,""de"",""en""))"),"eat")</f>
        <v>eat</v>
      </c>
    </row>
    <row r="19" spans="1:5" ht="15.75" customHeight="1" x14ac:dyDescent="0.25">
      <c r="A19" s="7" t="s">
        <v>103</v>
      </c>
      <c r="B19" s="7" t="s">
        <v>104</v>
      </c>
      <c r="C19" s="7" t="s">
        <v>105</v>
      </c>
      <c r="D19" s="7" t="s">
        <v>51</v>
      </c>
      <c r="E19" s="8" t="str">
        <f ca="1">IFERROR(__xludf.DUMMYFUNCTION("(GOOGLETRANSLATE(A19,""de"",""en""))"),"travel")</f>
        <v>travel</v>
      </c>
    </row>
    <row r="20" spans="1:5" ht="15.75" customHeight="1" x14ac:dyDescent="0.25">
      <c r="A20" s="7" t="s">
        <v>106</v>
      </c>
      <c r="B20" s="7" t="s">
        <v>107</v>
      </c>
      <c r="C20" s="7" t="s">
        <v>108</v>
      </c>
      <c r="D20" s="7" t="s">
        <v>51</v>
      </c>
      <c r="E20" s="8" t="str">
        <f ca="1">IFERROR(__xludf.DUMMYFUNCTION("(GOOGLETRANSLATE(A20,""de"",""en""))"),"fall")</f>
        <v>fall</v>
      </c>
    </row>
    <row r="21" spans="1:5" ht="15.75" customHeight="1" x14ac:dyDescent="0.25">
      <c r="A21" s="7" t="s">
        <v>109</v>
      </c>
      <c r="B21" s="7" t="s">
        <v>110</v>
      </c>
      <c r="C21" s="7" t="s">
        <v>111</v>
      </c>
      <c r="D21" s="7" t="s">
        <v>51</v>
      </c>
      <c r="E21" s="8" t="str">
        <f ca="1">IFERROR(__xludf.DUMMYFUNCTION("(GOOGLETRANSLATE(A21,""de"",""en""))"),"catch")</f>
        <v>catch</v>
      </c>
    </row>
    <row r="22" spans="1:5" ht="15.75" customHeight="1" x14ac:dyDescent="0.25">
      <c r="A22" s="7" t="s">
        <v>112</v>
      </c>
      <c r="B22" s="7" t="s">
        <v>113</v>
      </c>
      <c r="C22" s="7" t="s">
        <v>114</v>
      </c>
      <c r="D22" s="9"/>
      <c r="E22" s="8" t="str">
        <f ca="1">IFERROR(__xludf.DUMMYFUNCTION("(GOOGLETRANSLATE(A22,""de"",""en""))"),"Find")</f>
        <v>Find</v>
      </c>
    </row>
    <row r="23" spans="1:5" ht="15.75" customHeight="1" x14ac:dyDescent="0.25">
      <c r="A23" s="7" t="s">
        <v>115</v>
      </c>
      <c r="B23" s="7" t="s">
        <v>116</v>
      </c>
      <c r="C23" s="7" t="s">
        <v>117</v>
      </c>
      <c r="D23" s="9"/>
      <c r="E23" s="8" t="str">
        <f ca="1">IFERROR(__xludf.DUMMYFUNCTION("(GOOGLETRANSLATE(A23,""de"",""en""))"),"to fly")</f>
        <v>to fly</v>
      </c>
    </row>
    <row r="24" spans="1:5" ht="15.75" customHeight="1" x14ac:dyDescent="0.25">
      <c r="A24" s="7" t="s">
        <v>118</v>
      </c>
      <c r="B24" s="7" t="s">
        <v>119</v>
      </c>
      <c r="C24" s="7" t="s">
        <v>120</v>
      </c>
      <c r="D24" s="9"/>
      <c r="E24" s="8" t="str">
        <f ca="1">IFERROR(__xludf.DUMMYFUNCTION("(GOOGLETRANSLATE(A24,""de"",""en""))"),"freeze")</f>
        <v>freeze</v>
      </c>
    </row>
    <row r="25" spans="1:5" ht="15.75" customHeight="1" x14ac:dyDescent="0.25">
      <c r="A25" s="7" t="s">
        <v>121</v>
      </c>
      <c r="B25" s="7" t="s">
        <v>122</v>
      </c>
      <c r="C25" s="7" t="s">
        <v>123</v>
      </c>
      <c r="D25" s="7" t="s">
        <v>80</v>
      </c>
      <c r="E25" s="8" t="str">
        <f ca="1">IFERROR(__xludf.DUMMYFUNCTION("(GOOGLETRANSLATE(A25,""de"",""en""))"),"give")</f>
        <v>give</v>
      </c>
    </row>
    <row r="26" spans="1:5" ht="15.75" customHeight="1" x14ac:dyDescent="0.25">
      <c r="A26" s="7" t="s">
        <v>124</v>
      </c>
      <c r="B26" s="7" t="s">
        <v>125</v>
      </c>
      <c r="C26" s="7" t="s">
        <v>126</v>
      </c>
      <c r="D26" s="9"/>
      <c r="E26" s="8" t="str">
        <f ca="1">IFERROR(__xludf.DUMMYFUNCTION("(GOOGLETRANSLATE(A26,""de"",""en""))"),"walk")</f>
        <v>walk</v>
      </c>
    </row>
    <row r="27" spans="1:5" ht="15.75" customHeight="1" x14ac:dyDescent="0.25">
      <c r="A27" s="7" t="s">
        <v>127</v>
      </c>
      <c r="B27" s="7" t="s">
        <v>128</v>
      </c>
      <c r="C27" s="7" t="s">
        <v>127</v>
      </c>
      <c r="D27" s="7" t="s">
        <v>55</v>
      </c>
      <c r="E27" s="8" t="str">
        <f ca="1">IFERROR(__xludf.DUMMYFUNCTION("(GOOGLETRANSLATE(A27,""de"",""en""))"),"happen")</f>
        <v>happen</v>
      </c>
    </row>
    <row r="28" spans="1:5" ht="12.5" x14ac:dyDescent="0.25">
      <c r="A28" s="7" t="s">
        <v>129</v>
      </c>
      <c r="B28" s="7" t="s">
        <v>130</v>
      </c>
      <c r="C28" s="7" t="s">
        <v>131</v>
      </c>
      <c r="D28" s="9"/>
      <c r="E28" s="8" t="str">
        <f ca="1">IFERROR(__xludf.DUMMYFUNCTION("(GOOGLETRANSLATE(A28,""de"",""en""))"),"to win")</f>
        <v>to win</v>
      </c>
    </row>
    <row r="29" spans="1:5" ht="12.5" x14ac:dyDescent="0.25">
      <c r="A29" s="7" t="s">
        <v>132</v>
      </c>
      <c r="B29" s="7" t="s">
        <v>133</v>
      </c>
      <c r="C29" s="7" t="s">
        <v>134</v>
      </c>
      <c r="D29" s="9"/>
      <c r="E29" s="8" t="str">
        <f ca="1">IFERROR(__xludf.DUMMYFUNCTION("(GOOGLETRANSLATE(A29,""de"",""en""))"),"to water")</f>
        <v>to water</v>
      </c>
    </row>
    <row r="30" spans="1:5" ht="12.5" x14ac:dyDescent="0.25">
      <c r="A30" s="7" t="s">
        <v>135</v>
      </c>
      <c r="B30" s="7" t="s">
        <v>136</v>
      </c>
      <c r="C30" s="7" t="s">
        <v>137</v>
      </c>
      <c r="D30" s="9"/>
      <c r="E30" s="8" t="str">
        <f ca="1">IFERROR(__xludf.DUMMYFUNCTION("(GOOGLETRANSLATE(A30,""de"",""en""))"),"to grab")</f>
        <v>to grab</v>
      </c>
    </row>
    <row r="31" spans="1:5" ht="12.5" x14ac:dyDescent="0.25">
      <c r="A31" s="7" t="s">
        <v>138</v>
      </c>
      <c r="B31" s="7" t="s">
        <v>139</v>
      </c>
      <c r="C31" s="7" t="s">
        <v>140</v>
      </c>
      <c r="D31" s="9"/>
      <c r="E31" s="8" t="str">
        <f ca="1">IFERROR(__xludf.DUMMYFUNCTION("(GOOGLETRANSLATE(A31,""de"",""en""))"),"to have")</f>
        <v>to have</v>
      </c>
    </row>
    <row r="32" spans="1:5" ht="12.5" x14ac:dyDescent="0.25">
      <c r="A32" s="7" t="s">
        <v>141</v>
      </c>
      <c r="B32" s="7" t="s">
        <v>142</v>
      </c>
      <c r="C32" s="7" t="s">
        <v>143</v>
      </c>
      <c r="D32" s="7" t="s">
        <v>51</v>
      </c>
      <c r="E32" s="8" t="str">
        <f ca="1">IFERROR(__xludf.DUMMYFUNCTION("(GOOGLETRANSLATE(A32,""de"",""en""))"),"keep")</f>
        <v>keep</v>
      </c>
    </row>
    <row r="33" spans="1:5" ht="12.5" x14ac:dyDescent="0.25">
      <c r="A33" s="7" t="s">
        <v>144</v>
      </c>
      <c r="B33" s="7" t="s">
        <v>145</v>
      </c>
      <c r="C33" s="7" t="s">
        <v>146</v>
      </c>
      <c r="D33" s="9"/>
      <c r="E33" s="8" t="str">
        <f ca="1">IFERROR(__xludf.DUMMYFUNCTION("(GOOGLETRANSLATE(A33,""de"",""en""))"),"hang")</f>
        <v>hang</v>
      </c>
    </row>
    <row r="34" spans="1:5" ht="12.5" x14ac:dyDescent="0.25">
      <c r="A34" s="7" t="s">
        <v>147</v>
      </c>
      <c r="B34" s="7" t="s">
        <v>148</v>
      </c>
      <c r="C34" s="7" t="s">
        <v>149</v>
      </c>
      <c r="D34" s="9"/>
      <c r="E34" s="8" t="str">
        <f ca="1">IFERROR(__xludf.DUMMYFUNCTION("(GOOGLETRANSLATE(A34,""de"",""en""))"),"to lift")</f>
        <v>to lift</v>
      </c>
    </row>
    <row r="35" spans="1:5" ht="12.5" x14ac:dyDescent="0.25">
      <c r="A35" s="7" t="s">
        <v>150</v>
      </c>
      <c r="B35" s="7" t="s">
        <v>151</v>
      </c>
      <c r="C35" s="7" t="s">
        <v>152</v>
      </c>
      <c r="D35" s="9"/>
      <c r="E35" s="8" t="str">
        <f ca="1">IFERROR(__xludf.DUMMYFUNCTION("(GOOGLETRANSLATE(A35,""de"",""en""))"),"mean")</f>
        <v>mean</v>
      </c>
    </row>
    <row r="36" spans="1:5" ht="12.5" x14ac:dyDescent="0.25">
      <c r="A36" s="7" t="s">
        <v>153</v>
      </c>
      <c r="B36" s="7" t="s">
        <v>154</v>
      </c>
      <c r="C36" s="7" t="s">
        <v>155</v>
      </c>
      <c r="D36" s="7" t="s">
        <v>80</v>
      </c>
      <c r="E36" s="8" t="str">
        <f ca="1">IFERROR(__xludf.DUMMYFUNCTION("(GOOGLETRANSLATE(A36,""de"",""en""))"),"help")</f>
        <v>help</v>
      </c>
    </row>
    <row r="37" spans="1:5" ht="12.5" x14ac:dyDescent="0.25">
      <c r="A37" s="7" t="s">
        <v>156</v>
      </c>
      <c r="B37" s="7" t="s">
        <v>157</v>
      </c>
      <c r="C37" s="7" t="s">
        <v>158</v>
      </c>
      <c r="D37" s="9"/>
      <c r="E37" s="8" t="str">
        <f ca="1">IFERROR(__xludf.DUMMYFUNCTION("(GOOGLETRANSLATE(A37,""de"",""en""))"),"know")</f>
        <v>know</v>
      </c>
    </row>
    <row r="38" spans="1:5" ht="12.5" x14ac:dyDescent="0.25">
      <c r="A38" s="7" t="s">
        <v>159</v>
      </c>
      <c r="B38" s="7" t="s">
        <v>160</v>
      </c>
      <c r="C38" s="7" t="s">
        <v>161</v>
      </c>
      <c r="D38" s="9"/>
      <c r="E38" s="8" t="str">
        <f ca="1">IFERROR(__xludf.DUMMYFUNCTION("(GOOGLETRANSLATE(A38,""de"",""en""))"),"come")</f>
        <v>come</v>
      </c>
    </row>
    <row r="39" spans="1:5" ht="12.5" x14ac:dyDescent="0.25">
      <c r="A39" s="7" t="s">
        <v>162</v>
      </c>
      <c r="B39" s="7" t="s">
        <v>163</v>
      </c>
      <c r="C39" s="7" t="s">
        <v>164</v>
      </c>
      <c r="D39" s="7" t="s">
        <v>165</v>
      </c>
      <c r="E39" s="8" t="str">
        <f ca="1">IFERROR(__xludf.DUMMYFUNCTION("(GOOGLETRANSLATE(A39,""de"",""en""))"),"can")</f>
        <v>can</v>
      </c>
    </row>
    <row r="40" spans="1:5" ht="12.5" x14ac:dyDescent="0.25">
      <c r="A40" s="7" t="s">
        <v>166</v>
      </c>
      <c r="B40" s="7" t="s">
        <v>167</v>
      </c>
      <c r="C40" s="7" t="s">
        <v>168</v>
      </c>
      <c r="D40" s="7" t="s">
        <v>51</v>
      </c>
      <c r="E40" s="8" t="str">
        <f ca="1">IFERROR(__xludf.DUMMYFUNCTION("(GOOGLETRANSLATE(A40,""de"",""en""))"),"permit")</f>
        <v>permit</v>
      </c>
    </row>
    <row r="41" spans="1:5" ht="12.5" x14ac:dyDescent="0.25">
      <c r="A41" s="7" t="s">
        <v>169</v>
      </c>
      <c r="B41" s="7" t="s">
        <v>170</v>
      </c>
      <c r="C41" s="7" t="s">
        <v>171</v>
      </c>
      <c r="D41" s="7" t="s">
        <v>172</v>
      </c>
      <c r="E41" s="8" t="str">
        <f ca="1">IFERROR(__xludf.DUMMYFUNCTION("(GOOGLETRANSLATE(A41,""de"",""en""))"),"to run")</f>
        <v>to run</v>
      </c>
    </row>
    <row r="42" spans="1:5" ht="12.5" x14ac:dyDescent="0.25">
      <c r="A42" s="7" t="s">
        <v>173</v>
      </c>
      <c r="B42" s="7" t="s">
        <v>174</v>
      </c>
      <c r="C42" s="7" t="s">
        <v>175</v>
      </c>
      <c r="D42" s="7" t="s">
        <v>55</v>
      </c>
      <c r="E42" s="8" t="str">
        <f ca="1">IFERROR(__xludf.DUMMYFUNCTION("(GOOGLETRANSLATE(A42,""de"",""en""))"),"read")</f>
        <v>read</v>
      </c>
    </row>
    <row r="43" spans="1:5" ht="12.5" x14ac:dyDescent="0.25">
      <c r="A43" s="7" t="s">
        <v>176</v>
      </c>
      <c r="B43" s="7" t="s">
        <v>177</v>
      </c>
      <c r="C43" s="7" t="s">
        <v>178</v>
      </c>
      <c r="D43" s="9"/>
      <c r="E43" s="8" t="str">
        <f ca="1">IFERROR(__xludf.DUMMYFUNCTION("(GOOGLETRANSLATE(A43,""de"",""en""))"),"lie")</f>
        <v>lie</v>
      </c>
    </row>
    <row r="44" spans="1:5" ht="12.5" x14ac:dyDescent="0.25">
      <c r="A44" s="7" t="s">
        <v>179</v>
      </c>
      <c r="B44" s="7" t="s">
        <v>180</v>
      </c>
      <c r="C44" s="7" t="s">
        <v>181</v>
      </c>
      <c r="D44" s="9"/>
      <c r="E44" s="8" t="str">
        <f ca="1">IFERROR(__xludf.DUMMYFUNCTION("(GOOGLETRANSLATE(A44,""de"",""en""))"),"lying")</f>
        <v>lying</v>
      </c>
    </row>
    <row r="45" spans="1:5" ht="12.5" x14ac:dyDescent="0.25">
      <c r="A45" s="7" t="s">
        <v>182</v>
      </c>
      <c r="B45" s="7" t="s">
        <v>183</v>
      </c>
      <c r="C45" s="7" t="s">
        <v>184</v>
      </c>
      <c r="D45" s="7" t="s">
        <v>80</v>
      </c>
      <c r="E45" s="8" t="str">
        <f ca="1">IFERROR(__xludf.DUMMYFUNCTION("(GOOGLETRANSLATE(A45,""de"",""en""))"),"measure up")</f>
        <v>measure up</v>
      </c>
    </row>
    <row r="46" spans="1:5" ht="12.5" x14ac:dyDescent="0.25">
      <c r="A46" s="7" t="s">
        <v>185</v>
      </c>
      <c r="B46" s="7" t="s">
        <v>186</v>
      </c>
      <c r="C46" s="7" t="s">
        <v>187</v>
      </c>
      <c r="D46" s="7" t="s">
        <v>165</v>
      </c>
      <c r="E46" s="8" t="str">
        <f ca="1">IFERROR(__xludf.DUMMYFUNCTION("(GOOGLETRANSLATE(A46,""de"",""en""))"),"to like")</f>
        <v>to like</v>
      </c>
    </row>
    <row r="47" spans="1:5" ht="12.5" x14ac:dyDescent="0.25">
      <c r="A47" s="7" t="s">
        <v>188</v>
      </c>
      <c r="B47" s="7" t="s">
        <v>189</v>
      </c>
      <c r="C47" s="7" t="s">
        <v>190</v>
      </c>
      <c r="D47" s="7" t="s">
        <v>191</v>
      </c>
      <c r="E47" s="8" t="str">
        <f ca="1">IFERROR(__xludf.DUMMYFUNCTION("(GOOGLETRANSLATE(A47,""de"",""en""))"),"have to")</f>
        <v>have to</v>
      </c>
    </row>
    <row r="48" spans="1:5" ht="12.5" x14ac:dyDescent="0.25">
      <c r="A48" s="7" t="s">
        <v>192</v>
      </c>
      <c r="B48" s="7" t="s">
        <v>193</v>
      </c>
      <c r="C48" s="7" t="s">
        <v>194</v>
      </c>
      <c r="D48" s="7" t="s">
        <v>80</v>
      </c>
      <c r="E48" s="8" t="str">
        <f ca="1">IFERROR(__xludf.DUMMYFUNCTION("(GOOGLETRANSLATE(A48,""de"",""en""))"),"to take")</f>
        <v>to take</v>
      </c>
    </row>
    <row r="49" spans="1:5" ht="12.5" x14ac:dyDescent="0.25">
      <c r="A49" s="7" t="s">
        <v>195</v>
      </c>
      <c r="B49" s="7" t="s">
        <v>196</v>
      </c>
      <c r="C49" s="7" t="s">
        <v>197</v>
      </c>
      <c r="D49" s="9"/>
      <c r="E49" s="8" t="str">
        <f ca="1">IFERROR(__xludf.DUMMYFUNCTION("(GOOGLETRANSLATE(A49,""de"",""en""))"),"to name")</f>
        <v>to name</v>
      </c>
    </row>
    <row r="50" spans="1:5" ht="12.5" x14ac:dyDescent="0.25">
      <c r="A50" s="7" t="s">
        <v>198</v>
      </c>
      <c r="B50" s="7" t="s">
        <v>199</v>
      </c>
      <c r="C50" s="7" t="s">
        <v>200</v>
      </c>
      <c r="D50" s="9"/>
      <c r="E50" s="8" t="str">
        <f ca="1">IFERROR(__xludf.DUMMYFUNCTION("(GOOGLETRANSLATE(A50,""de"",""en""))"),"Pipes")</f>
        <v>Pipes</v>
      </c>
    </row>
    <row r="51" spans="1:5" ht="12.5" x14ac:dyDescent="0.25">
      <c r="A51" s="7" t="s">
        <v>201</v>
      </c>
      <c r="B51" s="7" t="s">
        <v>202</v>
      </c>
      <c r="C51" s="7" t="s">
        <v>203</v>
      </c>
      <c r="D51" s="7" t="s">
        <v>51</v>
      </c>
      <c r="E51" s="8" t="str">
        <f ca="1">IFERROR(__xludf.DUMMYFUNCTION("(GOOGLETRANSLATE(A51,""de"",""en""))"),"guess")</f>
        <v>guess</v>
      </c>
    </row>
    <row r="52" spans="1:5" ht="12.5" x14ac:dyDescent="0.25">
      <c r="A52" s="7" t="s">
        <v>204</v>
      </c>
      <c r="B52" s="7" t="s">
        <v>205</v>
      </c>
      <c r="C52" s="7" t="s">
        <v>206</v>
      </c>
      <c r="D52" s="9"/>
      <c r="E52" s="8" t="str">
        <f ca="1">IFERROR(__xludf.DUMMYFUNCTION("(GOOGLETRANSLATE(A52,""de"",""en""))"),"ride")</f>
        <v>ride</v>
      </c>
    </row>
    <row r="53" spans="1:5" ht="12.5" x14ac:dyDescent="0.25">
      <c r="A53" s="7" t="s">
        <v>207</v>
      </c>
      <c r="B53" s="7" t="s">
        <v>208</v>
      </c>
      <c r="C53" s="7" t="s">
        <v>209</v>
      </c>
      <c r="D53" s="9"/>
      <c r="E53" s="8" t="str">
        <f ca="1">IFERROR(__xludf.DUMMYFUNCTION("(GOOGLETRANSLATE(A53,""de"",""en""))"),"run")</f>
        <v>run</v>
      </c>
    </row>
    <row r="54" spans="1:5" ht="12.5" x14ac:dyDescent="0.25">
      <c r="A54" s="7" t="s">
        <v>210</v>
      </c>
      <c r="B54" s="7" t="s">
        <v>211</v>
      </c>
      <c r="C54" s="7" t="s">
        <v>212</v>
      </c>
      <c r="D54" s="9"/>
      <c r="E54" s="8" t="str">
        <f ca="1">IFERROR(__xludf.DUMMYFUNCTION("(GOOGLETRANSLATE(A54,""de"",""en""))"),"smell")</f>
        <v>smell</v>
      </c>
    </row>
    <row r="55" spans="1:5" ht="12.5" x14ac:dyDescent="0.25">
      <c r="A55" s="7" t="s">
        <v>213</v>
      </c>
      <c r="B55" s="7" t="s">
        <v>214</v>
      </c>
      <c r="C55" s="7" t="s">
        <v>215</v>
      </c>
      <c r="D55" s="9"/>
      <c r="E55" s="8" t="str">
        <f ca="1">IFERROR(__xludf.DUMMYFUNCTION("(GOOGLETRANSLATE(A55,""de"",""en""))"),"call")</f>
        <v>call</v>
      </c>
    </row>
    <row r="56" spans="1:5" ht="12.5" x14ac:dyDescent="0.25">
      <c r="A56" s="7" t="s">
        <v>216</v>
      </c>
      <c r="B56" s="7" t="s">
        <v>217</v>
      </c>
      <c r="C56" s="7" t="s">
        <v>218</v>
      </c>
      <c r="D56" s="9"/>
      <c r="E56" s="8" t="str">
        <f ca="1">IFERROR(__xludf.DUMMYFUNCTION("(GOOGLETRANSLATE(A56,""de"",""en""))"),"seem")</f>
        <v>seem</v>
      </c>
    </row>
    <row r="57" spans="1:5" ht="12.5" x14ac:dyDescent="0.25">
      <c r="A57" s="7" t="s">
        <v>219</v>
      </c>
      <c r="B57" s="7" t="s">
        <v>220</v>
      </c>
      <c r="C57" s="7" t="s">
        <v>221</v>
      </c>
      <c r="D57" s="9"/>
      <c r="E57" s="8" t="str">
        <f ca="1">IFERROR(__xludf.DUMMYFUNCTION("(GOOGLETRANSLATE(A57,""de"",""en""))"),"shoot")</f>
        <v>shoot</v>
      </c>
    </row>
    <row r="58" spans="1:5" ht="12.5" x14ac:dyDescent="0.25">
      <c r="A58" s="7" t="s">
        <v>222</v>
      </c>
      <c r="B58" s="7" t="s">
        <v>223</v>
      </c>
      <c r="C58" s="7" t="s">
        <v>224</v>
      </c>
      <c r="D58" s="7" t="s">
        <v>51</v>
      </c>
      <c r="E58" s="8" t="str">
        <f ca="1">IFERROR(__xludf.DUMMYFUNCTION("(GOOGLETRANSLATE(A58,""de"",""en""))"),"sleep")</f>
        <v>sleep</v>
      </c>
    </row>
    <row r="59" spans="1:5" ht="12.5" x14ac:dyDescent="0.25">
      <c r="A59" s="7" t="s">
        <v>225</v>
      </c>
      <c r="B59" s="7" t="s">
        <v>226</v>
      </c>
      <c r="C59" s="7" t="s">
        <v>227</v>
      </c>
      <c r="D59" s="7" t="s">
        <v>51</v>
      </c>
      <c r="E59" s="8" t="str">
        <f ca="1">IFERROR(__xludf.DUMMYFUNCTION("(GOOGLETRANSLATE(A59,""de"",""en""))"),"beat")</f>
        <v>beat</v>
      </c>
    </row>
    <row r="60" spans="1:5" ht="12.5" x14ac:dyDescent="0.25">
      <c r="A60" s="7" t="s">
        <v>228</v>
      </c>
      <c r="B60" s="7" t="s">
        <v>229</v>
      </c>
      <c r="C60" s="7" t="s">
        <v>230</v>
      </c>
      <c r="D60" s="9"/>
      <c r="E60" s="8" t="str">
        <f ca="1">IFERROR(__xludf.DUMMYFUNCTION("(GOOGLETRANSLATE(A60,""de"",""en""))"),"conclude")</f>
        <v>conclude</v>
      </c>
    </row>
    <row r="61" spans="1:5" ht="12.5" x14ac:dyDescent="0.25">
      <c r="A61" s="7" t="s">
        <v>231</v>
      </c>
      <c r="B61" s="7" t="s">
        <v>232</v>
      </c>
      <c r="C61" s="7" t="s">
        <v>233</v>
      </c>
      <c r="D61" s="9"/>
      <c r="E61" s="8" t="str">
        <f ca="1">IFERROR(__xludf.DUMMYFUNCTION("(GOOGLETRANSLATE(A61,""de"",""en""))"),"cut")</f>
        <v>cut</v>
      </c>
    </row>
    <row r="62" spans="1:5" ht="12.5" x14ac:dyDescent="0.25">
      <c r="A62" s="7" t="s">
        <v>234</v>
      </c>
      <c r="B62" s="7" t="s">
        <v>235</v>
      </c>
      <c r="C62" s="7" t="s">
        <v>236</v>
      </c>
      <c r="D62" s="9"/>
      <c r="E62" s="8" t="str">
        <f ca="1">IFERROR(__xludf.DUMMYFUNCTION("(GOOGLETRANSLATE(A62,""de"",""en""))"),"to write")</f>
        <v>to write</v>
      </c>
    </row>
    <row r="63" spans="1:5" ht="12.5" x14ac:dyDescent="0.25">
      <c r="A63" s="7" t="s">
        <v>237</v>
      </c>
      <c r="B63" s="7" t="s">
        <v>238</v>
      </c>
      <c r="C63" s="7" t="s">
        <v>239</v>
      </c>
      <c r="D63" s="9"/>
      <c r="E63" s="8" t="str">
        <f ca="1">IFERROR(__xludf.DUMMYFUNCTION("(GOOGLETRANSLATE(A63,""de"",""en""))"),"scream")</f>
        <v>scream</v>
      </c>
    </row>
    <row r="64" spans="1:5" ht="12.5" x14ac:dyDescent="0.25">
      <c r="A64" s="7" t="s">
        <v>240</v>
      </c>
      <c r="B64" s="7" t="s">
        <v>241</v>
      </c>
      <c r="C64" s="7" t="s">
        <v>242</v>
      </c>
      <c r="D64" s="9"/>
      <c r="E64" s="8" t="str">
        <f ca="1">IFERROR(__xludf.DUMMYFUNCTION("(GOOGLETRANSLATE(A64,""de"",""en""))"),"be silent")</f>
        <v>be silent</v>
      </c>
    </row>
    <row r="65" spans="1:5" ht="12.5" x14ac:dyDescent="0.25">
      <c r="A65" s="7" t="s">
        <v>243</v>
      </c>
      <c r="B65" s="7" t="s">
        <v>244</v>
      </c>
      <c r="C65" s="7" t="s">
        <v>245</v>
      </c>
      <c r="D65" s="9"/>
      <c r="E65" s="8" t="str">
        <f ca="1">IFERROR(__xludf.DUMMYFUNCTION("(GOOGLETRANSLATE(A65,""de"",""en""))"),"swim")</f>
        <v>swim</v>
      </c>
    </row>
    <row r="66" spans="1:5" ht="12.5" x14ac:dyDescent="0.25">
      <c r="A66" s="7" t="s">
        <v>246</v>
      </c>
      <c r="B66" s="7" t="s">
        <v>247</v>
      </c>
      <c r="C66" s="7" t="s">
        <v>248</v>
      </c>
      <c r="D66" s="9"/>
      <c r="E66" s="8" t="str">
        <f ca="1">IFERROR(__xludf.DUMMYFUNCTION("(GOOGLETRANSLATE(A66,""de"",""en""))"),"swear")</f>
        <v>swear</v>
      </c>
    </row>
    <row r="67" spans="1:5" ht="12.5" x14ac:dyDescent="0.25">
      <c r="A67" s="7" t="s">
        <v>249</v>
      </c>
      <c r="B67" s="7" t="s">
        <v>250</v>
      </c>
      <c r="C67" s="7" t="s">
        <v>251</v>
      </c>
      <c r="D67" s="7" t="s">
        <v>55</v>
      </c>
      <c r="E67" s="8" t="str">
        <f ca="1">IFERROR(__xludf.DUMMYFUNCTION("(GOOGLETRANSLATE(A67,""de"",""en""))"),"see")</f>
        <v>see</v>
      </c>
    </row>
    <row r="68" spans="1:5" ht="12.5" x14ac:dyDescent="0.25">
      <c r="A68" s="7" t="s">
        <v>27</v>
      </c>
      <c r="B68" s="7" t="s">
        <v>252</v>
      </c>
      <c r="C68" s="7" t="s">
        <v>253</v>
      </c>
      <c r="D68" s="7" t="s">
        <v>254</v>
      </c>
      <c r="E68" s="8" t="str">
        <f ca="1">IFERROR(__xludf.DUMMYFUNCTION("(GOOGLETRANSLATE(A68,""de"",""en""))"),"be")</f>
        <v>be</v>
      </c>
    </row>
    <row r="69" spans="1:5" ht="12.5" x14ac:dyDescent="0.25">
      <c r="A69" s="7" t="s">
        <v>255</v>
      </c>
      <c r="B69" s="7" t="s">
        <v>256</v>
      </c>
      <c r="C69" s="7" t="s">
        <v>257</v>
      </c>
      <c r="D69" s="9"/>
      <c r="E69" s="8" t="str">
        <f ca="1">IFERROR(__xludf.DUMMYFUNCTION("(GOOGLETRANSLATE(A69,""de"",""en""))"),"to sing")</f>
        <v>to sing</v>
      </c>
    </row>
    <row r="70" spans="1:5" ht="12.5" x14ac:dyDescent="0.25">
      <c r="A70" s="7" t="s">
        <v>258</v>
      </c>
      <c r="B70" s="7" t="s">
        <v>259</v>
      </c>
      <c r="C70" s="7" t="s">
        <v>260</v>
      </c>
      <c r="D70" s="9"/>
      <c r="E70" s="8" t="str">
        <f ca="1">IFERROR(__xludf.DUMMYFUNCTION("(GOOGLETRANSLATE(A70,""de"",""en""))"),"sink")</f>
        <v>sink</v>
      </c>
    </row>
    <row r="71" spans="1:5" ht="12.5" x14ac:dyDescent="0.25">
      <c r="A71" s="7" t="s">
        <v>261</v>
      </c>
      <c r="B71" s="7" t="s">
        <v>262</v>
      </c>
      <c r="C71" s="7" t="s">
        <v>263</v>
      </c>
      <c r="D71" s="9"/>
      <c r="E71" s="8" t="str">
        <f ca="1">IFERROR(__xludf.DUMMYFUNCTION("(GOOGLETRANSLATE(A71,""de"",""en""))"),"sit")</f>
        <v>sit</v>
      </c>
    </row>
    <row r="72" spans="1:5" ht="12.5" x14ac:dyDescent="0.25">
      <c r="A72" s="7" t="s">
        <v>264</v>
      </c>
      <c r="B72" s="7" t="s">
        <v>265</v>
      </c>
      <c r="C72" s="7" t="s">
        <v>266</v>
      </c>
      <c r="D72" s="9"/>
      <c r="E72" s="8" t="str">
        <f ca="1">IFERROR(__xludf.DUMMYFUNCTION("(GOOGLETRANSLATE(A72,""de"",""en""))"),"should")</f>
        <v>should</v>
      </c>
    </row>
    <row r="73" spans="1:5" ht="12.5" x14ac:dyDescent="0.25">
      <c r="A73" s="7" t="s">
        <v>267</v>
      </c>
      <c r="B73" s="7" t="s">
        <v>268</v>
      </c>
      <c r="C73" s="7" t="s">
        <v>269</v>
      </c>
      <c r="D73" s="7" t="s">
        <v>80</v>
      </c>
      <c r="E73" s="8" t="str">
        <f ca="1">IFERROR(__xludf.DUMMYFUNCTION("(GOOGLETRANSLATE(A73,""de"",""en""))"),"speak")</f>
        <v>speak</v>
      </c>
    </row>
    <row r="74" spans="1:5" ht="12.5" x14ac:dyDescent="0.25">
      <c r="A74" s="7" t="s">
        <v>270</v>
      </c>
      <c r="B74" s="7" t="s">
        <v>271</v>
      </c>
      <c r="C74" s="7" t="s">
        <v>272</v>
      </c>
      <c r="D74" s="9"/>
      <c r="E74" s="8" t="str">
        <f ca="1">IFERROR(__xludf.DUMMYFUNCTION("(GOOGLETRANSLATE(A74,""de"",""en""))"),"leap")</f>
        <v>leap</v>
      </c>
    </row>
    <row r="75" spans="1:5" ht="12.5" x14ac:dyDescent="0.25">
      <c r="A75" s="7" t="s">
        <v>273</v>
      </c>
      <c r="B75" s="7" t="s">
        <v>274</v>
      </c>
      <c r="C75" s="7" t="s">
        <v>275</v>
      </c>
      <c r="D75" s="7" t="s">
        <v>80</v>
      </c>
      <c r="E75" s="8" t="str">
        <f ca="1">IFERROR(__xludf.DUMMYFUNCTION("(GOOGLETRANSLATE(A75,""de"",""en""))"),"sting")</f>
        <v>sting</v>
      </c>
    </row>
    <row r="76" spans="1:5" ht="12.5" x14ac:dyDescent="0.25">
      <c r="A76" s="7" t="s">
        <v>276</v>
      </c>
      <c r="B76" s="7" t="s">
        <v>277</v>
      </c>
      <c r="C76" s="7" t="s">
        <v>278</v>
      </c>
      <c r="D76" s="9"/>
      <c r="E76" s="8" t="str">
        <f ca="1">IFERROR(__xludf.DUMMYFUNCTION("(GOOGLETRANSLATE(A76,""de"",""en""))"),"stand")</f>
        <v>stand</v>
      </c>
    </row>
    <row r="77" spans="1:5" ht="12.5" x14ac:dyDescent="0.25">
      <c r="A77" s="7" t="s">
        <v>279</v>
      </c>
      <c r="B77" s="7" t="s">
        <v>280</v>
      </c>
      <c r="C77" s="7" t="s">
        <v>281</v>
      </c>
      <c r="D77" s="7" t="s">
        <v>55</v>
      </c>
      <c r="E77" s="8" t="str">
        <f ca="1">IFERROR(__xludf.DUMMYFUNCTION("(GOOGLETRANSLATE(A77,""de"",""en""))"),"steal")</f>
        <v>steal</v>
      </c>
    </row>
    <row r="78" spans="1:5" ht="12.5" x14ac:dyDescent="0.25">
      <c r="A78" s="7" t="s">
        <v>282</v>
      </c>
      <c r="B78" s="7" t="s">
        <v>283</v>
      </c>
      <c r="C78" s="7" t="s">
        <v>284</v>
      </c>
      <c r="D78" s="9"/>
      <c r="E78" s="8" t="str">
        <f ca="1">IFERROR(__xludf.DUMMYFUNCTION("(GOOGLETRANSLATE(A78,""de"",""en""))"),"rise")</f>
        <v>rise</v>
      </c>
    </row>
    <row r="79" spans="1:5" ht="12.5" x14ac:dyDescent="0.25">
      <c r="A79" s="7" t="s">
        <v>285</v>
      </c>
      <c r="B79" s="7" t="s">
        <v>286</v>
      </c>
      <c r="C79" s="7" t="s">
        <v>287</v>
      </c>
      <c r="D79" s="7" t="s">
        <v>80</v>
      </c>
      <c r="E79" s="8" t="str">
        <f ca="1">IFERROR(__xludf.DUMMYFUNCTION("(GOOGLETRANSLATE(A79,""de"",""en""))"),"die")</f>
        <v>die</v>
      </c>
    </row>
    <row r="80" spans="1:5" ht="12.5" x14ac:dyDescent="0.25">
      <c r="A80" s="7" t="s">
        <v>288</v>
      </c>
      <c r="B80" s="7" t="s">
        <v>289</v>
      </c>
      <c r="C80" s="7" t="s">
        <v>290</v>
      </c>
      <c r="D80" s="9"/>
      <c r="E80" s="8" t="str">
        <f ca="1">IFERROR(__xludf.DUMMYFUNCTION("(GOOGLETRANSLATE(A80,""de"",""en""))"),"fight")</f>
        <v>fight</v>
      </c>
    </row>
    <row r="81" spans="1:5" ht="12.5" x14ac:dyDescent="0.25">
      <c r="A81" s="7" t="s">
        <v>291</v>
      </c>
      <c r="B81" s="7" t="s">
        <v>292</v>
      </c>
      <c r="C81" s="7" t="s">
        <v>293</v>
      </c>
      <c r="D81" s="7" t="s">
        <v>51</v>
      </c>
      <c r="E81" s="8" t="str">
        <f ca="1">IFERROR(__xludf.DUMMYFUNCTION("(GOOGLETRANSLATE(A81,""de"",""en""))"),"wear")</f>
        <v>wear</v>
      </c>
    </row>
    <row r="82" spans="1:5" ht="12.5" x14ac:dyDescent="0.25">
      <c r="A82" s="7" t="s">
        <v>294</v>
      </c>
      <c r="B82" s="7" t="s">
        <v>295</v>
      </c>
      <c r="C82" s="7" t="s">
        <v>296</v>
      </c>
      <c r="D82" s="7" t="s">
        <v>80</v>
      </c>
      <c r="E82" s="8" t="str">
        <f ca="1">IFERROR(__xludf.DUMMYFUNCTION("(GOOGLETRANSLATE(A82,""de"",""en""))"),"meet")</f>
        <v>meet</v>
      </c>
    </row>
    <row r="83" spans="1:5" ht="12.5" x14ac:dyDescent="0.25">
      <c r="A83" s="7" t="s">
        <v>297</v>
      </c>
      <c r="B83" s="7" t="s">
        <v>298</v>
      </c>
      <c r="C83" s="7" t="s">
        <v>299</v>
      </c>
      <c r="D83" s="7"/>
      <c r="E83" s="8" t="str">
        <f ca="1">IFERROR(__xludf.DUMMYFUNCTION("(GOOGLETRANSLATE(A83,""de"",""en""))"),"to drive")</f>
        <v>to drive</v>
      </c>
    </row>
    <row r="84" spans="1:5" ht="12.5" x14ac:dyDescent="0.25">
      <c r="A84" s="7" t="s">
        <v>300</v>
      </c>
      <c r="B84" s="7" t="s">
        <v>301</v>
      </c>
      <c r="C84" s="7" t="s">
        <v>302</v>
      </c>
      <c r="D84" s="7" t="s">
        <v>303</v>
      </c>
      <c r="E84" s="8" t="str">
        <f ca="1">IFERROR(__xludf.DUMMYFUNCTION("(GOOGLETRANSLATE(A84,""de"",""en""))"),"step")</f>
        <v>step</v>
      </c>
    </row>
    <row r="85" spans="1:5" ht="12.5" x14ac:dyDescent="0.25">
      <c r="A85" s="7" t="s">
        <v>304</v>
      </c>
      <c r="B85" s="7" t="s">
        <v>305</v>
      </c>
      <c r="C85" s="7" t="s">
        <v>306</v>
      </c>
      <c r="D85" s="9"/>
      <c r="E85" s="8" t="str">
        <f ca="1">IFERROR(__xludf.DUMMYFUNCTION("(GOOGLETRANSLATE(A85,""de"",""en""))"),"to drink")</f>
        <v>to drink</v>
      </c>
    </row>
    <row r="86" spans="1:5" ht="12.5" x14ac:dyDescent="0.25">
      <c r="A86" s="7" t="s">
        <v>307</v>
      </c>
      <c r="B86" s="7" t="s">
        <v>308</v>
      </c>
      <c r="C86" s="7" t="s">
        <v>309</v>
      </c>
      <c r="D86" s="9"/>
      <c r="E86" s="8" t="str">
        <f ca="1">IFERROR(__xludf.DUMMYFUNCTION("(GOOGLETRANSLATE(A86,""de"",""en""))"),"to do")</f>
        <v>to do</v>
      </c>
    </row>
    <row r="87" spans="1:5" ht="12.5" x14ac:dyDescent="0.25">
      <c r="A87" s="7" t="s">
        <v>310</v>
      </c>
      <c r="B87" s="7" t="s">
        <v>311</v>
      </c>
      <c r="C87" s="7" t="s">
        <v>310</v>
      </c>
      <c r="D87" s="7" t="s">
        <v>80</v>
      </c>
      <c r="E87" s="8" t="str">
        <f ca="1">IFERROR(__xludf.DUMMYFUNCTION("(GOOGLETRANSLATE(A87,""de"",""en""))"),"forget")</f>
        <v>forget</v>
      </c>
    </row>
    <row r="88" spans="1:5" ht="12.5" x14ac:dyDescent="0.25">
      <c r="A88" s="7" t="s">
        <v>312</v>
      </c>
      <c r="B88" s="7" t="s">
        <v>313</v>
      </c>
      <c r="C88" s="7" t="s">
        <v>314</v>
      </c>
      <c r="D88" s="9"/>
      <c r="E88" s="8" t="str">
        <f ca="1">IFERROR(__xludf.DUMMYFUNCTION("(GOOGLETRANSLATE(A88,""de"",""en""))"),"lose")</f>
        <v>lose</v>
      </c>
    </row>
    <row r="89" spans="1:5" ht="12.5" x14ac:dyDescent="0.25">
      <c r="A89" s="7" t="s">
        <v>315</v>
      </c>
      <c r="B89" s="7" t="s">
        <v>316</v>
      </c>
      <c r="C89" s="7" t="s">
        <v>317</v>
      </c>
      <c r="D89" s="7" t="s">
        <v>51</v>
      </c>
      <c r="E89" s="8" t="str">
        <f ca="1">IFERROR(__xludf.DUMMYFUNCTION("(GOOGLETRANSLATE(A89,""de"",""en""))"),"grow")</f>
        <v>grow</v>
      </c>
    </row>
    <row r="90" spans="1:5" ht="12.5" x14ac:dyDescent="0.25">
      <c r="A90" s="7" t="s">
        <v>318</v>
      </c>
      <c r="B90" s="7" t="s">
        <v>319</v>
      </c>
      <c r="C90" s="7" t="s">
        <v>320</v>
      </c>
      <c r="D90" s="7" t="s">
        <v>51</v>
      </c>
      <c r="E90" s="8" t="str">
        <f ca="1">IFERROR(__xludf.DUMMYFUNCTION("(GOOGLETRANSLATE(A90,""de"",""en""))"),"to wash")</f>
        <v>to wash</v>
      </c>
    </row>
    <row r="91" spans="1:5" ht="12.5" x14ac:dyDescent="0.25">
      <c r="A91" s="7" t="s">
        <v>321</v>
      </c>
      <c r="B91" s="7" t="s">
        <v>322</v>
      </c>
      <c r="C91" s="7" t="s">
        <v>323</v>
      </c>
      <c r="D91" s="7" t="s">
        <v>80</v>
      </c>
      <c r="E91" s="8" t="str">
        <f ca="1">IFERROR(__xludf.DUMMYFUNCTION("(GOOGLETRANSLATE(A91,""de"",""en""))"),"advertise")</f>
        <v>advertise</v>
      </c>
    </row>
    <row r="92" spans="1:5" ht="12.5" x14ac:dyDescent="0.25">
      <c r="A92" s="7" t="s">
        <v>324</v>
      </c>
      <c r="B92" s="7" t="s">
        <v>325</v>
      </c>
      <c r="C92" s="7" t="s">
        <v>326</v>
      </c>
      <c r="D92" s="7" t="s">
        <v>327</v>
      </c>
      <c r="E92" s="8" t="str">
        <f ca="1">IFERROR(__xludf.DUMMYFUNCTION("(GOOGLETRANSLATE(A92,""de"",""en""))"),"will")</f>
        <v>will</v>
      </c>
    </row>
    <row r="93" spans="1:5" ht="12.5" x14ac:dyDescent="0.25">
      <c r="A93" s="7" t="s">
        <v>328</v>
      </c>
      <c r="B93" s="7" t="s">
        <v>329</v>
      </c>
      <c r="C93" s="7" t="s">
        <v>330</v>
      </c>
      <c r="D93" s="7" t="s">
        <v>80</v>
      </c>
      <c r="E93" s="8" t="str">
        <f ca="1">IFERROR(__xludf.DUMMYFUNCTION("(GOOGLETRANSLATE(A93,""de"",""en""))"),"throw")</f>
        <v>throw</v>
      </c>
    </row>
    <row r="94" spans="1:5" ht="12.5" x14ac:dyDescent="0.25">
      <c r="A94" s="7" t="s">
        <v>331</v>
      </c>
      <c r="B94" s="7" t="s">
        <v>332</v>
      </c>
      <c r="C94" s="7" t="s">
        <v>333</v>
      </c>
      <c r="D94" s="9"/>
      <c r="E94" s="8" t="str">
        <f ca="1">IFERROR(__xludf.DUMMYFUNCTION("(GOOGLETRANSLATE(A94,""de"",""en""))"),"to weigh")</f>
        <v>to weigh</v>
      </c>
    </row>
    <row r="95" spans="1:5" ht="12.5" x14ac:dyDescent="0.25">
      <c r="A95" s="7" t="s">
        <v>334</v>
      </c>
      <c r="B95" s="7" t="s">
        <v>335</v>
      </c>
      <c r="C95" s="7" t="s">
        <v>336</v>
      </c>
      <c r="D95" s="7" t="s">
        <v>337</v>
      </c>
      <c r="E95" s="8" t="str">
        <f ca="1">IFERROR(__xludf.DUMMYFUNCTION("(GOOGLETRANSLATE(A95,""de"",""en""))"),"to know")</f>
        <v>to know</v>
      </c>
    </row>
    <row r="96" spans="1:5" ht="12.5" x14ac:dyDescent="0.25">
      <c r="A96" s="7" t="s">
        <v>338</v>
      </c>
      <c r="B96" s="7" t="s">
        <v>339</v>
      </c>
      <c r="C96" s="7" t="s">
        <v>340</v>
      </c>
      <c r="D96" s="7" t="s">
        <v>341</v>
      </c>
      <c r="E96" s="8" t="str">
        <f ca="1">IFERROR(__xludf.DUMMYFUNCTION("(GOOGLETRANSLATE(A96,""de"",""en""))"),"want")</f>
        <v>want</v>
      </c>
    </row>
    <row r="97" spans="1:5" ht="12.5" x14ac:dyDescent="0.25">
      <c r="A97" s="7" t="s">
        <v>342</v>
      </c>
      <c r="B97" s="7" t="s">
        <v>343</v>
      </c>
      <c r="C97" s="7" t="s">
        <v>344</v>
      </c>
      <c r="D97" s="9"/>
      <c r="E97" s="8" t="str">
        <f ca="1">IFERROR(__xludf.DUMMYFUNCTION("(GOOGLETRANSLATE(A97,""de"",""en""))"),"draw")</f>
        <v>draw</v>
      </c>
    </row>
    <row r="98" spans="1:5" ht="12.5" x14ac:dyDescent="0.25">
      <c r="A98" s="7" t="s">
        <v>345</v>
      </c>
      <c r="B98" s="7" t="s">
        <v>346</v>
      </c>
      <c r="C98" s="7" t="s">
        <v>347</v>
      </c>
      <c r="D98" s="9"/>
      <c r="E98" s="8" t="str">
        <f ca="1">IFERROR(__xludf.DUMMYFUNCTION("(GOOGLETRANSLATE(A98,""de"",""en""))"),"to force")</f>
        <v>to force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Grammar</vt:lpstr>
      <vt:lpstr>Verben</vt:lpstr>
      <vt:lpstr>Wort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Pragasit Charoenraksa</cp:lastModifiedBy>
  <dcterms:modified xsi:type="dcterms:W3CDTF">2021-10-11T10:40:30Z</dcterms:modified>
</cp:coreProperties>
</file>