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7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 &amp; 3" sheetId="2" r:id="rId5"/>
    <sheet state="visible" name="Question 4" sheetId="3" r:id="rId6"/>
    <sheet state="visible" name="Question 5" sheetId="4" r:id="rId7"/>
    <sheet state="visible" name="Question 6" sheetId="5" r:id="rId8"/>
    <sheet state="visible" name="Question 7" sheetId="6" r:id="rId9"/>
    <sheet state="visible" name="Sheet20" sheetId="7" r:id="rId10"/>
    <sheet state="visible" name="Question 8" sheetId="8" r:id="rId11"/>
    <sheet state="visible" name="Sheet22" sheetId="9" r:id="rId12"/>
    <sheet state="visible" name="Question 9" sheetId="10" r:id="rId13"/>
    <sheet state="visible" name="Sheet25" sheetId="11" r:id="rId14"/>
    <sheet state="visible" name="Question 10" sheetId="12" r:id="rId15"/>
    <sheet state="visible" name="Pivot Table 13" sheetId="13" r:id="rId16"/>
    <sheet state="visible" name="Pivot Table 12" sheetId="14" r:id="rId17"/>
    <sheet state="visible" name="Pivot Table 11" sheetId="15" r:id="rId18"/>
    <sheet state="visible" name="Pivot Table 8" sheetId="16" r:id="rId19"/>
    <sheet state="visible" name="Detail1-100,866-Upscale Cleanin" sheetId="17" r:id="rId20"/>
    <sheet state="visible" name="Pivot Table 6" sheetId="18" r:id="rId21"/>
    <sheet state="visible" name="Sheet23" sheetId="19" r:id="rId22"/>
    <sheet state="visible" name="Sheet21" sheetId="20" r:id="rId23"/>
    <sheet state="visible" name="Pivot Table 5" sheetId="21" r:id="rId24"/>
    <sheet state="visible" name="Pivot Table 4" sheetId="22" r:id="rId25"/>
    <sheet state="visible" name="Sheet3" sheetId="23" r:id="rId26"/>
    <sheet state="visible" name="Sheet15" sheetId="24" r:id="rId27"/>
  </sheets>
  <definedNames/>
  <calcPr/>
  <pivotCaches>
    <pivotCache cacheId="0" r:id="rId28"/>
    <pivotCache cacheId="1" r:id="rId29"/>
    <pivotCache cacheId="2" r:id="rId30"/>
    <pivotCache cacheId="3" r:id="rId31"/>
    <pivotCache cacheId="4" r:id="rId32"/>
    <pivotCache cacheId="5" r:id="rId33"/>
    <pivotCache cacheId="6" r:id="rId34"/>
  </pivotCaches>
  <extLst>
    <ext uri="GoogleSheetsCustomDataVersion2">
      <go:sheetsCustomData xmlns:go="http://customooxmlschemas.google.com/" r:id="rId35" roundtripDataChecksum="A/Vb36VqkBXTgupDhhVs8hLr1bTjqBVYA6hGsc1l7U4="/>
    </ext>
  </extLst>
</workbook>
</file>

<file path=xl/sharedStrings.xml><?xml version="1.0" encoding="utf-8"?>
<sst xmlns="http://schemas.openxmlformats.org/spreadsheetml/2006/main" count="4107" uniqueCount="907">
  <si>
    <t>@dropdown</t>
  </si>
  <si>
    <t>Double crite area match karne per pass and fail show karna hai</t>
  </si>
  <si>
    <t>Condition bonush add karna hai</t>
  </si>
  <si>
    <t>Double vlookup lagana hai,</t>
  </si>
  <si>
    <t>Reverse vlookup</t>
  </si>
  <si>
    <t>Smart vlookup</t>
  </si>
  <si>
    <t xml:space="preserve"> </t>
  </si>
  <si>
    <t>Passing Marks&gt;35</t>
  </si>
  <si>
    <t>PassingMarks&gt;40</t>
  </si>
  <si>
    <t>PASS/FAIL</t>
  </si>
  <si>
    <t>NAME</t>
  </si>
  <si>
    <t>SCORE 1</t>
  </si>
  <si>
    <t>SCORE 2</t>
  </si>
  <si>
    <t>Remark</t>
  </si>
  <si>
    <t>RAJ BAHADUR</t>
  </si>
  <si>
    <t>SURAJ KUMAR</t>
  </si>
  <si>
    <t>SARVAJEET KUMAR YADAV</t>
  </si>
  <si>
    <t>HEMANT B PANCHAL</t>
  </si>
  <si>
    <t>SUDHIR SHAW</t>
  </si>
  <si>
    <t>ASHU VERMA</t>
  </si>
  <si>
    <t>AKSHAY H. GORE</t>
  </si>
  <si>
    <t>SL. NO</t>
  </si>
  <si>
    <t>EMP. CODE</t>
  </si>
  <si>
    <t>EMPLOYEE'S NAME</t>
  </si>
  <si>
    <t>SALE QUANTITY</t>
  </si>
  <si>
    <t>Incentive</t>
  </si>
  <si>
    <t>Surender Singh</t>
  </si>
  <si>
    <t>Devanand</t>
  </si>
  <si>
    <t>Rakesh Malik</t>
  </si>
  <si>
    <t>Jagat Singh</t>
  </si>
  <si>
    <t>Dharam Pal</t>
  </si>
  <si>
    <t>Shri Bhagwan</t>
  </si>
  <si>
    <t>Shiv Kumar</t>
  </si>
  <si>
    <t xml:space="preserve">Narender </t>
  </si>
  <si>
    <t>FIND OUT AGE AGAINST EMP NAME USING VLOOKUP,</t>
  </si>
  <si>
    <t>SR. NO</t>
  </si>
  <si>
    <t>EMP NAME</t>
  </si>
  <si>
    <t>EMP ID</t>
  </si>
  <si>
    <t>FATHER Name</t>
  </si>
  <si>
    <t>CITY</t>
  </si>
  <si>
    <t>AGE</t>
  </si>
  <si>
    <t>PANKAJ PANDEY</t>
  </si>
  <si>
    <t>MOHAN KUMAR</t>
  </si>
  <si>
    <t>PUNJAB</t>
  </si>
  <si>
    <t>BRIGESH SINGH</t>
  </si>
  <si>
    <t>INDRA DEV</t>
  </si>
  <si>
    <t>PRAYAGRAJ</t>
  </si>
  <si>
    <t>ANIL KUMAR SHARMA</t>
  </si>
  <si>
    <t>NAGARJUN</t>
  </si>
  <si>
    <t>DURGAPUR</t>
  </si>
  <si>
    <t>ISHAR AHMED</t>
  </si>
  <si>
    <t>GANESH PATHKA</t>
  </si>
  <si>
    <t>LUDHIANA</t>
  </si>
  <si>
    <t>PUSHRAJ SINGH</t>
  </si>
  <si>
    <t>RAJNISH SHUKLA</t>
  </si>
  <si>
    <t>CHANDIGARH</t>
  </si>
  <si>
    <t>DILIP NISHAD</t>
  </si>
  <si>
    <t>MAHENDRA KUMAR</t>
  </si>
  <si>
    <t>DHANBAD</t>
  </si>
  <si>
    <t>ANURAG SINGH</t>
  </si>
  <si>
    <t>NILKANTH YADAV</t>
  </si>
  <si>
    <t>HIMMATGANJ</t>
  </si>
  <si>
    <t>PIOUS TRIPATHI</t>
  </si>
  <si>
    <t>ROHAN TRIAPTHI</t>
  </si>
  <si>
    <t>AMABALA</t>
  </si>
  <si>
    <t>FIND OUT EMP NAME AGAINST EMP ID USING VLOOKUP</t>
  </si>
  <si>
    <t>S.NO</t>
  </si>
  <si>
    <t>emp NAME</t>
  </si>
  <si>
    <t>FATHER NMAE</t>
  </si>
  <si>
    <t>Name</t>
  </si>
  <si>
    <t>Fathers Name</t>
  </si>
  <si>
    <t>City</t>
  </si>
  <si>
    <t>ABHISHEK PANDEY</t>
  </si>
  <si>
    <t>HARI OM</t>
  </si>
  <si>
    <t>ASANSOL</t>
  </si>
  <si>
    <t>EMPID</t>
  </si>
  <si>
    <t>empname</t>
  </si>
  <si>
    <t>Fname</t>
  </si>
  <si>
    <t>Rajesh</t>
  </si>
  <si>
    <t>Ramesh</t>
  </si>
  <si>
    <t>Rahul</t>
  </si>
  <si>
    <t>Rajnish</t>
  </si>
  <si>
    <t>Kalmesh</t>
  </si>
  <si>
    <t>Neha</t>
  </si>
  <si>
    <t>Puspa</t>
  </si>
  <si>
    <t>kajal</t>
  </si>
  <si>
    <t>S.No</t>
  </si>
  <si>
    <t>Emp. Name</t>
  </si>
  <si>
    <t>PAID DAY</t>
  </si>
  <si>
    <t>ESIC SALARY</t>
  </si>
  <si>
    <t>VIPIN KUMAR</t>
  </si>
  <si>
    <t>RAJESH KUMAR VARMA</t>
  </si>
  <si>
    <t>MOHD. NASEER UDDIN</t>
  </si>
  <si>
    <t>K. SOMESHWER RAO</t>
  </si>
  <si>
    <t>PAVAN KUMAR</t>
  </si>
  <si>
    <t>R. RAM KUMAR</t>
  </si>
  <si>
    <t>DASHRATH KUMAR</t>
  </si>
  <si>
    <t>DHARAM SINGH RAWAT</t>
  </si>
  <si>
    <t>CHRISTOPHER JOHN</t>
  </si>
  <si>
    <t>SACHIN KUMAR</t>
  </si>
  <si>
    <t>KAPIL VERMA</t>
  </si>
  <si>
    <t>NEHA KAPOOR</t>
  </si>
  <si>
    <t>HARISH PAL</t>
  </si>
  <si>
    <t>BEENA KUMARI</t>
  </si>
  <si>
    <t>CHITTARANJAN PAL</t>
  </si>
  <si>
    <t>KAMAL KUMAR</t>
  </si>
  <si>
    <t>MEENA CHHETRI</t>
  </si>
  <si>
    <t>MUNINDRA SINGH</t>
  </si>
  <si>
    <t>Sr. no.</t>
  </si>
  <si>
    <t>NAMES</t>
  </si>
  <si>
    <t>pay day</t>
  </si>
  <si>
    <t>ecis salary</t>
  </si>
  <si>
    <t>parva bains</t>
  </si>
  <si>
    <t>reenu thakur</t>
  </si>
  <si>
    <t>parva kumar</t>
  </si>
  <si>
    <t>rakesh bains</t>
  </si>
  <si>
    <t>anamika chauhan</t>
  </si>
  <si>
    <t>parva singh</t>
  </si>
  <si>
    <t>naresh bains</t>
  </si>
  <si>
    <t>parva mann</t>
  </si>
  <si>
    <t>NIkhil</t>
  </si>
  <si>
    <t>Rj1003</t>
  </si>
  <si>
    <t>SK14002</t>
  </si>
  <si>
    <t>SKY1002</t>
  </si>
  <si>
    <t>HBP4002</t>
  </si>
  <si>
    <t>SS5006</t>
  </si>
  <si>
    <t>AV9005</t>
  </si>
  <si>
    <t>AHG8003</t>
  </si>
  <si>
    <t>SS7005</t>
  </si>
  <si>
    <t>DEV2001</t>
  </si>
  <si>
    <t>RM4006</t>
  </si>
  <si>
    <t>JS1008</t>
  </si>
  <si>
    <t>DP5009</t>
  </si>
  <si>
    <t>SB3004</t>
  </si>
  <si>
    <t>SK3008</t>
  </si>
  <si>
    <t>NR7006</t>
  </si>
  <si>
    <t>Highlight All The Names Which has Contain Ramesh in Given List</t>
  </si>
  <si>
    <t>RAMESH</t>
  </si>
  <si>
    <t>RAJA</t>
  </si>
  <si>
    <t>HARIS</t>
  </si>
  <si>
    <t>AJIT</t>
  </si>
  <si>
    <t>RAKESH</t>
  </si>
  <si>
    <t>RATNA</t>
  </si>
  <si>
    <t>date</t>
  </si>
  <si>
    <t>Supplier Name</t>
  </si>
  <si>
    <t>CITY_NAME</t>
  </si>
  <si>
    <t>STATE</t>
  </si>
  <si>
    <t>COUNTRY</t>
  </si>
  <si>
    <t>No. of orders</t>
  </si>
  <si>
    <t>COX TRACTOR COMPANY Ltd.</t>
  </si>
  <si>
    <t>Nagpur</t>
  </si>
  <si>
    <t>Maharashtra</t>
  </si>
  <si>
    <t>India</t>
  </si>
  <si>
    <t>CRITERIA</t>
  </si>
  <si>
    <t>Rolling Stock Pictures Ltd</t>
  </si>
  <si>
    <t>Aligarh</t>
  </si>
  <si>
    <t>Uttar Pradesh</t>
  </si>
  <si>
    <t>BETWEEN 12-01-2016 TO 19-02-2017</t>
  </si>
  <si>
    <t>Shirts &amp; Other Stuff Ltd.</t>
  </si>
  <si>
    <t>Jalandhar</t>
  </si>
  <si>
    <t>Punjab</t>
  </si>
  <si>
    <t>ERAC - Clean Air Ltd</t>
  </si>
  <si>
    <t>Henryetta</t>
  </si>
  <si>
    <t>WA</t>
  </si>
  <si>
    <t>Canada</t>
  </si>
  <si>
    <t>Four Square Industrial Constructors Ltd</t>
  </si>
  <si>
    <t>Allahabad</t>
  </si>
  <si>
    <t>Green Shield</t>
  </si>
  <si>
    <t>EZS Language Resource</t>
  </si>
  <si>
    <t>Lucknow</t>
  </si>
  <si>
    <t>Silver Dollar Optical Corporation</t>
  </si>
  <si>
    <t>Kochi</t>
  </si>
  <si>
    <t>Kerala</t>
  </si>
  <si>
    <t>URS Corporation</t>
  </si>
  <si>
    <t>Putney Mechanical Co. Ltd.</t>
  </si>
  <si>
    <t>Farmville</t>
  </si>
  <si>
    <t>MO</t>
  </si>
  <si>
    <t>DOMINION CARTON CORPORATION</t>
  </si>
  <si>
    <t>Bristol</t>
  </si>
  <si>
    <t>FL</t>
  </si>
  <si>
    <t>Jai Welding Ltd</t>
  </si>
  <si>
    <t>Mumbai</t>
  </si>
  <si>
    <t>Virginia Turf Management Associates Ltd</t>
  </si>
  <si>
    <t>Gorakhpur</t>
  </si>
  <si>
    <t>Express Auto Center Ltd.</t>
  </si>
  <si>
    <t>Riesbeck Contracting Ltd.</t>
  </si>
  <si>
    <t>PROCONEX</t>
  </si>
  <si>
    <t>Kannur</t>
  </si>
  <si>
    <t>X Engineering Software Systems Corp.</t>
  </si>
  <si>
    <t>WACO CHEMICAL &amp; SUPPLY CO.</t>
  </si>
  <si>
    <t>Agra</t>
  </si>
  <si>
    <t>Tinsley Film &amp; Video Ltd.</t>
  </si>
  <si>
    <t>Jhansi</t>
  </si>
  <si>
    <t>Lamont Digital Systems Ltd.</t>
  </si>
  <si>
    <t>Surat</t>
  </si>
  <si>
    <t>Gujrat</t>
  </si>
  <si>
    <t>Tilley Chemical Company Ltd.</t>
  </si>
  <si>
    <t>Nashik</t>
  </si>
  <si>
    <t>ByteLink Systems Ltd.</t>
  </si>
  <si>
    <t>Aquarius Ltd</t>
  </si>
  <si>
    <t>New Delhi</t>
  </si>
  <si>
    <t>Delhi</t>
  </si>
  <si>
    <t>Covenant Pest Control</t>
  </si>
  <si>
    <t>Tracey Attlee Ltd</t>
  </si>
  <si>
    <t>WEST SERVICE CENTER Ltd</t>
  </si>
  <si>
    <t>Noida</t>
  </si>
  <si>
    <t>B Creative LTD</t>
  </si>
  <si>
    <t>Asansol</t>
  </si>
  <si>
    <t>West Bengal</t>
  </si>
  <si>
    <t>KoolSpan Ltd.</t>
  </si>
  <si>
    <t>Connaught Place</t>
  </si>
  <si>
    <t>Custom Solutions</t>
  </si>
  <si>
    <t>Varanshi</t>
  </si>
  <si>
    <t>Henry J. Boguniecki</t>
  </si>
  <si>
    <t>Udaipur</t>
  </si>
  <si>
    <t>Rajasthan</t>
  </si>
  <si>
    <t>Paver Scapes Ltd</t>
  </si>
  <si>
    <t>Amritsar</t>
  </si>
  <si>
    <t>Translogistix</t>
  </si>
  <si>
    <t>Jabalpur</t>
  </si>
  <si>
    <t>Madhya Pradesh</t>
  </si>
  <si>
    <t>Business Partner of Richmond</t>
  </si>
  <si>
    <t>Pratapgarh</t>
  </si>
  <si>
    <t>Luck Stone Corporation</t>
  </si>
  <si>
    <t>Chesapeake Technology Mgmt Ltd</t>
  </si>
  <si>
    <t>Meerut</t>
  </si>
  <si>
    <t>Saho Ltd</t>
  </si>
  <si>
    <t>Prime Co dba Crown Collectibles</t>
  </si>
  <si>
    <t>Coastal Pest Control Ltd.</t>
  </si>
  <si>
    <t>Southern Nights Mattress Co.</t>
  </si>
  <si>
    <t>InfraMap Corp.</t>
  </si>
  <si>
    <t>Miller's Cabinets Ltd.</t>
  </si>
  <si>
    <t>Bengaluru</t>
  </si>
  <si>
    <t>Karnataka</t>
  </si>
  <si>
    <t>Cleaning &amp; Restoration Services Ltd.</t>
  </si>
  <si>
    <t>Jaipur</t>
  </si>
  <si>
    <t>Soft-Tech LTD</t>
  </si>
  <si>
    <t>NEXTIRAONE</t>
  </si>
  <si>
    <t>Tastings of Charlottesville</t>
  </si>
  <si>
    <t>Charlottesville</t>
  </si>
  <si>
    <t>Innovative Turf Services Ltd</t>
  </si>
  <si>
    <t>Mr Digital Technology</t>
  </si>
  <si>
    <t>Sunlife Systems International Ltd.</t>
  </si>
  <si>
    <t>Marc Mason</t>
  </si>
  <si>
    <t>Motoroyal dba Royal Oil Company</t>
  </si>
  <si>
    <t>ALPHA Construction Company Ltd.</t>
  </si>
  <si>
    <t>Satna</t>
  </si>
  <si>
    <t>Keenskills</t>
  </si>
  <si>
    <t>LANFORD BROTHERS</t>
  </si>
  <si>
    <t>ROANOKE</t>
  </si>
  <si>
    <t>TN</t>
  </si>
  <si>
    <t>Presidium Learning</t>
  </si>
  <si>
    <t>T-Body Promotions</t>
  </si>
  <si>
    <t>Clark Gas &amp; Oil</t>
  </si>
  <si>
    <t>Stuart</t>
  </si>
  <si>
    <t>MANAGEMENT TECHNOLOGY</t>
  </si>
  <si>
    <t>Perago Learning Solutions Ltd.</t>
  </si>
  <si>
    <t>CLEAR MANAGEMENT SOLUTIONS Ltd.</t>
  </si>
  <si>
    <t>Dougherty Equipment Company</t>
  </si>
  <si>
    <t>Choe Enterprises Ltd</t>
  </si>
  <si>
    <t xml:space="preserve"> Teleconnection Services</t>
  </si>
  <si>
    <t>Enterprise e-Support Ltd.</t>
  </si>
  <si>
    <t>Roberts Towing Repair &amp; Equipment</t>
  </si>
  <si>
    <t>PANERA BREAD</t>
  </si>
  <si>
    <t>POHLIG BROTHERS Ltd</t>
  </si>
  <si>
    <t>Grimm + Parker Architects</t>
  </si>
  <si>
    <t>Academy Corporation</t>
  </si>
  <si>
    <t>Durgapur</t>
  </si>
  <si>
    <t>BK Security and Home Automation Ltd</t>
  </si>
  <si>
    <t>Eula V. Jones</t>
  </si>
  <si>
    <t>AMS Contractors Ltd</t>
  </si>
  <si>
    <t>Getsco</t>
  </si>
  <si>
    <t>McCoy Plumbing &amp; Heating Ltd.</t>
  </si>
  <si>
    <t>Polar King International Ltd</t>
  </si>
  <si>
    <t>Fort Wayne</t>
  </si>
  <si>
    <t>Complete Products</t>
  </si>
  <si>
    <t>Caliper Corporation</t>
  </si>
  <si>
    <t>Kanpur</t>
  </si>
  <si>
    <t>Snead's Backhoe Septic Service Ltd.</t>
  </si>
  <si>
    <t>Sunset Group Ltd. dba Sunset Learning</t>
  </si>
  <si>
    <t>Judith Weaver LPC</t>
  </si>
  <si>
    <t>Mangalore</t>
  </si>
  <si>
    <t>G2 Systems. Ltd</t>
  </si>
  <si>
    <t>Methuen</t>
  </si>
  <si>
    <t>Sai Krupa Builders PVT LTD</t>
  </si>
  <si>
    <t>AMATROL Ltd.</t>
  </si>
  <si>
    <t>Bryant Waste Management Ltd</t>
  </si>
  <si>
    <t>Kolkata</t>
  </si>
  <si>
    <t>Vibra-Tech Engineers Ltd.</t>
  </si>
  <si>
    <t>InterNuntius Ltd.</t>
  </si>
  <si>
    <t>Annapurna Products Ltd</t>
  </si>
  <si>
    <t>Delta Foremost Chemical Corp.</t>
  </si>
  <si>
    <t>Memphis</t>
  </si>
  <si>
    <t>Guardian Fire Testing Laboratories Ltd.</t>
  </si>
  <si>
    <t>CaLtdom Utility Co. Ltd</t>
  </si>
  <si>
    <t>THE PHOENIX SECURITY GROUP LTD.</t>
  </si>
  <si>
    <t>Donihe Graphics Ltd.</t>
  </si>
  <si>
    <t>Ambra Le Roy Medical Products</t>
  </si>
  <si>
    <t>Two Way Radio of Carolina Ltd.</t>
  </si>
  <si>
    <t>Staunton Fruit &amp; Produce Co. Ltd.</t>
  </si>
  <si>
    <t>Schroeder Optical Co. Ltd.</t>
  </si>
  <si>
    <t>Daphne Hawkins</t>
  </si>
  <si>
    <t>Pinnacle Systems Ltd.</t>
  </si>
  <si>
    <t>NO #1 Cleaning Co.</t>
  </si>
  <si>
    <t>Hawk Construction</t>
  </si>
  <si>
    <t>General Rubber &amp; Plastics of Louisville</t>
  </si>
  <si>
    <t>VISCOM Associates Ltd.</t>
  </si>
  <si>
    <t>EPAcoat Ltd.</t>
  </si>
  <si>
    <t>Insight Global Ltd.</t>
  </si>
  <si>
    <t>DP Distribution &amp; Consulting</t>
  </si>
  <si>
    <t>Bug Busters Pest Control Services</t>
  </si>
  <si>
    <t>Element K Corporation</t>
  </si>
  <si>
    <t>Atlanta</t>
  </si>
  <si>
    <t>Table Solutions</t>
  </si>
  <si>
    <t>Upscale Cleaning Services Ltd.</t>
  </si>
  <si>
    <t>Sunnyside Awning Company</t>
  </si>
  <si>
    <t>SUBURBAN PROPANE</t>
  </si>
  <si>
    <t>NEMO-Q L.P.</t>
  </si>
  <si>
    <t>Mckinney</t>
  </si>
  <si>
    <t>Ulsaker Studio Ltd.</t>
  </si>
  <si>
    <t>Carpenter Construction and Services</t>
  </si>
  <si>
    <t>Chennai</t>
  </si>
  <si>
    <t>Tamilnadu</t>
  </si>
  <si>
    <t>Kings III Emergency Communications</t>
  </si>
  <si>
    <t>Coppell</t>
  </si>
  <si>
    <t>Quantum Inc.</t>
  </si>
  <si>
    <t>Yuron Corporation</t>
  </si>
  <si>
    <t>H &amp; H Tree Service</t>
  </si>
  <si>
    <t>Boss Consulting Services Ltd.</t>
  </si>
  <si>
    <t>Data Business Systems Ltd.</t>
  </si>
  <si>
    <t>Choice Printing Services Ltd</t>
  </si>
  <si>
    <t>Sourcing Store</t>
  </si>
  <si>
    <t>C.C. Powell &amp; Sons Ltd.</t>
  </si>
  <si>
    <t>JHH Associates</t>
  </si>
  <si>
    <t>PBS&amp;J</t>
  </si>
  <si>
    <t>Configuration Ltd.</t>
  </si>
  <si>
    <t>Gandhinagar</t>
  </si>
  <si>
    <t>Innovative Concepts and Change</t>
  </si>
  <si>
    <t>eGov Strategies Ltd</t>
  </si>
  <si>
    <t>Proper Focus Ltd.</t>
  </si>
  <si>
    <t>Move Clicks Ltd</t>
  </si>
  <si>
    <t>Life Safe Services Ltd</t>
  </si>
  <si>
    <t>The Microscope Store</t>
  </si>
  <si>
    <t>Schnabel Engineering Ltdorporated</t>
  </si>
  <si>
    <t>Raven Lane Ltd</t>
  </si>
  <si>
    <t>WEST GROUP</t>
  </si>
  <si>
    <t>Lucas Health Solutions Ltd</t>
  </si>
  <si>
    <t>Atlas Biologicals Ltd.</t>
  </si>
  <si>
    <t>Fort Collins</t>
  </si>
  <si>
    <t>RMF Engineering Ltd.</t>
  </si>
  <si>
    <t>U. S. Pest Control Ltd.</t>
  </si>
  <si>
    <t>Gatlin Education Services Ltd</t>
  </si>
  <si>
    <t>CampusWorks Ltd</t>
  </si>
  <si>
    <t>Sarasota</t>
  </si>
  <si>
    <t>E&amp;S Equipment Ltd</t>
  </si>
  <si>
    <t>Cremer Engineering Compay Ltd.</t>
  </si>
  <si>
    <t>QTechnology International Ltd.</t>
  </si>
  <si>
    <t>Debra's Glass Ltd.</t>
  </si>
  <si>
    <t>ICONMA Ltd</t>
  </si>
  <si>
    <t>Magic Man Home Improvement</t>
  </si>
  <si>
    <t>Fantaste Ltd.</t>
  </si>
  <si>
    <t>MANLEY'S SERVICE CO. Ltd.</t>
  </si>
  <si>
    <t>Hanmark Ltd</t>
  </si>
  <si>
    <t>A Winning Taste Ltd</t>
  </si>
  <si>
    <t>Pritchard Industries Ltd.</t>
  </si>
  <si>
    <t>Terem Corporation</t>
  </si>
  <si>
    <t>RAPICOM IN</t>
  </si>
  <si>
    <t>S&amp;B Designs</t>
  </si>
  <si>
    <t>CESSNA AIRCRAFT COMPANY</t>
  </si>
  <si>
    <t>Truland Service Corporation</t>
  </si>
  <si>
    <t>Whaley Foodservice Repairs</t>
  </si>
  <si>
    <t>LEXINGTON</t>
  </si>
  <si>
    <t>Premier Consultants International Ltd</t>
  </si>
  <si>
    <t>Vellore</t>
  </si>
  <si>
    <t>Elite Chimney Services</t>
  </si>
  <si>
    <t>Rockin R International Ltd.</t>
  </si>
  <si>
    <t>marilyn blake</t>
  </si>
  <si>
    <t>JGS Performance Solutions Ltd</t>
  </si>
  <si>
    <t>Gurpreet Singh</t>
  </si>
  <si>
    <t>American Seating Company</t>
  </si>
  <si>
    <t>Felton Brothers Transit Mix Ltd.</t>
  </si>
  <si>
    <t>Mimi's Gift Baskets and Bears</t>
  </si>
  <si>
    <t>Hari Om Printing &amp; Graphics</t>
  </si>
  <si>
    <t>Anchor Sign Corp.</t>
  </si>
  <si>
    <t>Cox Powell Corporation</t>
  </si>
  <si>
    <t>Tate Engineering Systems Ltd.</t>
  </si>
  <si>
    <t>Automated Production Machining Ltd.</t>
  </si>
  <si>
    <t>Cumberland Mountain Community Services</t>
  </si>
  <si>
    <t>Cedar Bluff</t>
  </si>
  <si>
    <t>The Scholar Ship</t>
  </si>
  <si>
    <t>The Gramophone Records Co. Ltd.</t>
  </si>
  <si>
    <t>Superior Landscaping and Excavation Ltd</t>
  </si>
  <si>
    <t>Hope Furrer Associates Ltd.</t>
  </si>
  <si>
    <t>Brinkley Solutions</t>
  </si>
  <si>
    <t>Best Western Battlefield Inn</t>
  </si>
  <si>
    <t>Libra Software Corporation</t>
  </si>
  <si>
    <t>PDAS L.L.C.</t>
  </si>
  <si>
    <t>R. R. Beasley Ltd</t>
  </si>
  <si>
    <t>Henley Building Supply Ltd.</t>
  </si>
  <si>
    <t>American Electric Service Co. Ltd.</t>
  </si>
  <si>
    <t>Mb Staffing Services Ltd</t>
  </si>
  <si>
    <t>Divine Concepts &amp; Designs Ltd</t>
  </si>
  <si>
    <t>Belmont Peanuts of Southampton</t>
  </si>
  <si>
    <t>The North Highland Company</t>
  </si>
  <si>
    <t>Sheaves Floors Ltd</t>
  </si>
  <si>
    <t>Parker Executive Search</t>
  </si>
  <si>
    <t>Tyree-Bell Enterprises Ltd</t>
  </si>
  <si>
    <t>Lynchburg</t>
  </si>
  <si>
    <t>Sagar Samrat Ferry</t>
  </si>
  <si>
    <t>Kingsway Physical Therapy L.L.C.</t>
  </si>
  <si>
    <t>Hampton</t>
  </si>
  <si>
    <t>AL</t>
  </si>
  <si>
    <t>Nanette Hudson</t>
  </si>
  <si>
    <t>International Flooring</t>
  </si>
  <si>
    <t>Furniture &amp; More Ltd.</t>
  </si>
  <si>
    <t>Guy's Upholstering &amp; Interiors Ltd.</t>
  </si>
  <si>
    <t>Van Dorn Barber Shop</t>
  </si>
  <si>
    <t>PeninsulaFireProtectionLtd</t>
  </si>
  <si>
    <t>Mayer Electric Supply Company</t>
  </si>
  <si>
    <t>Tyson's ConstructionLtd</t>
  </si>
  <si>
    <t>SGFA World</t>
  </si>
  <si>
    <t>innovative sports training Ltd</t>
  </si>
  <si>
    <t>AROMAS CAFE</t>
  </si>
  <si>
    <t>Offender Aid and Restoration of Arlington County Ltd.</t>
  </si>
  <si>
    <t>American Red Cross Mountain Empire Chapter</t>
  </si>
  <si>
    <t>General Hardware Stores</t>
  </si>
  <si>
    <t>DENNIS' TRUCK &amp; TRAILER REPAIR Ltd.</t>
  </si>
  <si>
    <t>Ajanta Building Services</t>
  </si>
  <si>
    <t>Delcan Corporation</t>
  </si>
  <si>
    <t>Family Systems II Ltd.</t>
  </si>
  <si>
    <t>Mahaveer Agency</t>
  </si>
  <si>
    <t>Hawkins Grass Cutting Service</t>
  </si>
  <si>
    <t>East Ocean Exterior Ltd.</t>
  </si>
  <si>
    <t>K-Jack Services</t>
  </si>
  <si>
    <t>LCCI Construction Management Ltd</t>
  </si>
  <si>
    <t>Agam Water Suppliers</t>
  </si>
  <si>
    <t>Komo Machine Ltd.</t>
  </si>
  <si>
    <t>WilliamsEngineering P.C.</t>
  </si>
  <si>
    <t>Hampton Construction Services</t>
  </si>
  <si>
    <t>Crewestone Technologies Ltd.</t>
  </si>
  <si>
    <t>IBI Ltd</t>
  </si>
  <si>
    <t>Masterminds Ltd</t>
  </si>
  <si>
    <t>Rolf Jensen &amp; Associates</t>
  </si>
  <si>
    <t>Global Client Consulting Ltd</t>
  </si>
  <si>
    <t>Advanced Bionics Ltd</t>
  </si>
  <si>
    <t>CABI</t>
  </si>
  <si>
    <t>Western Highway Products</t>
  </si>
  <si>
    <t>STANTON</t>
  </si>
  <si>
    <t>Safety Net Corporation dba Fibertechs</t>
  </si>
  <si>
    <t>Boonton</t>
  </si>
  <si>
    <t>Germaine Laboratories Ltd.</t>
  </si>
  <si>
    <t>Confident Controls USA</t>
  </si>
  <si>
    <t>Fisher Auto Parts</t>
  </si>
  <si>
    <t>Ludhiana</t>
  </si>
  <si>
    <t>LTD Management - HI Express-Williamsburg</t>
  </si>
  <si>
    <t>Lafayette Group Ltd.</t>
  </si>
  <si>
    <t>B &amp; D Consulting</t>
  </si>
  <si>
    <t>C. J. Prettyman Jr. Ltd.</t>
  </si>
  <si>
    <t>Automation Controls</t>
  </si>
  <si>
    <t>BIPA Systems Ltd</t>
  </si>
  <si>
    <t>Educational Computer Systems Ltd.</t>
  </si>
  <si>
    <t>Convict Hill Floor Covering &amp; Design</t>
  </si>
  <si>
    <t>Virginia Security Concepts</t>
  </si>
  <si>
    <t>Roanoke</t>
  </si>
  <si>
    <t>Autoville Upholstery</t>
  </si>
  <si>
    <t>Martinsville</t>
  </si>
  <si>
    <t>THOMAS W. RAFTERY Ltd.</t>
  </si>
  <si>
    <t>We Clean Ltd.</t>
  </si>
  <si>
    <t>Averitt Express Ltd.</t>
  </si>
  <si>
    <t>Mobility Products &amp; Services Ltd.</t>
  </si>
  <si>
    <t>Stonee Masonry Ltd.</t>
  </si>
  <si>
    <t>Clancy &amp; Theys Construction Company</t>
  </si>
  <si>
    <t>DBI Services Ltd</t>
  </si>
  <si>
    <t>Hazleton</t>
  </si>
  <si>
    <t>Embassy Suites Hotel</t>
  </si>
  <si>
    <t>Gold Standard Multimedia Ltd.</t>
  </si>
  <si>
    <t>Turbo Vacuum</t>
  </si>
  <si>
    <t>HealthKeepers Ltd.</t>
  </si>
  <si>
    <t>Covel Family Services</t>
  </si>
  <si>
    <t>Mridula Marathe &amp; Co.</t>
  </si>
  <si>
    <t>Premiums Ltd</t>
  </si>
  <si>
    <t>Technical Consultants International</t>
  </si>
  <si>
    <t>Roseville</t>
  </si>
  <si>
    <t>GLORY TO GOD CLEANING SERVICE Ltd</t>
  </si>
  <si>
    <t>Newmans Contracting</t>
  </si>
  <si>
    <t>Jackson's Welding</t>
  </si>
  <si>
    <t>VizX Labs Ltd</t>
  </si>
  <si>
    <t>Southern DataComm Ltd.</t>
  </si>
  <si>
    <t>Expressions by Ida</t>
  </si>
  <si>
    <t>ACO Med Supply Ltd.</t>
  </si>
  <si>
    <t>Business Interior Concepts</t>
  </si>
  <si>
    <t>The Stuffed Animal House Ltd</t>
  </si>
  <si>
    <t>Blue Sky Landscaping Ltd.</t>
  </si>
  <si>
    <t>Fairway Consulting Group Ltd</t>
  </si>
  <si>
    <t>May Engineering Company Ltd</t>
  </si>
  <si>
    <t>graphtec</t>
  </si>
  <si>
    <t>Project SEARCH</t>
  </si>
  <si>
    <t>Jensen Apparel</t>
  </si>
  <si>
    <t>Jani King of Washington D.C.</t>
  </si>
  <si>
    <t>Blankinship Construction Ltd.</t>
  </si>
  <si>
    <t>Architectural Wood</t>
  </si>
  <si>
    <t>Snead and Sons Enterprises</t>
  </si>
  <si>
    <t>Fugro Consultants Ltd.</t>
  </si>
  <si>
    <t>WATERFRONT MARINE CONSTRUCTION Ltd.</t>
  </si>
  <si>
    <t>Jackson Support Services Ltd.</t>
  </si>
  <si>
    <t>Virginia Commonwealth Contractors Ltdorporated</t>
  </si>
  <si>
    <t>AlliedBarton Security Services</t>
  </si>
  <si>
    <t>The Sign Shop of Newport News Ltd.</t>
  </si>
  <si>
    <t>METRO HEAVY DUTY DISTRIBUTORS Ltd</t>
  </si>
  <si>
    <t>Rajabhau M Sapre</t>
  </si>
  <si>
    <t>Willis Entreprises Ltd</t>
  </si>
  <si>
    <t>Coach Blizzard Tours Ltd.</t>
  </si>
  <si>
    <t>McGees Painting And Pressure Washing</t>
  </si>
  <si>
    <t>SUTTON FORD Ltd.</t>
  </si>
  <si>
    <t>Capitol Services Ltd.</t>
  </si>
  <si>
    <t>WILSON &amp; ASSOCIATES PC</t>
  </si>
  <si>
    <t>National Peening Ltd.</t>
  </si>
  <si>
    <t>Infocrossing Ltd.</t>
  </si>
  <si>
    <t>Terrell &amp; Associates Ltd</t>
  </si>
  <si>
    <t>The Warrell Corporation</t>
  </si>
  <si>
    <t>Able Information Systems Ltd</t>
  </si>
  <si>
    <t>CARPET VILLAGE Ltd.</t>
  </si>
  <si>
    <t>K-Con Ltd</t>
  </si>
  <si>
    <t>Chapman Solutions Ltd.</t>
  </si>
  <si>
    <t>Matthews Medical Store</t>
  </si>
  <si>
    <t>Heat Product Sales Ltd.</t>
  </si>
  <si>
    <t>United Contractors of Virginia</t>
  </si>
  <si>
    <t>Safety Improvement Services Ltd</t>
  </si>
  <si>
    <t>SECURITEC Ltd.</t>
  </si>
  <si>
    <t>ROCKVILLE</t>
  </si>
  <si>
    <t>Commonweath Security &amp; Investigation Ltd</t>
  </si>
  <si>
    <t>Blackstone</t>
  </si>
  <si>
    <t>Redleaf Press</t>
  </si>
  <si>
    <t>Ajel Technologies Ltd</t>
  </si>
  <si>
    <t>Mainline Information Systems Ltd</t>
  </si>
  <si>
    <t>Fitzgerald &amp; Halliday Ltd.</t>
  </si>
  <si>
    <t>Art &amp; Science Group Ltd</t>
  </si>
  <si>
    <t>Durham</t>
  </si>
  <si>
    <t>Robert Glendinning</t>
  </si>
  <si>
    <t>Visual Data Ltd.</t>
  </si>
  <si>
    <t>Eaheart Excavating Ltd.</t>
  </si>
  <si>
    <t>Executive Leadership Coaching Ltd</t>
  </si>
  <si>
    <t>Truck Enterprises Hagerstown Ltd.</t>
  </si>
  <si>
    <t>A &amp; S ENTERPRISES</t>
  </si>
  <si>
    <t>Bruce Berryhill</t>
  </si>
  <si>
    <t>Virginia Atlantic TradingLtd</t>
  </si>
  <si>
    <t>Emergency Planning Management Ltd.</t>
  </si>
  <si>
    <t>ECK Supply Company</t>
  </si>
  <si>
    <t>Valley Pressure Washing Ltd</t>
  </si>
  <si>
    <t>Nutmeg Foods Ltd</t>
  </si>
  <si>
    <t>OurVendor.com</t>
  </si>
  <si>
    <t>IT and Communications Company</t>
  </si>
  <si>
    <t>Anne Chamberlain Ltd</t>
  </si>
  <si>
    <t>Jones Brothers Excavating Ltd</t>
  </si>
  <si>
    <t>Gardner Telecom Ltd.</t>
  </si>
  <si>
    <t>Financial Accounting Foundation</t>
  </si>
  <si>
    <t>Gary Anderson Tree Care</t>
  </si>
  <si>
    <t>Easter Fencing</t>
  </si>
  <si>
    <t>Cana</t>
  </si>
  <si>
    <t>J. JENKINS SONS COMPANY Ltd.</t>
  </si>
  <si>
    <t>Culligan of Greater Virginia</t>
  </si>
  <si>
    <t>F.G.Smith Fence Tech Services</t>
  </si>
  <si>
    <t>corvel corporation</t>
  </si>
  <si>
    <t>Eure Custom Signs Ltd.</t>
  </si>
  <si>
    <t>Autumn Contracting Ltd.</t>
  </si>
  <si>
    <t>ESCO PRODUCTS Ltd.</t>
  </si>
  <si>
    <t>Oak Ridge</t>
  </si>
  <si>
    <t>Applied Technology and Engineering</t>
  </si>
  <si>
    <t>Earlysville</t>
  </si>
  <si>
    <t>Robinson's Lawn Service Ltd.</t>
  </si>
  <si>
    <t>Giles Auto Parts Ltd.</t>
  </si>
  <si>
    <t>Pearisburg</t>
  </si>
  <si>
    <t>NES Rentals</t>
  </si>
  <si>
    <t>Rentacrate Ltd.</t>
  </si>
  <si>
    <t>Beltsville</t>
  </si>
  <si>
    <t>Varina Automotive Service Ltd.</t>
  </si>
  <si>
    <t>John Talley Motors Ltd.</t>
  </si>
  <si>
    <t>Hampton Roads Commercial Cleaning Services</t>
  </si>
  <si>
    <t>ALRAN SALES CO. Ltd.</t>
  </si>
  <si>
    <t>YORKTOWN HGTS.</t>
  </si>
  <si>
    <t>1Vision Solutions Ltd</t>
  </si>
  <si>
    <t>National Spirit Group</t>
  </si>
  <si>
    <t>Professional Computing Resources Ltd.</t>
  </si>
  <si>
    <t>Grand Rapids</t>
  </si>
  <si>
    <t>Phoenix Group of Virginia Ltd.</t>
  </si>
  <si>
    <t>Potomac Environmental Tech. Ltd.</t>
  </si>
  <si>
    <t>BELTSVILLE</t>
  </si>
  <si>
    <t>E Label Solutions</t>
  </si>
  <si>
    <t>jacksonvillee</t>
  </si>
  <si>
    <t>Art and Frame Studio LTD.</t>
  </si>
  <si>
    <t xml:space="preserve">Hero Art Ltdorporated </t>
  </si>
  <si>
    <t>Kalicharan Makheeja &amp; Sons</t>
  </si>
  <si>
    <t>Site Works Ltd.</t>
  </si>
  <si>
    <t>Line-X-IT Ltd</t>
  </si>
  <si>
    <t>Bright's Roofing and Guttering</t>
  </si>
  <si>
    <t>Staunton</t>
  </si>
  <si>
    <t>BRUSH IT ON PAINT CO. Ltd</t>
  </si>
  <si>
    <t>Tadkaa Maratha Snaks</t>
  </si>
  <si>
    <t>Kapoor &amp; Sehagal PVT LTD</t>
  </si>
  <si>
    <t>Sugam Water Suppliers</t>
  </si>
  <si>
    <t>Shivam Printers</t>
  </si>
  <si>
    <t>Transurban (USA) Development Ltd.</t>
  </si>
  <si>
    <t>MOB_NO</t>
  </si>
  <si>
    <t>SUM of Amount</t>
  </si>
  <si>
    <t>Asondate</t>
  </si>
  <si>
    <t>STR_1_NM</t>
  </si>
  <si>
    <t>Vendor_ID</t>
  </si>
  <si>
    <t>Amount</t>
  </si>
  <si>
    <t>434-793-0616</t>
  </si>
  <si>
    <t>GT Road, Masoodabad</t>
  </si>
  <si>
    <t>866-365-7473</t>
  </si>
  <si>
    <t>VS0000053937</t>
  </si>
  <si>
    <t>720-284-3897</t>
  </si>
  <si>
    <t>12662 Bermuda Triangle Road</t>
  </si>
  <si>
    <t>804-748-5592</t>
  </si>
  <si>
    <t>VS0000055542</t>
  </si>
  <si>
    <t>757-201-9626</t>
  </si>
  <si>
    <t>2200 Old York Hampton Hwy.</t>
  </si>
  <si>
    <t>757-874-4456</t>
  </si>
  <si>
    <t>VS0000030097</t>
  </si>
  <si>
    <t>703-753-8097</t>
  </si>
  <si>
    <t>9720 Jefferson Davis Hwy.</t>
  </si>
  <si>
    <t>804-743-0603</t>
  </si>
  <si>
    <t>E86108</t>
  </si>
  <si>
    <t>866-302-8616</t>
  </si>
  <si>
    <t>2608 Sweetgum Drive</t>
  </si>
  <si>
    <t>801-749-6501</t>
  </si>
  <si>
    <t>E49464</t>
  </si>
  <si>
    <t>717-244-1033</t>
  </si>
  <si>
    <t>P.O. BOX 2105 (MAIL ONLY)</t>
  </si>
  <si>
    <t>706-277-9426</t>
  </si>
  <si>
    <t>E4836</t>
  </si>
  <si>
    <t>703-753-2446</t>
  </si>
  <si>
    <t>5007 c Victory Blvd</t>
  </si>
  <si>
    <t>VS0000038778</t>
  </si>
  <si>
    <t>804-752-7754</t>
  </si>
  <si>
    <t>282 Gretna Green Court</t>
  </si>
  <si>
    <t>703-751-1888</t>
  </si>
  <si>
    <t>VS0000057877</t>
  </si>
  <si>
    <t>154 ARNETT BLVD.</t>
  </si>
  <si>
    <t>E5978</t>
  </si>
  <si>
    <t>3189 walkers creek rd</t>
  </si>
  <si>
    <t>540-348-6342</t>
  </si>
  <si>
    <t>VS0000016455</t>
  </si>
  <si>
    <t>8213 Sidlaw Hills Terrace</t>
  </si>
  <si>
    <t>804-768-1333</t>
  </si>
  <si>
    <t>VS0000020434</t>
  </si>
  <si>
    <t>716-835-5682</t>
  </si>
  <si>
    <t>12308 Spur Lane</t>
  </si>
  <si>
    <t>804-749-4247</t>
  </si>
  <si>
    <t>VS0000037179</t>
  </si>
  <si>
    <t>338 E. Lemon St.</t>
  </si>
  <si>
    <t>727-944-2800</t>
  </si>
  <si>
    <t>E52111</t>
  </si>
  <si>
    <t>800-350-6318</t>
  </si>
  <si>
    <t>7863 VIRGINIA OAKS DRIVE</t>
  </si>
  <si>
    <t>C11057</t>
  </si>
  <si>
    <t>P58, Prem Colony, Sarai Lavaria</t>
  </si>
  <si>
    <t>VS0000006187</t>
  </si>
  <si>
    <t>703-763-7000</t>
  </si>
  <si>
    <t>5624 Park Road</t>
  </si>
  <si>
    <t>434-823-8447</t>
  </si>
  <si>
    <t>VC0000116400</t>
  </si>
  <si>
    <t>15050 Cedar Avenue South</t>
  </si>
  <si>
    <t>E54210</t>
  </si>
  <si>
    <t>15 Wenonah Terrace</t>
  </si>
  <si>
    <t>VS0000042457</t>
  </si>
  <si>
    <t>1845 Westland Rd.</t>
  </si>
  <si>
    <t>540-342-5606</t>
  </si>
  <si>
    <t>E57627</t>
  </si>
  <si>
    <t>803-796-6250</t>
  </si>
  <si>
    <t>4500 Oakleys Lane</t>
  </si>
  <si>
    <t>E69528</t>
  </si>
  <si>
    <t>254 Bennett Avenue</t>
  </si>
  <si>
    <t>775-942-2881</t>
  </si>
  <si>
    <t>E79191</t>
  </si>
  <si>
    <t>601 Salem Ave. SW</t>
  </si>
  <si>
    <t>540-344-0464</t>
  </si>
  <si>
    <t>E54141</t>
  </si>
  <si>
    <t>720-269-7820</t>
  </si>
  <si>
    <t>12801 OLD STAGE ROAD</t>
  </si>
  <si>
    <t>804-748-8267</t>
  </si>
  <si>
    <t>C3462</t>
  </si>
  <si>
    <t>275 Park Avenue</t>
  </si>
  <si>
    <t>860-289-6310</t>
  </si>
  <si>
    <t>VC0000136820</t>
  </si>
  <si>
    <t>10375 Park Meadows Drive</t>
  </si>
  <si>
    <t>VS0000010957</t>
  </si>
  <si>
    <t>2251 Eisenhower Avenue</t>
  </si>
  <si>
    <t>VS0000043136</t>
  </si>
  <si>
    <t>804-788-0847</t>
  </si>
  <si>
    <t>12100 sunrise valley dr</t>
  </si>
  <si>
    <t>VS0000056745</t>
  </si>
  <si>
    <t>205/009, Brahman Puri Chowk</t>
  </si>
  <si>
    <t>E41159</t>
  </si>
  <si>
    <t>P. O. Box 350</t>
  </si>
  <si>
    <t>VC0000107080</t>
  </si>
  <si>
    <t>11715 Pump Station Way</t>
  </si>
  <si>
    <t>VS0000043121</t>
  </si>
  <si>
    <t>255 N. Pleasant Ave.</t>
  </si>
  <si>
    <t>E62597</t>
  </si>
  <si>
    <t>44081 Pipeline Plaza</t>
  </si>
  <si>
    <t>MAKE SIMILOR PIVOT TABLE AS GIVEN IN THE SHEET WITH THE GIVEN DATA</t>
  </si>
  <si>
    <t>Grand Total</t>
  </si>
  <si>
    <t>Columns</t>
  </si>
  <si>
    <t>Rows</t>
  </si>
  <si>
    <t>Values</t>
  </si>
  <si>
    <t xml:space="preserve"> Total</t>
  </si>
  <si>
    <t>Agra Total</t>
  </si>
  <si>
    <t>Aligarh Total</t>
  </si>
  <si>
    <t>Allahabad Total</t>
  </si>
  <si>
    <t>Amritsar Total</t>
  </si>
  <si>
    <t>Asansol Total</t>
  </si>
  <si>
    <t>100,866 Total</t>
  </si>
  <si>
    <t>117,632 Total</t>
  </si>
  <si>
    <t>168,949 Total</t>
  </si>
  <si>
    <t>199,468 Total</t>
  </si>
  <si>
    <t>204,941 Total</t>
  </si>
  <si>
    <t>215,961 Total</t>
  </si>
  <si>
    <t>237,001 Total</t>
  </si>
  <si>
    <t>249,431 Total</t>
  </si>
  <si>
    <t>250,923 Total</t>
  </si>
  <si>
    <t>253,749 Total</t>
  </si>
  <si>
    <t>255,058 Total</t>
  </si>
  <si>
    <t>261,966 Total</t>
  </si>
  <si>
    <t>281,958 Total</t>
  </si>
  <si>
    <t>304,142 Total</t>
  </si>
  <si>
    <t>307,729 Total</t>
  </si>
  <si>
    <t>310,803 Total</t>
  </si>
  <si>
    <t>313,321 Total</t>
  </si>
  <si>
    <t>322,745 Total</t>
  </si>
  <si>
    <t>326,401 Total</t>
  </si>
  <si>
    <t>330,095 Total</t>
  </si>
  <si>
    <t>345,757 Total</t>
  </si>
  <si>
    <t>356,508 Total</t>
  </si>
  <si>
    <t>357,464 Total</t>
  </si>
  <si>
    <t>391,819 Total</t>
  </si>
  <si>
    <t>422,124 Total</t>
  </si>
  <si>
    <t>429,953 Total</t>
  </si>
  <si>
    <t>440,431 Total</t>
  </si>
  <si>
    <t>449,805 Total</t>
  </si>
  <si>
    <t>466,378 Total</t>
  </si>
  <si>
    <t>476,337 Total</t>
  </si>
  <si>
    <t>489,585 Total</t>
  </si>
  <si>
    <t>As on date</t>
  </si>
  <si>
    <t>434-793-0616 Total</t>
  </si>
  <si>
    <t>434-823-8447 Total</t>
  </si>
  <si>
    <t>540-342-5606 Total</t>
  </si>
  <si>
    <t>540-344-0464 Total</t>
  </si>
  <si>
    <t>540-348-6342 Total</t>
  </si>
  <si>
    <t>703-751-1888 Total</t>
  </si>
  <si>
    <t>703-753-2446 Total</t>
  </si>
  <si>
    <t>703-753-8097 Total</t>
  </si>
  <si>
    <t>703-763-7000 Total</t>
  </si>
  <si>
    <t>706-277-9426 Total</t>
  </si>
  <si>
    <t>716-835-5682 Total</t>
  </si>
  <si>
    <t>717-244-1033 Total</t>
  </si>
  <si>
    <t>720-269-7820 Total</t>
  </si>
  <si>
    <t>720-284-3897 Total</t>
  </si>
  <si>
    <t>727-944-2800 Total</t>
  </si>
  <si>
    <t>757-201-9626 Total</t>
  </si>
  <si>
    <t>757-874-4456 Total</t>
  </si>
  <si>
    <t>775-942-2881 Total</t>
  </si>
  <si>
    <t>800-350-6318 Total</t>
  </si>
  <si>
    <t>801-749-6501 Total</t>
  </si>
  <si>
    <t>803-796-6250 Total</t>
  </si>
  <si>
    <t>804-743-0603 Total</t>
  </si>
  <si>
    <t>804-748-5592 Total</t>
  </si>
  <si>
    <t>804-748-8267 Total</t>
  </si>
  <si>
    <t>804-749-4247 Total</t>
  </si>
  <si>
    <t>804-752-7754 Total</t>
  </si>
  <si>
    <t>804-768-1333 Total</t>
  </si>
  <si>
    <t>804-788-0847 Total</t>
  </si>
  <si>
    <t>860-289-6310 Total</t>
  </si>
  <si>
    <t>866-302-8616 Total</t>
  </si>
  <si>
    <t>866-365-7473 Total</t>
  </si>
  <si>
    <t>MOB_NO Total</t>
  </si>
  <si>
    <t>Row no.</t>
  </si>
  <si>
    <t>ABHISHEK PANDEY Total</t>
  </si>
  <si>
    <t>ANURAG SINGH Total</t>
  </si>
  <si>
    <t>BRIGESH SINGH Total</t>
  </si>
  <si>
    <t>ISHAR AHMED Total</t>
  </si>
  <si>
    <t>PANKAJ PANDEY Total</t>
  </si>
  <si>
    <t>PUSHRAJ SINGH Total</t>
  </si>
  <si>
    <t>FATHER NAME</t>
  </si>
  <si>
    <t>Employee Lookup</t>
  </si>
  <si>
    <t>a1</t>
  </si>
  <si>
    <t>Employee Information - Master List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</si>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</sst>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-&quot;mm&quot;-&quot;yyyy"/>
    <numFmt numFmtId="165" formatCode="mm-dd-yyyy"/>
    <numFmt numFmtId="166" formatCode="m/d/yyyy"/>
    <numFmt numFmtId="167" formatCode="dd\-mmm\-yy"/>
    <numFmt numFmtId="168" formatCode="_(&quot;$&quot;* #,##0.00_);_(&quot;$&quot;* \(#,##0.00\);_(&quot;$&quot;* &quot;-&quot;??_);_(@_)"/>
  </numFmts>
  <fonts count="30">
    <font>
      <sz val="11.0"/>
      <color rgb="FF000000"/>
      <name val="Arial"/>
      <scheme val="minor"/>
    </font>
    <font>
      <sz val="14.0"/>
      <color rgb="FF000000"/>
      <name val="Calibri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Arial"/>
    </font>
    <font>
      <b/>
      <sz val="16.0"/>
      <color rgb="FF000000"/>
      <name val="Calibri"/>
    </font>
    <font/>
    <font>
      <sz val="20.0"/>
      <color rgb="FFFFFF00"/>
      <name val="Calibri"/>
    </font>
    <font>
      <sz val="11.0"/>
      <color rgb="FFFFFF00"/>
      <name val="Calibri"/>
    </font>
    <font>
      <u/>
      <sz val="11.0"/>
      <color rgb="FFFFFFFF"/>
      <name val="Arial"/>
    </font>
    <font>
      <sz val="11.0"/>
      <color rgb="FFFFFFFF"/>
      <name val="Calibri"/>
    </font>
    <font>
      <b/>
      <i/>
      <sz val="11.0"/>
      <color rgb="FF000000"/>
      <name val="Calibri"/>
    </font>
    <font>
      <b/>
      <i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i/>
      <sz val="11.0"/>
      <color theme="1"/>
      <name val="Calibri"/>
    </font>
    <font>
      <b/>
      <color theme="1"/>
      <name val="Arial"/>
      <scheme val="minor"/>
    </font>
    <font>
      <b/>
      <sz val="12.0"/>
      <color rgb="FF000000"/>
      <name val="Calibri"/>
    </font>
    <font>
      <color rgb="FF000000"/>
      <name val="Arial"/>
      <scheme val="minor"/>
    </font>
    <font>
      <i/>
      <color theme="1"/>
      <name val="Arial"/>
      <scheme val="minor"/>
    </font>
    <font>
      <sz val="9.0"/>
      <color rgb="FF000000"/>
      <name val="Arial"/>
    </font>
    <font>
      <u/>
      <sz val="9.0"/>
      <color rgb="FF000000"/>
      <name val="&quot;Google Sans Mono&quot;"/>
    </font>
    <font>
      <b/>
      <sz val="18.0"/>
      <color rgb="FF000000"/>
      <name val="Calibri"/>
    </font>
    <font>
      <b/>
      <color rgb="FFFFFFFF"/>
      <name val="Arial"/>
      <scheme val="minor"/>
    </font>
    <font>
      <b/>
      <sz val="15.0"/>
      <color rgb="FFFFFFFF"/>
      <name val="Calibri"/>
    </font>
    <font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4F81BD"/>
        <bgColor rgb="FF4F81BD"/>
      </patternFill>
    </fill>
    <fill>
      <patternFill patternType="solid">
        <fgColor rgb="FF95B3D7"/>
        <bgColor rgb="FF95B3D7"/>
      </patternFill>
    </fill>
  </fills>
  <borders count="4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top/>
    </border>
    <border>
      <top/>
    </border>
    <border>
      <right/>
      <top/>
    </border>
    <border>
      <left/>
      <bottom style="thick">
        <color theme="4"/>
      </bottom>
    </border>
    <border>
      <bottom style="thick">
        <color theme="4"/>
      </bottom>
    </border>
    <border>
      <right/>
      <bottom style="thick">
        <color theme="4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6" fillId="2" fontId="6" numFmtId="0" xfId="0" applyAlignment="1" applyBorder="1" applyFill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bottom"/>
    </xf>
    <xf borderId="2" fillId="0" fontId="7" numFmtId="0" xfId="0" applyAlignment="1" applyBorder="1" applyFont="1">
      <alignment vertical="bottom"/>
    </xf>
    <xf borderId="2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readingOrder="0" vertical="center"/>
    </xf>
    <xf borderId="10" fillId="2" fontId="5" numFmtId="0" xfId="0" applyAlignment="1" applyBorder="1" applyFont="1">
      <alignment horizontal="center" readingOrder="0" vertical="center"/>
    </xf>
    <xf borderId="11" fillId="3" fontId="6" numFmtId="0" xfId="0" applyAlignment="1" applyBorder="1" applyFill="1" applyFont="1">
      <alignment horizontal="center" vertical="bottom"/>
    </xf>
    <xf borderId="12" fillId="3" fontId="6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vertical="bottom"/>
    </xf>
    <xf borderId="13" fillId="0" fontId="5" numFmtId="0" xfId="0" applyAlignment="1" applyBorder="1" applyFont="1">
      <alignment horizontal="center" shrinkToFit="1" vertical="bottom" wrapText="0"/>
    </xf>
    <xf borderId="13" fillId="0" fontId="5" numFmtId="0" xfId="0" applyAlignment="1" applyBorder="1" applyFont="1">
      <alignment horizontal="center" readingOrder="0" vertical="bottom"/>
    </xf>
    <xf borderId="14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horizontal="center" shrinkToFit="1" vertical="bottom" wrapText="0"/>
    </xf>
    <xf borderId="15" fillId="0" fontId="5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horizontal="center" vertical="bottom"/>
    </xf>
    <xf borderId="17" fillId="0" fontId="5" numFmtId="0" xfId="0" applyAlignment="1" applyBorder="1" applyFont="1">
      <alignment horizontal="center" vertical="bottom"/>
    </xf>
    <xf borderId="17" fillId="0" fontId="5" numFmtId="0" xfId="0" applyAlignment="1" applyBorder="1" applyFont="1">
      <alignment horizontal="center" shrinkToFit="1" vertical="bottom" wrapText="0"/>
    </xf>
    <xf borderId="17" fillId="0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shrinkToFit="1" vertical="bottom" wrapText="0"/>
    </xf>
    <xf borderId="0" fillId="0" fontId="5" numFmtId="0" xfId="0" applyAlignment="1" applyFont="1">
      <alignment horizontal="center" readingOrder="0" vertical="bottom"/>
    </xf>
    <xf borderId="18" fillId="4" fontId="8" numFmtId="0" xfId="0" applyAlignment="1" applyBorder="1" applyFill="1" applyFont="1">
      <alignment horizontal="center" vertical="bottom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4" fontId="8" numFmtId="0" xfId="0" applyAlignment="1" applyFont="1">
      <alignment horizontal="center" vertical="bottom"/>
    </xf>
    <xf borderId="11" fillId="0" fontId="6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horizontal="center" vertical="bottom"/>
    </xf>
    <xf borderId="18" fillId="0" fontId="6" numFmtId="0" xfId="0" applyAlignment="1" applyBorder="1" applyFont="1">
      <alignment horizontal="center" vertical="bottom"/>
    </xf>
    <xf borderId="2" fillId="5" fontId="6" numFmtId="0" xfId="0" applyAlignment="1" applyBorder="1" applyFill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2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22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readingOrder="0" vertical="bottom"/>
    </xf>
    <xf borderId="23" fillId="0" fontId="5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2" fillId="2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center"/>
    </xf>
    <xf borderId="0" fillId="6" fontId="10" numFmtId="0" xfId="0" applyAlignment="1" applyFill="1" applyFont="1">
      <alignment vertical="bottom"/>
    </xf>
    <xf borderId="0" fillId="6" fontId="1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3" numFmtId="0" xfId="0" applyAlignment="1" applyFont="1">
      <alignment readingOrder="0" vertical="bottom"/>
    </xf>
    <xf borderId="0" fillId="5" fontId="13" numFmtId="0" xfId="0" applyAlignment="1" applyFont="1">
      <alignment vertical="bottom"/>
    </xf>
    <xf borderId="0" fillId="5" fontId="14" numFmtId="0" xfId="0" applyAlignment="1" applyFont="1">
      <alignment vertical="bottom"/>
    </xf>
    <xf borderId="0" fillId="5" fontId="14" numFmtId="0" xfId="0" applyAlignment="1" applyFont="1">
      <alignment readingOrder="0" vertical="bottom"/>
    </xf>
    <xf borderId="0" fillId="0" fontId="15" numFmtId="0" xfId="0" applyAlignment="1" applyFont="1">
      <alignment readingOrder="0" vertical="center"/>
    </xf>
    <xf borderId="0" fillId="7" fontId="14" numFmtId="0" xfId="0" applyAlignment="1" applyFill="1" applyFont="1">
      <alignment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center" vertical="bottom"/>
    </xf>
    <xf borderId="2" fillId="5" fontId="14" numFmtId="0" xfId="0" applyAlignment="1" applyBorder="1" applyFont="1">
      <alignment vertical="bottom"/>
    </xf>
    <xf borderId="2" fillId="5" fontId="14" numFmtId="0" xfId="0" applyAlignment="1" applyBorder="1" applyFont="1">
      <alignment horizontal="center" vertical="bottom"/>
    </xf>
    <xf borderId="2" fillId="0" fontId="15" numFmtId="0" xfId="0" applyAlignment="1" applyBorder="1" applyFont="1">
      <alignment readingOrder="0" vertical="center"/>
    </xf>
    <xf borderId="2" fillId="7" fontId="14" numFmtId="0" xfId="0" applyAlignment="1" applyBorder="1" applyFont="1">
      <alignment vertical="bottom"/>
    </xf>
    <xf borderId="0" fillId="0" fontId="17" numFmtId="0" xfId="0" applyAlignment="1" applyFont="1">
      <alignment horizontal="center"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7" numFmtId="0" xfId="0" applyAlignment="1" applyFont="1">
      <alignment horizontal="center" readingOrder="0" vertical="bottom"/>
    </xf>
    <xf borderId="0" fillId="0" fontId="17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7" fontId="2" numFmtId="0" xfId="0" applyAlignment="1" applyFont="1">
      <alignment vertical="center"/>
    </xf>
    <xf borderId="0" fillId="0" fontId="19" numFmtId="0" xfId="0" applyAlignment="1" applyFont="1">
      <alignment horizontal="center" readingOrder="0" vertical="bottom"/>
    </xf>
    <xf borderId="0" fillId="0" fontId="19" numFmtId="0" xfId="0" applyAlignment="1" applyFont="1">
      <alignment horizontal="center" vertical="bottom"/>
    </xf>
    <xf borderId="0" fillId="0" fontId="18" numFmtId="0" xfId="0" applyAlignment="1" applyFont="1">
      <alignment readingOrder="0" vertical="center"/>
    </xf>
    <xf borderId="0" fillId="0" fontId="18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4" fontId="18" numFmtId="0" xfId="0" applyAlignment="1" applyFont="1">
      <alignment vertical="bottom"/>
    </xf>
    <xf borderId="24" fillId="5" fontId="18" numFmtId="0" xfId="0" applyAlignment="1" applyBorder="1" applyFont="1">
      <alignment vertical="bottom"/>
    </xf>
    <xf borderId="11" fillId="0" fontId="16" numFmtId="0" xfId="0" applyAlignment="1" applyBorder="1" applyFont="1">
      <alignment horizontal="center" vertical="bottom"/>
    </xf>
    <xf borderId="11" fillId="0" fontId="16" numFmtId="0" xfId="0" applyAlignment="1" applyBorder="1" applyFont="1">
      <alignment horizontal="center" vertical="bottom"/>
    </xf>
    <xf borderId="0" fillId="0" fontId="18" numFmtId="0" xfId="0" applyAlignment="1" applyFont="1">
      <alignment horizontal="center" vertical="center"/>
    </xf>
    <xf borderId="0" fillId="0" fontId="16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1" fillId="0" fontId="17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vertical="bottom"/>
    </xf>
    <xf borderId="0" fillId="0" fontId="18" numFmtId="0" xfId="0" applyAlignment="1" applyFont="1">
      <alignment horizontal="right" vertical="center"/>
    </xf>
    <xf borderId="2" fillId="0" fontId="17" numFmtId="0" xfId="0" applyAlignment="1" applyBorder="1" applyFont="1">
      <alignment horizontal="center" vertical="bottom"/>
    </xf>
    <xf borderId="2" fillId="0" fontId="17" numFmtId="0" xfId="0" applyAlignment="1" applyBorder="1" applyFont="1">
      <alignment horizontal="center" vertical="bottom"/>
    </xf>
    <xf borderId="0" fillId="7" fontId="5" numFmtId="0" xfId="0" applyAlignment="1" applyFont="1">
      <alignment vertical="bottom"/>
    </xf>
    <xf borderId="25" fillId="2" fontId="16" numFmtId="0" xfId="0" applyAlignment="1" applyBorder="1" applyFont="1">
      <alignment vertical="bottom"/>
    </xf>
    <xf borderId="0" fillId="0" fontId="18" numFmtId="0" xfId="0" applyAlignment="1" applyFont="1">
      <alignment horizontal="center" readingOrder="0" vertical="center"/>
    </xf>
    <xf borderId="0" fillId="0" fontId="17" numFmtId="0" xfId="0" applyAlignment="1" applyFont="1">
      <alignment horizontal="center" vertical="bottom"/>
    </xf>
    <xf borderId="26" fillId="0" fontId="17" numFmtId="0" xfId="0" applyAlignment="1" applyBorder="1" applyFont="1">
      <alignment vertical="bottom"/>
    </xf>
    <xf borderId="0" fillId="5" fontId="18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7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8" fontId="4" numFmtId="0" xfId="0" applyAlignment="1" applyFill="1" applyFont="1">
      <alignment horizontal="center" shrinkToFit="0" vertical="center" wrapText="1"/>
    </xf>
    <xf borderId="18" fillId="8" fontId="4" numFmtId="0" xfId="0" applyAlignment="1" applyBorder="1" applyFont="1">
      <alignment horizontal="center" shrinkToFit="0" vertical="center" wrapText="1"/>
    </xf>
    <xf borderId="0" fillId="9" fontId="6" numFmtId="0" xfId="0" applyAlignment="1" applyFill="1" applyFont="1">
      <alignment horizontal="center" readingOrder="0" vertical="bottom"/>
    </xf>
    <xf borderId="2" fillId="9" fontId="6" numFmtId="0" xfId="0" applyAlignment="1" applyBorder="1" applyFont="1">
      <alignment horizontal="center" readingOrder="0" vertical="bottom"/>
    </xf>
    <xf borderId="2" fillId="9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5" fontId="6" numFmtId="0" xfId="0" applyAlignment="1" applyFont="1">
      <alignment horizontal="center" vertical="bottom"/>
    </xf>
    <xf borderId="0" fillId="2" fontId="2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5" fontId="2" numFmtId="0" xfId="0" applyAlignment="1" applyFont="1">
      <alignment vertical="center"/>
    </xf>
    <xf borderId="0" fillId="0" fontId="20" numFmtId="0" xfId="0" applyAlignment="1" applyFont="1">
      <alignment vertical="center"/>
    </xf>
    <xf borderId="18" fillId="10" fontId="4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vertical="bottom"/>
    </xf>
    <xf borderId="27" fillId="0" fontId="21" numFmtId="0" xfId="0" applyAlignment="1" applyBorder="1" applyFont="1">
      <alignment horizontal="center" vertical="bottom"/>
    </xf>
    <xf borderId="11" fillId="8" fontId="6" numFmtId="0" xfId="0" applyAlignment="1" applyBorder="1" applyFont="1">
      <alignment horizontal="center" vertical="bottom"/>
    </xf>
    <xf borderId="0" fillId="0" fontId="22" numFmtId="0" xfId="0" applyAlignment="1" applyFont="1">
      <alignment vertical="center"/>
    </xf>
    <xf borderId="0" fillId="0" fontId="23" numFmtId="0" xfId="0" applyAlignment="1" applyFont="1">
      <alignment vertical="center"/>
    </xf>
    <xf borderId="24" fillId="5" fontId="24" numFmtId="0" xfId="0" applyAlignment="1" applyBorder="1" applyFont="1">
      <alignment vertical="bottom"/>
    </xf>
    <xf borderId="27" fillId="0" fontId="21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left" readingOrder="0" vertical="bottom"/>
    </xf>
    <xf borderId="0" fillId="2" fontId="6" numFmtId="0" xfId="0" applyAlignment="1" applyFont="1">
      <alignment horizontal="left" vertical="bottom"/>
    </xf>
    <xf borderId="0" fillId="0" fontId="5" numFmtId="164" xfId="0" applyAlignment="1" applyFont="1" applyNumberFormat="1">
      <alignment horizontal="center" vertical="bottom"/>
    </xf>
    <xf borderId="18" fillId="8" fontId="8" numFmtId="0" xfId="0" applyAlignment="1" applyBorder="1" applyFont="1">
      <alignment horizontal="center" vertical="bottom"/>
    </xf>
    <xf borderId="28" fillId="8" fontId="8" numFmtId="0" xfId="0" applyAlignment="1" applyBorder="1" applyFont="1">
      <alignment horizontal="center" vertical="bottom"/>
    </xf>
    <xf borderId="29" fillId="0" fontId="9" numFmtId="0" xfId="0" applyAlignment="1" applyBorder="1" applyFont="1">
      <alignment vertical="center"/>
    </xf>
    <xf borderId="30" fillId="0" fontId="9" numFmtId="0" xfId="0" applyAlignment="1" applyBorder="1" applyFont="1">
      <alignment vertical="center"/>
    </xf>
    <xf borderId="0" fillId="0" fontId="2" numFmtId="4" xfId="0" applyAlignment="1" applyFont="1" applyNumberFormat="1">
      <alignment horizontal="center" readingOrder="0" vertical="center"/>
    </xf>
    <xf borderId="0" fillId="0" fontId="5" numFmtId="4" xfId="0" applyAlignment="1" applyFont="1" applyNumberFormat="1">
      <alignment vertical="bottom"/>
    </xf>
    <xf borderId="0" fillId="0" fontId="2" numFmtId="165" xfId="0" applyAlignment="1" applyFont="1" applyNumberFormat="1">
      <alignment horizontal="center" readingOrder="0" vertical="center"/>
    </xf>
    <xf borderId="0" fillId="5" fontId="2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vertical="bottom"/>
    </xf>
    <xf borderId="2" fillId="10" fontId="6" numFmtId="0" xfId="0" applyAlignment="1" applyBorder="1" applyFont="1">
      <alignment horizontal="center" readingOrder="0" vertical="bottom"/>
    </xf>
    <xf borderId="2" fillId="10" fontId="6" numFmtId="0" xfId="0" applyAlignment="1" applyBorder="1" applyFont="1">
      <alignment horizontal="center" vertical="bottom"/>
    </xf>
    <xf borderId="2" fillId="10" fontId="6" numFmtId="3" xfId="0" applyAlignment="1" applyBorder="1" applyFont="1" applyNumberFormat="1">
      <alignment horizontal="center" vertical="bottom"/>
    </xf>
    <xf borderId="0" fillId="0" fontId="2" numFmtId="3" xfId="0" applyAlignment="1" applyFont="1" applyNumberFormat="1">
      <alignment vertical="center"/>
    </xf>
    <xf borderId="2" fillId="0" fontId="5" numFmtId="166" xfId="0" applyAlignment="1" applyBorder="1" applyFont="1" applyNumberFormat="1">
      <alignment horizontal="center" vertical="bottom"/>
    </xf>
    <xf borderId="2" fillId="0" fontId="5" numFmtId="3" xfId="0" applyAlignment="1" applyBorder="1" applyFont="1" applyNumberFormat="1">
      <alignment horizontal="center" vertical="bottom"/>
    </xf>
    <xf borderId="31" fillId="11" fontId="26" numFmtId="0" xfId="0" applyAlignment="1" applyBorder="1" applyFill="1" applyFont="1">
      <alignment horizontal="center" vertical="bottom"/>
    </xf>
    <xf borderId="32" fillId="0" fontId="9" numFmtId="0" xfId="0" applyAlignment="1" applyBorder="1" applyFont="1">
      <alignment vertical="center"/>
    </xf>
    <xf borderId="33" fillId="0" fontId="9" numFmtId="0" xfId="0" applyAlignment="1" applyBorder="1" applyFont="1">
      <alignment vertical="center"/>
    </xf>
    <xf borderId="34" fillId="0" fontId="27" numFmtId="0" xfId="0" applyAlignment="1" applyBorder="1" applyFont="1">
      <alignment horizontal="center" readingOrder="0" vertical="center"/>
    </xf>
    <xf borderId="35" fillId="0" fontId="27" numFmtId="0" xfId="0" applyAlignment="1" applyBorder="1" applyFont="1">
      <alignment horizontal="center" readingOrder="0" vertical="center"/>
    </xf>
    <xf borderId="35" fillId="0" fontId="27" numFmtId="3" xfId="0" applyAlignment="1" applyBorder="1" applyFont="1" applyNumberFormat="1">
      <alignment horizontal="center" readingOrder="0" vertical="center"/>
    </xf>
    <xf borderId="36" fillId="0" fontId="27" numFmtId="0" xfId="0" applyAlignment="1" applyBorder="1" applyFont="1">
      <alignment horizontal="center" readingOrder="0" vertical="center"/>
    </xf>
    <xf borderId="37" fillId="0" fontId="2" numFmtId="166" xfId="0" applyAlignment="1" applyBorder="1" applyFont="1" applyNumberFormat="1">
      <alignment readingOrder="0" vertical="center"/>
    </xf>
    <xf borderId="38" fillId="0" fontId="2" numFmtId="0" xfId="0" applyAlignment="1" applyBorder="1" applyFont="1">
      <alignment readingOrder="0" vertical="center"/>
    </xf>
    <xf borderId="38" fillId="0" fontId="2" numFmtId="3" xfId="0" applyAlignment="1" applyBorder="1" applyFont="1" applyNumberFormat="1">
      <alignment readingOrder="0" vertical="center"/>
    </xf>
    <xf borderId="39" fillId="0" fontId="2" numFmtId="0" xfId="0" applyAlignment="1" applyBorder="1" applyFont="1">
      <alignment vertical="center"/>
    </xf>
    <xf borderId="40" fillId="9" fontId="6" numFmtId="0" xfId="0" applyAlignment="1" applyBorder="1" applyFont="1">
      <alignment horizontal="center" vertical="bottom"/>
    </xf>
    <xf borderId="40" fillId="0" fontId="5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center" vertical="bottom"/>
    </xf>
    <xf borderId="11" fillId="4" fontId="6" numFmtId="0" xfId="0" applyAlignment="1" applyBorder="1" applyFont="1">
      <alignment horizontal="center" vertical="bottom"/>
    </xf>
    <xf borderId="1" fillId="5" fontId="5" numFmtId="0" xfId="0" applyAlignment="1" applyBorder="1" applyFont="1">
      <alignment vertical="bottom"/>
    </xf>
    <xf borderId="1" fillId="5" fontId="6" numFmtId="0" xfId="0" applyAlignment="1" applyBorder="1" applyFont="1">
      <alignment horizontal="center" vertical="bottom"/>
    </xf>
    <xf borderId="2" fillId="5" fontId="5" numFmtId="0" xfId="0" applyAlignment="1" applyBorder="1" applyFont="1">
      <alignment vertical="bottom"/>
    </xf>
    <xf borderId="2" fillId="0" fontId="2" numFmtId="0" xfId="0" applyAlignment="1" applyBorder="1" applyFont="1">
      <alignment vertical="center"/>
    </xf>
    <xf borderId="41" fillId="12" fontId="28" numFmtId="0" xfId="0" applyAlignment="1" applyBorder="1" applyFill="1" applyFont="1">
      <alignment horizontal="center" vertical="center"/>
    </xf>
    <xf borderId="42" fillId="0" fontId="9" numFmtId="0" xfId="0" applyAlignment="1" applyBorder="1" applyFont="1">
      <alignment vertical="center"/>
    </xf>
    <xf borderId="43" fillId="0" fontId="9" numFmtId="0" xfId="0" applyAlignment="1" applyBorder="1" applyFont="1">
      <alignment vertical="center"/>
    </xf>
    <xf borderId="0" fillId="0" fontId="29" numFmtId="0" xfId="0" applyAlignment="1" applyFont="1">
      <alignment vertical="bottom"/>
    </xf>
    <xf borderId="44" fillId="0" fontId="9" numFmtId="0" xfId="0" applyAlignment="1" applyBorder="1" applyFont="1">
      <alignment vertical="center"/>
    </xf>
    <xf borderId="45" fillId="0" fontId="9" numFmtId="0" xfId="0" applyAlignment="1" applyBorder="1" applyFont="1">
      <alignment vertical="center"/>
    </xf>
    <xf borderId="46" fillId="0" fontId="9" numFmtId="0" xfId="0" applyAlignment="1" applyBorder="1" applyFont="1">
      <alignment vertical="center"/>
    </xf>
    <xf borderId="2" fillId="13" fontId="16" numFmtId="0" xfId="0" applyAlignment="1" applyBorder="1" applyFill="1" applyFont="1">
      <alignment horizontal="center" vertical="center"/>
    </xf>
    <xf borderId="2" fillId="0" fontId="17" numFmtId="0" xfId="0" applyAlignment="1" applyBorder="1" applyFont="1">
      <alignment horizontal="center" shrinkToFit="0" vertical="center" wrapText="1"/>
    </xf>
    <xf borderId="2" fillId="0" fontId="17" numFmtId="167" xfId="0" applyAlignment="1" applyBorder="1" applyFont="1" applyNumberFormat="1">
      <alignment horizontal="center" shrinkToFit="0" vertical="center" wrapText="1"/>
    </xf>
    <xf borderId="2" fillId="0" fontId="17" numFmtId="168" xfId="0" applyAlignment="1" applyBorder="1" applyFont="1" applyNumberFormat="1">
      <alignment horizontal="right" vertical="bottom"/>
    </xf>
  </cellXfs>
  <cellStyles count="1">
    <cellStyle xfId="0" name="Normal" builtinId="0"/>
  </cellStyles>
  <dxfs count="1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7981D"/>
          <bgColor rgb="FFF7981D"/>
        </patternFill>
      </fill>
      <border/>
    </dxf>
    <dxf>
      <font/>
      <fill>
        <patternFill patternType="solid">
          <fgColor rgb="FF0000FF"/>
          <bgColor rgb="FF0000FF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1-100,866-Upscale Cleanin-style">
      <tableStyleElement dxfId="10" type="headerRow"/>
      <tableStyleElement dxfId="11" type="firstRowStripe"/>
      <tableStyleElement dxfId="1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pivotCacheDefinition" Target="pivotCache/pivotCacheDefinition1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3.xml"/><Relationship Id="rId11" Type="http://schemas.openxmlformats.org/officeDocument/2006/relationships/worksheet" Target="worksheets/sheet8.xml"/><Relationship Id="rId33" Type="http://schemas.openxmlformats.org/officeDocument/2006/relationships/pivotCacheDefinition" Target="pivotCache/pivotCacheDefinition6.xml"/><Relationship Id="rId10" Type="http://schemas.openxmlformats.org/officeDocument/2006/relationships/worksheet" Target="worksheets/sheet7.xml"/><Relationship Id="rId32" Type="http://schemas.openxmlformats.org/officeDocument/2006/relationships/pivotCacheDefinition" Target="pivotCache/pivotCacheDefinition5.xml"/><Relationship Id="rId13" Type="http://schemas.openxmlformats.org/officeDocument/2006/relationships/worksheet" Target="worksheets/sheet10.xml"/><Relationship Id="rId35" Type="http://customschemas.google.com/relationships/workbookmetadata" Target="metadata"/><Relationship Id="rId12" Type="http://schemas.openxmlformats.org/officeDocument/2006/relationships/worksheet" Target="worksheets/sheet9.xml"/><Relationship Id="rId34" Type="http://schemas.openxmlformats.org/officeDocument/2006/relationships/pivotCacheDefinition" Target="pivotCache/pivotCacheDefinition7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7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4" sheet="Question 10"/>
  </cacheSource>
  <cacheFields>
    <cacheField name=" ">
      <sharedItems containsDate="1" containsMixedTypes="1">
        <s v="Asondate"/>
        <d v="2016-01-04T00:00:00Z"/>
        <d v="2016-01-08T00:00:00Z"/>
        <d v="2016-01-09T00:00:00Z"/>
        <d v="2016-01-22T00:00:00Z"/>
        <d v="2016-01-23T00:00:00Z"/>
        <d v="2016-01-24T00:00:00Z"/>
        <d v="2016-01-29T00:00:00Z"/>
        <d v="2016-02-04T00:00:00Z"/>
        <d v="2016-02-12T00:00:00Z"/>
        <d v="2016-02-23T00:00:00Z"/>
        <d v="2016-03-07T00:00:00Z"/>
        <d v="2016-03-13T00:00:00Z"/>
        <d v="2016-03-21T00:00:00Z"/>
        <d v="2016-04-04T00:00:00Z"/>
        <d v="2016-04-06T00:00:00Z"/>
        <d v="2016-04-13T00:00:00Z"/>
        <d v="2016-04-15T00:00:00Z"/>
        <d v="2016-04-26T00:00:00Z"/>
        <d v="2016-05-03T00:00:00Z"/>
        <d v="2017-05-10T00:00:00Z"/>
        <d v="2016-05-13T00:00:00Z"/>
        <d v="2016-05-16T00:00:00Z"/>
        <d v="2017-05-27T00:00:00Z"/>
        <d v="2016-05-29T00:00:00Z"/>
        <d v="2016-06-08T00:00:00Z"/>
        <d v="2016-06-15T00:00:00Z"/>
        <d v="2016-06-24T00:00:00Z"/>
        <d v="2016-06-28T00:00:00Z"/>
        <d v="2017-07-02T00:00:00Z"/>
        <d v="2016-07-03T00:00:00Z"/>
      </sharedItems>
    </cacheField>
    <cacheField name=" 2" numFmtId="0">
      <sharedItems>
        <s v="Supplier Name"/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</sharedItems>
    </cacheField>
    <cacheField name=" 3" numFmtId="0">
      <sharedItems>
        <s v="STR_1_NM"/>
        <s v="GT Road, Masoodabad"/>
        <s v="12662 Bermuda Triangle Road"/>
        <s v="2200 Old York Hampton Hwy."/>
        <s v="9720 Jefferson Davis Hwy."/>
        <s v="2608 Sweetgum Drive"/>
        <s v="P.O. BOX 2105 (MAIL ONLY)"/>
        <s v="5007 c Victory Blvd"/>
        <s v="282 Gretna Green Court"/>
        <s v="154 ARNETT BLVD."/>
        <s v="3189 walkers creek rd"/>
        <s v="8213 Sidlaw Hills Terrace"/>
        <s v="12308 Spur Lane"/>
        <s v="338 E. Lemon St."/>
        <s v="7863 VIRGINIA OAKS DRIVE"/>
        <s v="P58, Prem Colony, Sarai Lavaria"/>
        <s v="5624 Park Road"/>
        <s v="15050 Cedar Avenue South"/>
        <s v="15 Wenonah Terrace"/>
        <s v="1845 Westland Rd."/>
        <s v="4500 Oakleys Lane"/>
        <s v="254 Bennett Avenue"/>
        <s v="601 Salem Ave. SW"/>
        <s v="12801 OLD STAGE ROAD"/>
        <s v="275 Park Avenue"/>
        <s v="10375 Park Meadows Drive"/>
        <s v="2251 Eisenhower Avenue"/>
        <s v="12100 sunrise valley dr"/>
        <s v="205/009, Brahman Puri Chowk"/>
        <s v="P. O. Box 350"/>
        <s v="11715 Pump Station Way"/>
        <s v="255 N. Pleasant Ave."/>
        <s v="44081 Pipeline Plaza"/>
      </sharedItems>
    </cacheField>
    <cacheField name=" 4" numFmtId="0">
      <sharedItems containsBlank="1">
        <s v="CITY_NAME"/>
        <s v="Aligarh"/>
        <s v="Allahabad"/>
        <m/>
        <s v="Agra"/>
        <s v="Asansol"/>
        <s v="Amritsar"/>
        <s v="MAKE SIMILOR PIVOT TABLE AS GIVEN IN THE SHEET WITH THE GIVEN DATA"/>
      </sharedItems>
    </cacheField>
    <cacheField name=" 5" numFmtId="0">
      <sharedItems containsBlank="1">
        <s v="MOB_NO"/>
        <s v="866-365-7473"/>
        <s v="804-748-5592"/>
        <s v="757-874-4456"/>
        <s v="804-743-0603"/>
        <s v="801-749-6501"/>
        <s v="706-277-9426"/>
        <s v="757-201-9626"/>
        <s v="703-751-1888"/>
        <s v="434-793-0616"/>
        <s v="540-348-6342"/>
        <s v="804-768-1333"/>
        <s v="804-749-4247"/>
        <s v="727-944-2800"/>
        <s v="703-753-8097"/>
        <s v="866-302-8616"/>
        <s v="434-823-8447"/>
        <s v="800-350-6318"/>
        <s v="716-835-5682"/>
        <s v="540-342-5606"/>
        <s v="804-752-7754"/>
        <s v="775-942-2881"/>
        <s v="540-344-0464"/>
        <s v="804-748-8267"/>
        <s v="860-289-6310"/>
        <s v="720-284-3897"/>
        <s v="720-269-7820"/>
        <s v="703-763-7000"/>
        <s v="803-796-6250"/>
        <s v="804-788-0847"/>
        <s v="703-753-2446"/>
        <s v="717-244-1033"/>
        <m/>
      </sharedItems>
    </cacheField>
    <cacheField name=" 6" numFmtId="0">
      <sharedItems containsBlank="1">
        <s v="Vendor_ID"/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m/>
      </sharedItems>
    </cacheField>
    <cacheField name=" 7">
      <sharedItems containsBlank="1" containsMixedTypes="1" containsNumber="1" containsInteger="1">
        <s v="Amount"/>
        <n v="422124.0"/>
        <n v="440431.0"/>
        <n v="237001.0"/>
        <n v="168949.0"/>
        <n v="117632.0"/>
        <n v="255058.0"/>
        <n v="357464.0"/>
        <n v="489585.0"/>
        <n v="250923.0"/>
        <n v="429953.0"/>
        <n v="326401.0"/>
        <n v="215961.0"/>
        <n v="330095.0"/>
        <n v="307729.0"/>
        <n v="356508.0"/>
        <n v="310803.0"/>
        <n v="449805.0"/>
        <n v="345757.0"/>
        <n v="304142.0"/>
        <n v="391819.0"/>
        <n v="100866.0"/>
        <n v="204941.0"/>
        <n v="261966.0"/>
        <n v="466378.0"/>
        <n v="281958.0"/>
        <n v="313321.0"/>
        <n v="253749.0"/>
        <n v="476337.0"/>
        <n v="249431.0"/>
        <n v="199468.0"/>
        <n v="322745.0"/>
        <m/>
      </sharedItems>
    </cacheField>
    <cacheField name=" 8" numFmtId="0">
      <sharedItems containsBlank="1">
        <s v="No. of order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H34" sheet="Question 10"/>
  </cacheSource>
  <cacheFields>
    <cacheField name="Asondate" numFmtId="166">
      <sharedItems containsSemiMixedTypes="0" containsDate="1" containsString="0">
        <d v="2016-01-04T00:00:00Z"/>
        <d v="2016-01-08T00:00:00Z"/>
        <d v="2016-01-09T00:00:00Z"/>
        <d v="2016-01-22T00:00:00Z"/>
        <d v="2016-01-23T00:00:00Z"/>
        <d v="2016-01-24T00:00:00Z"/>
        <d v="2016-01-29T00:00:00Z"/>
        <d v="2016-02-04T00:00:00Z"/>
        <d v="2016-02-12T00:00:00Z"/>
        <d v="2016-02-23T00:00:00Z"/>
        <d v="2016-03-07T00:00:00Z"/>
        <d v="2016-03-13T00:00:00Z"/>
        <d v="2016-03-21T00:00:00Z"/>
        <d v="2016-04-04T00:00:00Z"/>
        <d v="2016-04-06T00:00:00Z"/>
        <d v="2016-04-13T00:00:00Z"/>
        <d v="2016-04-15T00:00:00Z"/>
        <d v="2016-04-26T00:00:00Z"/>
        <d v="2016-05-03T00:00:00Z"/>
        <d v="2017-05-10T00:00:00Z"/>
        <d v="2016-05-13T00:00:00Z"/>
        <d v="2016-05-16T00:00:00Z"/>
        <d v="2017-05-27T00:00:00Z"/>
        <d v="2016-05-29T00:00:00Z"/>
        <d v="2016-06-08T00:00:00Z"/>
        <d v="2016-06-15T00:00:00Z"/>
        <d v="2016-06-24T00:00:00Z"/>
        <d v="2016-06-28T00:00:00Z"/>
        <d v="2017-07-02T00:00:00Z"/>
        <d v="2016-07-03T00:00:00Z"/>
      </sharedItems>
    </cacheField>
    <cacheField name="Supplier Name" numFmtId="0">
      <sharedItems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</sharedItems>
    </cacheField>
    <cacheField name="STR_1_NM" numFmtId="0">
      <sharedItems>
        <s v="GT Road, Masoodabad"/>
        <s v="12662 Bermuda Triangle Road"/>
        <s v="2200 Old York Hampton Hwy."/>
        <s v="9720 Jefferson Davis Hwy."/>
        <s v="2608 Sweetgum Drive"/>
        <s v="P.O. BOX 2105 (MAIL ONLY)"/>
        <s v="5007 c Victory Blvd"/>
        <s v="282 Gretna Green Court"/>
        <s v="154 ARNETT BLVD."/>
        <s v="3189 walkers creek rd"/>
        <s v="8213 Sidlaw Hills Terrace"/>
        <s v="12308 Spur Lane"/>
        <s v="338 E. Lemon St."/>
        <s v="7863 VIRGINIA OAKS DRIVE"/>
        <s v="P58, Prem Colony, Sarai Lavaria"/>
        <s v="5624 Park Road"/>
        <s v="15050 Cedar Avenue South"/>
        <s v="15 Wenonah Terrace"/>
        <s v="1845 Westland Rd."/>
        <s v="4500 Oakleys Lane"/>
        <s v="254 Bennett Avenue"/>
        <s v="601 Salem Ave. SW"/>
        <s v="12801 OLD STAGE ROAD"/>
        <s v="275 Park Avenue"/>
        <s v="10375 Park Meadows Drive"/>
        <s v="2251 Eisenhower Avenue"/>
        <s v="12100 sunrise valley dr"/>
        <s v="205/009, Brahman Puri Chowk"/>
        <s v="P. O. Box 350"/>
        <s v="11715 Pump Station Way"/>
        <s v="255 N. Pleasant Ave."/>
        <s v="44081 Pipeline Plaza"/>
      </sharedItems>
    </cacheField>
    <cacheField name="CITY_NAME" numFmtId="0">
      <sharedItems containsBlank="1">
        <s v="Aligarh"/>
        <s v="Allahabad"/>
        <m/>
        <s v="Agra"/>
        <s v="Asansol"/>
        <s v="Amritsar"/>
        <s v="MAKE SIMILOR PIVOT TABLE AS GIVEN IN THE SHEET WITH THE GIVEN DATA"/>
      </sharedItems>
    </cacheField>
    <cacheField name="MOB_NO" numFmtId="0">
      <sharedItems containsBlank="1">
        <s v="866-365-7473"/>
        <s v="804-748-5592"/>
        <s v="757-874-4456"/>
        <s v="804-743-0603"/>
        <s v="801-749-6501"/>
        <s v="706-277-9426"/>
        <s v="757-201-9626"/>
        <s v="703-751-1888"/>
        <s v="434-793-0616"/>
        <s v="540-348-6342"/>
        <s v="804-768-1333"/>
        <s v="804-749-4247"/>
        <s v="727-944-2800"/>
        <s v="703-753-8097"/>
        <s v="866-302-8616"/>
        <s v="434-823-8447"/>
        <s v="800-350-6318"/>
        <s v="716-835-5682"/>
        <s v="540-342-5606"/>
        <s v="804-752-7754"/>
        <s v="775-942-2881"/>
        <s v="540-344-0464"/>
        <s v="804-748-8267"/>
        <s v="860-289-6310"/>
        <s v="720-284-3897"/>
        <s v="720-269-7820"/>
        <s v="703-763-7000"/>
        <s v="803-796-6250"/>
        <s v="804-788-0847"/>
        <s v="703-753-2446"/>
        <s v="717-244-1033"/>
        <m/>
      </sharedItems>
    </cacheField>
    <cacheField name="Vendor_ID" numFmtId="0">
      <sharedItems containsBlank="1"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m/>
      </sharedItems>
    </cacheField>
    <cacheField name="Amount" numFmtId="3">
      <sharedItems containsString="0" containsBlank="1" containsNumber="1" containsInteger="1">
        <n v="422124.0"/>
        <n v="440431.0"/>
        <n v="237001.0"/>
        <n v="168949.0"/>
        <n v="117632.0"/>
        <n v="255058.0"/>
        <n v="357464.0"/>
        <n v="489585.0"/>
        <n v="250923.0"/>
        <n v="429953.0"/>
        <n v="326401.0"/>
        <n v="215961.0"/>
        <n v="330095.0"/>
        <n v="307729.0"/>
        <n v="356508.0"/>
        <n v="310803.0"/>
        <n v="449805.0"/>
        <n v="345757.0"/>
        <n v="304142.0"/>
        <n v="391819.0"/>
        <n v="100866.0"/>
        <n v="204941.0"/>
        <n v="261966.0"/>
        <n v="466378.0"/>
        <n v="281958.0"/>
        <n v="313321.0"/>
        <n v="253749.0"/>
        <n v="476337.0"/>
        <n v="249431.0"/>
        <n v="199468.0"/>
        <n v="322745.0"/>
        <m/>
      </sharedItems>
    </cacheField>
    <cacheField name="No. of orders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L1:N32" sheet="Question 10"/>
  </cacheSource>
  <cacheFields>
    <cacheField name="Supplier Name" numFmtId="0">
      <sharedItems containsBlank="1">
        <s v="B Creative LTD"/>
        <s v="Boss Consulting Services Ltd."/>
        <s v="ByteLink Systems Ltd."/>
        <s v="CLEAR MANAGEMENT SOLUTIONS Ltd."/>
        <s v="Complete Products"/>
        <s v="Debra's Glass Ltd."/>
        <s v="E&amp;S Equipment Ltd"/>
        <s v="EPAcoat Ltd."/>
        <s v="Express Auto Center Ltd."/>
        <s v="Four Square Industrial Constructors Ltd"/>
        <s v="Green Shield"/>
        <s v="Guardian Fire Testing Laboratories Ltd."/>
        <s v="Innovative Turf Services Ltd"/>
        <s v="InterNuntius Ltd."/>
        <s v="Keenskills"/>
        <s v="Move Clicks Ltd"/>
        <s v="Paver Scapes Ltd"/>
        <s v="Prime Co dba Crown Collectibles"/>
        <s v="Rolling Stock Pictures Ltd"/>
        <s v="Schnabel Engineering Ltdorporated"/>
        <s v="Schroeder Optical Co. Ltd."/>
        <s v="Snead's Backhoe Septic Service Ltd."/>
        <s v="Sourcing Store"/>
        <s v="SUBURBAN PROPANE"/>
        <s v="Sunnyside Awning Company"/>
        <s v="Tracey Attlee Ltd"/>
        <s v="U. S. Pest Control Ltd."/>
        <s v="Ulsaker Studio Ltd."/>
        <s v="Upscale Cleaning Services Ltd."/>
        <s v="X Engineering Software Systems Corp."/>
        <m/>
      </sharedItems>
    </cacheField>
    <cacheField name="MOB_NO" numFmtId="0">
      <sharedItems containsBlank="1">
        <s v="434-793-0616"/>
        <s v="720-284-3897"/>
        <s v="757-201-9626"/>
        <s v="703-753-8097"/>
        <s v="866-302-8616"/>
        <s v="717-244-1033"/>
        <s v="703-753-2446"/>
        <s v="804-752-7754"/>
        <s v="804-743-0603"/>
        <s v="804-748-5592"/>
        <s v="757-874-4456"/>
        <s v="716-835-5682"/>
        <s v="804-749-4247"/>
        <s v="800-350-6318"/>
        <s v="727-944-2800"/>
        <s v="703-763-7000"/>
        <s v="540-348-6342"/>
        <s v="804-768-1333"/>
        <s v="866-365-7473"/>
        <s v="803-796-6250"/>
        <s v="540-342-5606"/>
        <s v="434-823-8447"/>
        <s v="720-269-7820"/>
        <s v="804-748-8267"/>
        <s v="540-344-0464"/>
        <s v="703-751-1888"/>
        <s v="804-788-0847"/>
        <s v="860-289-6310"/>
        <s v="775-942-2881"/>
        <s v="801-749-6501"/>
        <m/>
      </sharedItems>
    </cacheField>
    <cacheField name="SUM of Amount" numFmtId="3">
      <sharedItems containsString="0" containsBlank="1" containsNumber="1" containsInteger="1">
        <n v="250923.0"/>
        <n v="281958.0"/>
        <n v="357464.0"/>
        <n v="307729.0"/>
        <n v="356508.0"/>
        <n v="322745.0"/>
        <n v="199468.0"/>
        <n v="391819.0"/>
        <n v="168949.0"/>
        <n v="440431.0"/>
        <n v="237001.0"/>
        <n v="345757.0"/>
        <n v="215961.0"/>
        <n v="449805.0"/>
        <n v="330095.0"/>
        <n v="253749.0"/>
        <n v="429953.0"/>
        <n v="326401.0"/>
        <n v="422124.0"/>
        <n v="476337.0"/>
        <n v="304142.0"/>
        <n v="310803.0"/>
        <n v="313321.0"/>
        <n v="261966.0"/>
        <n v="204941.0"/>
        <n v="489585.0"/>
        <n v="249431.0"/>
        <n v="466378.0"/>
        <n v="100866.0"/>
        <n v="117632.0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H33" sheet="Question 10"/>
  </cacheSource>
  <cacheFields>
    <cacheField name="Asondate" numFmtId="166">
      <sharedItems containsSemiMixedTypes="0" containsDate="1" containsString="0">
        <d v="2016-01-04T00:00:00Z"/>
        <d v="2016-01-08T00:00:00Z"/>
        <d v="2016-01-09T00:00:00Z"/>
        <d v="2016-01-22T00:00:00Z"/>
        <d v="2016-01-23T00:00:00Z"/>
        <d v="2016-01-24T00:00:00Z"/>
        <d v="2016-01-29T00:00:00Z"/>
        <d v="2016-02-04T00:00:00Z"/>
        <d v="2016-02-12T00:00:00Z"/>
        <d v="2016-02-23T00:00:00Z"/>
        <d v="2016-03-07T00:00:00Z"/>
        <d v="2016-03-13T00:00:00Z"/>
        <d v="2016-03-21T00:00:00Z"/>
        <d v="2016-04-04T00:00:00Z"/>
        <d v="2016-04-06T00:00:00Z"/>
        <d v="2016-04-13T00:00:00Z"/>
        <d v="2016-04-15T00:00:00Z"/>
        <d v="2016-04-26T00:00:00Z"/>
        <d v="2016-05-03T00:00:00Z"/>
        <d v="2017-05-10T00:00:00Z"/>
        <d v="2016-05-13T00:00:00Z"/>
        <d v="2016-05-16T00:00:00Z"/>
        <d v="2017-05-27T00:00:00Z"/>
        <d v="2016-05-29T00:00:00Z"/>
        <d v="2016-06-08T00:00:00Z"/>
        <d v="2016-06-15T00:00:00Z"/>
        <d v="2016-06-24T00:00:00Z"/>
        <d v="2016-06-28T00:00:00Z"/>
        <d v="2017-07-02T00:00:00Z"/>
      </sharedItems>
    </cacheField>
    <cacheField name="Supplier Name" numFmtId="0">
      <sharedItems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</sharedItems>
    </cacheField>
    <cacheField name="STR_1_NM" numFmtId="0">
      <sharedItems>
        <s v="GT Road, Masoodabad"/>
        <s v="12662 Bermuda Triangle Road"/>
        <s v="2200 Old York Hampton Hwy."/>
        <s v="9720 Jefferson Davis Hwy."/>
        <s v="2608 Sweetgum Drive"/>
        <s v="P.O. BOX 2105 (MAIL ONLY)"/>
        <s v="5007 c Victory Blvd"/>
        <s v="282 Gretna Green Court"/>
        <s v="154 ARNETT BLVD."/>
        <s v="3189 walkers creek rd"/>
        <s v="8213 Sidlaw Hills Terrace"/>
        <s v="12308 Spur Lane"/>
        <s v="338 E. Lemon St."/>
        <s v="7863 VIRGINIA OAKS DRIVE"/>
        <s v="P58, Prem Colony, Sarai Lavaria"/>
        <s v="5624 Park Road"/>
        <s v="15050 Cedar Avenue South"/>
        <s v="15 Wenonah Terrace"/>
        <s v="1845 Westland Rd."/>
        <s v="4500 Oakleys Lane"/>
        <s v="254 Bennett Avenue"/>
        <s v="601 Salem Ave. SW"/>
        <s v="12801 OLD STAGE ROAD"/>
        <s v="275 Park Avenue"/>
        <s v="10375 Park Meadows Drive"/>
        <s v="2251 Eisenhower Avenue"/>
        <s v="12100 sunrise valley dr"/>
        <s v="205/009, Brahman Puri Chowk"/>
        <s v="P. O. Box 350"/>
        <s v="11715 Pump Station Way"/>
        <s v="255 N. Pleasant Ave."/>
      </sharedItems>
    </cacheField>
    <cacheField name="CITY_NAME" numFmtId="0">
      <sharedItems containsBlank="1">
        <s v="Aligarh"/>
        <s v="Allahabad"/>
        <m/>
        <s v="Agra"/>
        <s v="Asansol"/>
        <s v="Amritsar"/>
      </sharedItems>
    </cacheField>
    <cacheField name="MOB_NO" numFmtId="0">
      <sharedItems>
        <s v="866-365-7473"/>
        <s v="804-748-5592"/>
        <s v="757-874-4456"/>
        <s v="804-743-0603"/>
        <s v="801-749-6501"/>
        <s v="706-277-9426"/>
        <s v="757-201-9626"/>
        <s v="703-751-1888"/>
        <s v="434-793-0616"/>
        <s v="540-348-6342"/>
        <s v="804-768-1333"/>
        <s v="804-749-4247"/>
        <s v="727-944-2800"/>
        <s v="703-753-8097"/>
        <s v="866-302-8616"/>
        <s v="434-823-8447"/>
        <s v="800-350-6318"/>
        <s v="716-835-5682"/>
        <s v="540-342-5606"/>
        <s v="804-752-7754"/>
        <s v="775-942-2881"/>
        <s v="540-344-0464"/>
        <s v="804-748-8267"/>
        <s v="860-289-6310"/>
        <s v="720-284-3897"/>
        <s v="720-269-7820"/>
        <s v="703-763-7000"/>
        <s v="803-796-6250"/>
        <s v="804-788-0847"/>
        <s v="703-753-2446"/>
        <s v="717-244-1033"/>
      </sharedItems>
    </cacheField>
    <cacheField name="Vendor_ID" numFmtId="0">
      <sharedItems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</sharedItems>
    </cacheField>
    <cacheField name="Amount" numFmtId="3">
      <sharedItems containsSemiMixedTypes="0" containsString="0" containsNumber="1" containsInteger="1">
        <n v="422124.0"/>
        <n v="440431.0"/>
        <n v="237001.0"/>
        <n v="168949.0"/>
        <n v="117632.0"/>
        <n v="255058.0"/>
        <n v="357464.0"/>
        <n v="489585.0"/>
        <n v="250923.0"/>
        <n v="429953.0"/>
        <n v="326401.0"/>
        <n v="215961.0"/>
        <n v="330095.0"/>
        <n v="307729.0"/>
        <n v="356508.0"/>
        <n v="310803.0"/>
        <n v="449805.0"/>
        <n v="345757.0"/>
        <n v="304142.0"/>
        <n v="391819.0"/>
        <n v="100866.0"/>
        <n v="204941.0"/>
        <n v="261966.0"/>
        <n v="466378.0"/>
        <n v="281958.0"/>
        <n v="313321.0"/>
        <n v="253749.0"/>
        <n v="476337.0"/>
        <n v="249431.0"/>
        <n v="199468.0"/>
        <n v="322745.0"/>
      </sharedItems>
    </cacheField>
    <cacheField name="No. of orders" numFmtId="0">
      <sharedItems containsString="0" containsBlank="1"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000" sheet="Question 10"/>
  </cacheSource>
  <cacheFields>
    <cacheField name=" ">
      <sharedItems containsDate="1" containsBlank="1" containsMixedTypes="1">
        <s v="Asondate"/>
        <d v="2016-01-04T00:00:00Z"/>
        <d v="2016-01-08T00:00:00Z"/>
        <d v="2016-01-09T00:00:00Z"/>
        <d v="2016-01-22T00:00:00Z"/>
        <d v="2016-01-23T00:00:00Z"/>
        <d v="2016-01-24T00:00:00Z"/>
        <d v="2016-01-29T00:00:00Z"/>
        <d v="2016-02-04T00:00:00Z"/>
        <d v="2016-02-12T00:00:00Z"/>
        <d v="2016-02-23T00:00:00Z"/>
        <d v="2016-03-07T00:00:00Z"/>
        <d v="2016-03-13T00:00:00Z"/>
        <d v="2016-03-21T00:00:00Z"/>
        <d v="2016-04-04T00:00:00Z"/>
        <d v="2016-04-06T00:00:00Z"/>
        <d v="2016-04-13T00:00:00Z"/>
        <d v="2016-04-15T00:00:00Z"/>
        <d v="2016-04-26T00:00:00Z"/>
        <d v="2016-05-03T00:00:00Z"/>
        <d v="2017-05-10T00:00:00Z"/>
        <d v="2016-05-13T00:00:00Z"/>
        <d v="2016-05-16T00:00:00Z"/>
        <d v="2017-05-27T00:00:00Z"/>
        <d v="2016-05-29T00:00:00Z"/>
        <d v="2016-06-08T00:00:00Z"/>
        <d v="2016-06-15T00:00:00Z"/>
        <d v="2016-06-24T00:00:00Z"/>
        <d v="2016-06-28T00:00:00Z"/>
        <d v="2017-07-02T00:00:00Z"/>
        <d v="2016-07-03T00:00:00Z"/>
        <m/>
      </sharedItems>
    </cacheField>
    <cacheField name=" 2" numFmtId="0">
      <sharedItems containsBlank="1">
        <s v="Supplier Name"/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  <m/>
      </sharedItems>
    </cacheField>
    <cacheField name=" 3" numFmtId="0">
      <sharedItems containsBlank="1">
        <s v="STR_1_NM"/>
        <s v="GT Road, Masoodabad"/>
        <s v="12662 Bermuda Triangle Road"/>
        <s v="2200 Old York Hampton Hwy."/>
        <s v="9720 Jefferson Davis Hwy."/>
        <s v="2608 Sweetgum Drive"/>
        <s v="P.O. BOX 2105 (MAIL ONLY)"/>
        <s v="5007 c Victory Blvd"/>
        <s v="282 Gretna Green Court"/>
        <s v="154 ARNETT BLVD."/>
        <s v="3189 walkers creek rd"/>
        <s v="8213 Sidlaw Hills Terrace"/>
        <s v="12308 Spur Lane"/>
        <s v="338 E. Lemon St."/>
        <s v="7863 VIRGINIA OAKS DRIVE"/>
        <s v="P58, Prem Colony, Sarai Lavaria"/>
        <s v="5624 Park Road"/>
        <s v="15050 Cedar Avenue South"/>
        <s v="15 Wenonah Terrace"/>
        <s v="1845 Westland Rd."/>
        <s v="4500 Oakleys Lane"/>
        <s v="254 Bennett Avenue"/>
        <s v="601 Salem Ave. SW"/>
        <s v="12801 OLD STAGE ROAD"/>
        <s v="275 Park Avenue"/>
        <s v="10375 Park Meadows Drive"/>
        <s v="2251 Eisenhower Avenue"/>
        <s v="12100 sunrise valley dr"/>
        <s v="205/009, Brahman Puri Chowk"/>
        <s v="P. O. Box 350"/>
        <s v="11715 Pump Station Way"/>
        <s v="255 N. Pleasant Ave."/>
        <s v="44081 Pipeline Plaza"/>
        <m/>
      </sharedItems>
    </cacheField>
    <cacheField name=" 4" numFmtId="0">
      <sharedItems containsBlank="1">
        <s v="CITY_NAME"/>
        <s v="Aligarh"/>
        <s v="Allahabad"/>
        <m/>
        <s v="Agra"/>
        <s v="Asansol"/>
        <s v="Amritsar"/>
        <s v="MAKE SIMILOR PIVOT TABLE AS GIVEN IN THE SHEET WITH THE GIVEN DATA"/>
      </sharedItems>
    </cacheField>
    <cacheField name=" 5" numFmtId="0">
      <sharedItems containsBlank="1">
        <s v="MOB_NO"/>
        <s v="866-365-7473"/>
        <s v="804-748-5592"/>
        <s v="757-874-4456"/>
        <s v="804-743-0603"/>
        <s v="801-749-6501"/>
        <s v="706-277-9426"/>
        <s v="757-201-9626"/>
        <s v="703-751-1888"/>
        <s v="434-793-0616"/>
        <s v="540-348-6342"/>
        <s v="804-768-1333"/>
        <s v="804-749-4247"/>
        <s v="727-944-2800"/>
        <s v="703-753-8097"/>
        <s v="866-302-8616"/>
        <s v="434-823-8447"/>
        <s v="800-350-6318"/>
        <s v="716-835-5682"/>
        <s v="540-342-5606"/>
        <s v="804-752-7754"/>
        <s v="775-942-2881"/>
        <s v="540-344-0464"/>
        <s v="804-748-8267"/>
        <s v="860-289-6310"/>
        <s v="720-284-3897"/>
        <s v="720-269-7820"/>
        <s v="703-763-7000"/>
        <s v="803-796-6250"/>
        <s v="804-788-0847"/>
        <s v="703-753-2446"/>
        <s v="717-244-1033"/>
        <m/>
      </sharedItems>
    </cacheField>
    <cacheField name=" 6" numFmtId="0">
      <sharedItems containsBlank="1">
        <s v="Vendor_ID"/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m/>
      </sharedItems>
    </cacheField>
    <cacheField name=" 7">
      <sharedItems containsBlank="1" containsMixedTypes="1" containsNumber="1" containsInteger="1">
        <s v="Amount"/>
        <n v="422124.0"/>
        <n v="440431.0"/>
        <n v="237001.0"/>
        <n v="168949.0"/>
        <n v="117632.0"/>
        <n v="255058.0"/>
        <n v="357464.0"/>
        <n v="489585.0"/>
        <n v="250923.0"/>
        <n v="429953.0"/>
        <n v="326401.0"/>
        <n v="215961.0"/>
        <n v="330095.0"/>
        <n v="307729.0"/>
        <n v="356508.0"/>
        <n v="310803.0"/>
        <n v="449805.0"/>
        <n v="345757.0"/>
        <n v="304142.0"/>
        <n v="391819.0"/>
        <n v="100866.0"/>
        <n v="204941.0"/>
        <n v="261966.0"/>
        <n v="466378.0"/>
        <n v="281958.0"/>
        <n v="313321.0"/>
        <n v="253749.0"/>
        <n v="476337.0"/>
        <n v="249431.0"/>
        <n v="199468.0"/>
        <n v="322745.0"/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G34" sheet="Question 10"/>
  </cacheSource>
  <cacheFields>
    <cacheField name="Asondate" numFmtId="166">
      <sharedItems containsSemiMixedTypes="0" containsDate="1" containsString="0">
        <d v="2016-01-04T00:00:00Z"/>
        <d v="2016-01-08T00:00:00Z"/>
        <d v="2016-01-09T00:00:00Z"/>
        <d v="2016-01-22T00:00:00Z"/>
        <d v="2016-01-23T00:00:00Z"/>
        <d v="2016-01-24T00:00:00Z"/>
        <d v="2016-01-29T00:00:00Z"/>
        <d v="2016-02-04T00:00:00Z"/>
        <d v="2016-02-12T00:00:00Z"/>
        <d v="2016-02-23T00:00:00Z"/>
        <d v="2016-03-07T00:00:00Z"/>
        <d v="2016-03-13T00:00:00Z"/>
        <d v="2016-03-21T00:00:00Z"/>
        <d v="2016-04-04T00:00:00Z"/>
        <d v="2016-04-06T00:00:00Z"/>
        <d v="2016-04-13T00:00:00Z"/>
        <d v="2016-04-15T00:00:00Z"/>
        <d v="2016-04-26T00:00:00Z"/>
        <d v="2016-05-03T00:00:00Z"/>
        <d v="2017-05-10T00:00:00Z"/>
        <d v="2016-05-13T00:00:00Z"/>
        <d v="2016-05-16T00:00:00Z"/>
        <d v="2017-05-27T00:00:00Z"/>
        <d v="2016-05-29T00:00:00Z"/>
        <d v="2016-06-08T00:00:00Z"/>
        <d v="2016-06-15T00:00:00Z"/>
        <d v="2016-06-24T00:00:00Z"/>
        <d v="2016-06-28T00:00:00Z"/>
        <d v="2017-07-02T00:00:00Z"/>
        <d v="2016-07-03T00:00:00Z"/>
      </sharedItems>
    </cacheField>
    <cacheField name="Supplier Name" numFmtId="0">
      <sharedItems>
        <s v="Rolling Stock Pictures Ltd"/>
        <s v="Four Square Industrial Constructors Ltd"/>
        <s v="Green Shield"/>
        <s v="Express Auto Center Ltd."/>
        <s v="X Engineering Software Systems Corp."/>
        <s v="WACO CHEMICAL &amp; SUPPLY CO."/>
        <s v="ByteLink Systems Ltd."/>
        <s v="Tracey Attlee Ltd"/>
        <s v="B Creative LTD"/>
        <s v="Paver Scapes Ltd"/>
        <s v="Prime Co dba Crown Collectibles"/>
        <s v="Innovative Turf Services Ltd"/>
        <s v="Keenskills"/>
        <s v="CLEAR MANAGEMENT SOLUTIONS Ltd."/>
        <s v="Complete Products"/>
        <s v="Snead's Backhoe Septic Service Ltd."/>
        <s v="InterNuntius Ltd."/>
        <s v="Guardian Fire Testing Laboratories Ltd."/>
        <s v="Schroeder Optical Co. Ltd."/>
        <s v="EPAcoat Ltd."/>
        <s v="Upscale Cleaning Services Ltd."/>
        <s v="Sunnyside Awning Company"/>
        <s v="SUBURBAN PROPANE"/>
        <s v="Ulsaker Studio Ltd."/>
        <s v="Boss Consulting Services Ltd."/>
        <s v="Sourcing Store"/>
        <s v="Move Clicks Ltd"/>
        <s v="Schnabel Engineering Ltdorporated"/>
        <s v="U. S. Pest Control Ltd."/>
        <s v="E&amp;S Equipment Ltd"/>
        <s v="Debra's Glass Ltd."/>
        <s v="ICONMA Ltd"/>
      </sharedItems>
    </cacheField>
    <cacheField name="STR_1_NM" numFmtId="0">
      <sharedItems>
        <s v="GT Road, Masoodabad"/>
        <s v="12662 Bermuda Triangle Road"/>
        <s v="2200 Old York Hampton Hwy."/>
        <s v="9720 Jefferson Davis Hwy."/>
        <s v="2608 Sweetgum Drive"/>
        <s v="P.O. BOX 2105 (MAIL ONLY)"/>
        <s v="5007 c Victory Blvd"/>
        <s v="282 Gretna Green Court"/>
        <s v="154 ARNETT BLVD."/>
        <s v="3189 walkers creek rd"/>
        <s v="8213 Sidlaw Hills Terrace"/>
        <s v="12308 Spur Lane"/>
        <s v="338 E. Lemon St."/>
        <s v="7863 VIRGINIA OAKS DRIVE"/>
        <s v="P58, Prem Colony, Sarai Lavaria"/>
        <s v="5624 Park Road"/>
        <s v="15050 Cedar Avenue South"/>
        <s v="15 Wenonah Terrace"/>
        <s v="1845 Westland Rd."/>
        <s v="4500 Oakleys Lane"/>
        <s v="254 Bennett Avenue"/>
        <s v="601 Salem Ave. SW"/>
        <s v="12801 OLD STAGE ROAD"/>
        <s v="275 Park Avenue"/>
        <s v="10375 Park Meadows Drive"/>
        <s v="2251 Eisenhower Avenue"/>
        <s v="12100 sunrise valley dr"/>
        <s v="205/009, Brahman Puri Chowk"/>
        <s v="P. O. Box 350"/>
        <s v="11715 Pump Station Way"/>
        <s v="255 N. Pleasant Ave."/>
        <s v="44081 Pipeline Plaza"/>
      </sharedItems>
    </cacheField>
    <cacheField name="CITY_NAME" numFmtId="0">
      <sharedItems containsBlank="1">
        <s v="Aligarh"/>
        <s v="Allahabad"/>
        <m/>
        <s v="Agra"/>
        <s v="Asansol"/>
        <s v="Amritsar"/>
        <s v="MAKE SIMILOR PIVOT TABLE AS GIVEN IN THE SHEET WITH THE GIVEN DATA"/>
      </sharedItems>
    </cacheField>
    <cacheField name="MOB_NO" numFmtId="0">
      <sharedItems containsBlank="1">
        <s v="866-365-7473"/>
        <s v="804-748-5592"/>
        <s v="757-874-4456"/>
        <s v="804-743-0603"/>
        <s v="801-749-6501"/>
        <s v="706-277-9426"/>
        <s v="757-201-9626"/>
        <s v="703-751-1888"/>
        <s v="434-793-0616"/>
        <s v="540-348-6342"/>
        <s v="804-768-1333"/>
        <s v="804-749-4247"/>
        <s v="727-944-2800"/>
        <s v="703-753-8097"/>
        <s v="866-302-8616"/>
        <s v="434-823-8447"/>
        <s v="800-350-6318"/>
        <s v="716-835-5682"/>
        <s v="540-342-5606"/>
        <s v="804-752-7754"/>
        <s v="775-942-2881"/>
        <s v="540-344-0464"/>
        <s v="804-748-8267"/>
        <s v="860-289-6310"/>
        <s v="720-284-3897"/>
        <s v="720-269-7820"/>
        <s v="703-763-7000"/>
        <s v="803-796-6250"/>
        <s v="804-788-0847"/>
        <s v="703-753-2446"/>
        <s v="717-244-1033"/>
        <m/>
      </sharedItems>
    </cacheField>
    <cacheField name="Vendor_ID" numFmtId="0">
      <sharedItems containsBlank="1">
        <s v="VS0000053937"/>
        <s v="VS0000055542"/>
        <s v="VS0000030097"/>
        <s v="E86108"/>
        <s v="E49464"/>
        <s v="E4836"/>
        <s v="VS0000038778"/>
        <s v="VS0000057877"/>
        <s v="E5978"/>
        <s v="VS0000016455"/>
        <s v="VS0000020434"/>
        <s v="VS0000037179"/>
        <s v="E52111"/>
        <s v="C11057"/>
        <s v="VS0000006187"/>
        <s v="VC0000116400"/>
        <s v="E54210"/>
        <s v="VS0000042457"/>
        <s v="E57627"/>
        <s v="E69528"/>
        <s v="E79191"/>
        <s v="E54141"/>
        <s v="C3462"/>
        <s v="VC0000136820"/>
        <s v="VS0000010957"/>
        <s v="VS0000043136"/>
        <s v="VS0000056745"/>
        <s v="E41159"/>
        <s v="VC0000107080"/>
        <s v="VS0000043121"/>
        <s v="E62597"/>
        <m/>
      </sharedItems>
    </cacheField>
    <cacheField name="Amount" numFmtId="3">
      <sharedItems containsString="0" containsBlank="1" containsNumber="1" containsInteger="1">
        <n v="422124.0"/>
        <n v="440431.0"/>
        <n v="237001.0"/>
        <n v="168949.0"/>
        <n v="117632.0"/>
        <n v="255058.0"/>
        <n v="357464.0"/>
        <n v="489585.0"/>
        <n v="250923.0"/>
        <n v="429953.0"/>
        <n v="326401.0"/>
        <n v="215961.0"/>
        <n v="330095.0"/>
        <n v="307729.0"/>
        <n v="356508.0"/>
        <n v="310803.0"/>
        <n v="449805.0"/>
        <n v="345757.0"/>
        <n v="304142.0"/>
        <n v="391819.0"/>
        <n v="100866.0"/>
        <n v="204941.0"/>
        <n v="261966.0"/>
        <n v="466378.0"/>
        <n v="281958.0"/>
        <n v="313321.0"/>
        <n v="253749.0"/>
        <n v="476337.0"/>
        <n v="249431.0"/>
        <n v="199468.0"/>
        <n v="322745.0"/>
        <m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1" sheet="Sheet3"/>
  </cacheSource>
  <cacheFields>
    <cacheField name="Row no.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</sharedItems>
    </cacheField>
    <cacheField name="EMP NAME" numFmtId="0">
      <sharedItems>
        <s v="ABHISHEK PANDEY"/>
        <s v="PANKAJ PANDEY"/>
        <s v="BRIGESH SINGH"/>
        <s v="ISHAR AHMED"/>
        <s v="PUSHRAJ SINGH"/>
        <s v="ANURAG SINGH"/>
      </sharedItems>
    </cacheField>
    <cacheField name="EMP ID" numFmtId="0">
      <sharedItems containsSemiMixedTypes="0" containsString="0" containsNumber="1" containsInteger="1">
        <n v="21108.0"/>
        <n v="21103.0"/>
        <n v="21107.0"/>
        <n v="21102.0"/>
        <n v="21109.0"/>
        <n v="21110.0"/>
        <n v="21111.0"/>
        <n v="21112.0"/>
        <n v="21104.0"/>
      </sharedItems>
    </cacheField>
    <cacheField name="FATHER NMAE" numFmtId="0">
      <sharedItems>
        <s v="NAGARJUN"/>
        <s v="MOHAN KUMAR"/>
        <s v="INDRA DEV"/>
        <s v="GANESH PATHKA"/>
        <s v="RAJNISH SHUKLA"/>
        <s v="MAHENDRA KUMAR"/>
        <s v="NILKANTH YADAV"/>
        <s v="ROHAN TRIAPTHI"/>
      </sharedItems>
    </cacheField>
    <cacheField name="CITY" numFmtId="0">
      <sharedItems>
        <s v="ASANSOL"/>
        <s v="PUNJAB"/>
        <s v="PRAYAGRAJ"/>
        <s v="DURGAPUR"/>
        <s v="LUDHIANA"/>
        <s v="CHANDIGARH"/>
        <s v="DHANBAD"/>
        <s v="HIMMATGANJ"/>
        <s v="AMABAL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Question 10" cacheId="0" dataCaption="" compact="0" compactData="0">
  <location ref="J1:K35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2" axis="axisRow" compact="0" outline="0" multipleItemSelectionAllowed="1" showAll="0" sortType="ascending">
      <items>
        <item x="9"/>
        <item x="25"/>
        <item x="7"/>
        <item x="14"/>
        <item x="15"/>
        <item x="31"/>
        <item x="30"/>
        <item x="20"/>
        <item x="4"/>
        <item x="2"/>
        <item x="3"/>
        <item x="18"/>
        <item x="32"/>
        <item x="12"/>
        <item x="17"/>
        <item x="13"/>
        <item x="27"/>
        <item x="10"/>
        <item x="11"/>
        <item x="1"/>
        <item x="28"/>
        <item x="19"/>
        <item x="16"/>
        <item x="26"/>
        <item x="23"/>
        <item x="22"/>
        <item x="0"/>
        <item x="8"/>
        <item x="29"/>
        <item x="24"/>
        <item x="21"/>
        <item x="6"/>
        <item x="5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8" compact="0" outline="0" multipleItemSelectionAllowed="1" showAll="0">
      <items>
        <item x="0"/>
        <item x="1"/>
        <item t="default"/>
      </items>
    </pivotField>
  </pivotFields>
  <rowFields>
    <field x="1"/>
  </rowFields>
</pivotTableDefinition>
</file>

<file path=xl/pivotTables/pivotTable2.xml><?xml version="1.0" encoding="utf-8"?>
<pivotTableDefinition xmlns="http://schemas.openxmlformats.org/spreadsheetml/2006/main" name="Question 10 2" cacheId="1" dataCaption="" rowGrandTotals="0" compact="0" compactData="0">
  <location ref="L3:N33" firstHeaderRow="0" firstDataRow="2" firstDataCol="0" rowPageCount="1" colPageCount="1"/>
  <pivotFields>
    <pivotField name="Ason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Supplier Name" axis="axisRow" compact="0" outline="0" multipleItemSelectionAllowed="1" showAll="0" sortType="ascending" defaultSubtotal="0">
      <items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</items>
    </pivotField>
    <pivotField name="STR_1_N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CITY_NAME" axis="axisPage" compact="0" outline="0" multipleItemSelectionAllowed="1" showAll="0">
      <items>
        <item x="0"/>
        <item x="1"/>
        <item h="1" x="2"/>
        <item x="3"/>
        <item x="4"/>
        <item x="5"/>
        <item h="1" x="6"/>
        <item t="default"/>
      </items>
    </pivotField>
    <pivotField name="MOB_NO" axis="axisRow" compact="0" outline="0" multipleItemSelectionAllowed="1" showAll="0" sortType="ascending">
      <items>
        <item x="31"/>
        <item x="8"/>
        <item x="15"/>
        <item x="18"/>
        <item x="21"/>
        <item x="9"/>
        <item x="7"/>
        <item x="29"/>
        <item x="13"/>
        <item x="26"/>
        <item x="5"/>
        <item x="17"/>
        <item x="30"/>
        <item x="25"/>
        <item x="24"/>
        <item x="12"/>
        <item x="6"/>
        <item x="2"/>
        <item x="20"/>
        <item x="16"/>
        <item x="4"/>
        <item x="27"/>
        <item x="3"/>
        <item x="1"/>
        <item x="22"/>
        <item x="11"/>
        <item x="19"/>
        <item x="10"/>
        <item x="28"/>
        <item x="23"/>
        <item x="14"/>
        <item x="0"/>
        <item t="default"/>
      </items>
    </pivotField>
    <pivotField name="Vendo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Amoun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. of orders" compact="0" outline="0" multipleItemSelectionAllowed="1" showAll="0">
      <items>
        <item x="0"/>
        <item t="default"/>
      </items>
    </pivotField>
  </pivotFields>
  <rowFields>
    <field x="1"/>
    <field x="4"/>
  </rowFields>
  <pageFields>
    <pageField fld="3"/>
  </pageFields>
  <dataFields>
    <dataField name="SUM of Amount" fld="6" baseField="0"/>
  </dataFields>
</pivotTableDefinition>
</file>

<file path=xl/pivotTables/pivotTable3.xml><?xml version="1.0" encoding="utf-8"?>
<pivotTableDefinition xmlns="http://schemas.openxmlformats.org/spreadsheetml/2006/main" name="Question 10 3" cacheId="2" dataCaption="" compact="0" compactData="0">
  <location ref="L36:P45" firstHeaderRow="0" firstDataRow="0" firstDataCol="0"/>
  <pivotFields>
    <pivotField name="Suppli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MOB_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M of Amoun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</pivotTableDefinition>
</file>

<file path=xl/pivotTables/pivotTable4.xml><?xml version="1.0" encoding="utf-8"?>
<pivotTableDefinition xmlns="http://schemas.openxmlformats.org/spreadsheetml/2006/main" name="Pivot Table 13" cacheId="3" dataCaption="" compact="0" compactData="0">
  <location ref="A1:C39" firstHeaderRow="0" firstDataRow="2" firstDataCol="0"/>
  <pivotFields>
    <pivotField name="Ason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Supplier Name" axis="axisRow" compact="0" outline="0" multipleItemSelectionAllowed="1" showAll="0" sortType="ascending">
      <items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  <item t="default"/>
      </items>
    </pivotField>
    <pivotField name="STR_1_N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CITY_NAME" axis="axisRow" compact="0" outline="0" multipleItemSelectionAllowed="1" showAll="0" sortType="ascending">
      <items>
        <item x="2"/>
        <item x="3"/>
        <item x="0"/>
        <item x="1"/>
        <item x="5"/>
        <item x="4"/>
        <item t="default"/>
      </items>
    </pivotField>
    <pivotField name="MOB_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endo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moun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No. of orders" compact="0" outline="0" multipleItemSelectionAllowed="1" showAll="0">
      <items>
        <item x="0"/>
        <item t="default"/>
      </items>
    </pivotField>
  </pivotFields>
  <rowFields>
    <field x="3"/>
    <field x="1"/>
  </rowFields>
  <dataFields>
    <dataField name="SUM of Amount" fld="6" baseField="0"/>
  </dataFields>
</pivotTableDefinition>
</file>

<file path=xl/pivotTables/pivotTable5.xml><?xml version="1.0" encoding="utf-8"?>
<pivotTableDefinition xmlns="http://schemas.openxmlformats.org/spreadsheetml/2006/main" name="Pivot Table 12" cacheId="0" dataCaption="" compact="0" compactData="0">
  <location ref="A1:E10" firstHeaderRow="0" firstDataRow="0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8" compact="0" outline="0" multipleItemSelectionAllowed="1" showAll="0">
      <items>
        <item x="0"/>
        <item x="1"/>
        <item t="default"/>
      </items>
    </pivotField>
  </pivotFields>
</pivotTableDefinition>
</file>

<file path=xl/pivotTables/pivotTable6.xml><?xml version="1.0" encoding="utf-8"?>
<pivotTableDefinition xmlns="http://schemas.openxmlformats.org/spreadsheetml/2006/main" name="Pivot Table 11" cacheId="4" dataCaption="" compact="0" compactData="0">
  <location ref="A1:E10" firstHeaderRow="0" firstDataRow="0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</pivotFields>
</pivotTableDefinition>
</file>

<file path=xl/pivotTables/pivotTable7.xml><?xml version="1.0" encoding="utf-8"?>
<pivotTableDefinition xmlns="http://schemas.openxmlformats.org/spreadsheetml/2006/main" name="Pivot Table 8" cacheId="1" dataCaption="" compact="0" compactData="0">
  <location ref="A1:C65" firstHeaderRow="0" firstDataRow="2" firstDataCol="0"/>
  <pivotFields>
    <pivotField name="Ason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Supplier Name" axis="axisRow" compact="0" outline="0" multipleItemSelectionAllowed="1" showAll="0" sortType="ascending">
      <items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  <item t="default"/>
      </items>
    </pivotField>
    <pivotField name="STR_1_N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CITY_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B_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Vendo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Amount" axis="axisRow" dataField="1" compact="0" numFmtId="3" outline="0" multipleItemSelectionAllowed="1" showAll="0" sortType="ascending">
      <items>
        <item x="31"/>
        <item sd="0" x="20"/>
        <item x="4"/>
        <item x="3"/>
        <item x="29"/>
        <item x="21"/>
        <item x="11"/>
        <item x="2"/>
        <item x="28"/>
        <item x="8"/>
        <item x="26"/>
        <item x="5"/>
        <item x="22"/>
        <item x="24"/>
        <item x="18"/>
        <item x="13"/>
        <item x="15"/>
        <item x="25"/>
        <item x="30"/>
        <item x="10"/>
        <item x="12"/>
        <item x="17"/>
        <item x="14"/>
        <item x="6"/>
        <item x="19"/>
        <item x="0"/>
        <item x="9"/>
        <item x="1"/>
        <item x="16"/>
        <item x="23"/>
        <item x="27"/>
        <item x="7"/>
        <item t="default"/>
      </items>
    </pivotField>
    <pivotField name="No. of orders" compact="0" outline="0" multipleItemSelectionAllowed="1" showAll="0">
      <items>
        <item x="0"/>
        <item t="default"/>
      </items>
    </pivotField>
  </pivotFields>
  <rowFields>
    <field x="6"/>
    <field x="1"/>
  </rowFields>
  <dataFields>
    <dataField name="SUM of Amount" fld="6" baseField="0"/>
  </dataFields>
</pivotTableDefinition>
</file>

<file path=xl/pivotTables/pivotTable8.xml><?xml version="1.0" encoding="utf-8"?>
<pivotTableDefinition xmlns="http://schemas.openxmlformats.org/spreadsheetml/2006/main" name="Pivot Table 6" cacheId="0" dataCaption="" compact="0" compactData="0">
  <location ref="A1:C68" firstHeaderRow="0" firstDataRow="2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 2" axis="axisRow" compact="0" outline="0" multipleItemSelectionAllowed="1" showAll="0" sortType="ascending">
      <items>
        <item x="9"/>
        <item x="25"/>
        <item x="7"/>
        <item x="14"/>
        <item x="15"/>
        <item x="31"/>
        <item x="30"/>
        <item x="20"/>
        <item x="4"/>
        <item x="2"/>
        <item x="3"/>
        <item x="18"/>
        <item x="32"/>
        <item x="12"/>
        <item x="17"/>
        <item x="13"/>
        <item x="27"/>
        <item x="10"/>
        <item x="11"/>
        <item x="1"/>
        <item x="28"/>
        <item x="19"/>
        <item x="16"/>
        <item x="26"/>
        <item x="23"/>
        <item x="22"/>
        <item x="0"/>
        <item x="8"/>
        <item x="29"/>
        <item x="24"/>
        <item x="21"/>
        <item x="6"/>
        <item x="5"/>
        <item t="default"/>
      </items>
    </pivotField>
    <pivotField name=" 3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4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5" axis="axisRow" compact="0" outline="0" multipleItemSelectionAllowed="1" showAll="0" sortType="ascending">
      <items>
        <item x="32"/>
        <item x="9"/>
        <item x="16"/>
        <item x="19"/>
        <item x="22"/>
        <item x="10"/>
        <item x="8"/>
        <item x="30"/>
        <item x="14"/>
        <item x="27"/>
        <item x="6"/>
        <item x="18"/>
        <item x="31"/>
        <item x="26"/>
        <item x="25"/>
        <item x="13"/>
        <item x="7"/>
        <item x="3"/>
        <item x="21"/>
        <item x="17"/>
        <item x="5"/>
        <item x="28"/>
        <item x="4"/>
        <item x="2"/>
        <item x="23"/>
        <item x="12"/>
        <item x="20"/>
        <item x="11"/>
        <item x="29"/>
        <item x="24"/>
        <item x="15"/>
        <item x="1"/>
        <item x="0"/>
        <item t="default"/>
      </items>
    </pivotField>
    <pivotField name=" 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7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 8" compact="0" outline="0" multipleItemSelectionAllowed="1" showAll="0">
      <items>
        <item x="0"/>
        <item x="1"/>
        <item t="default"/>
      </items>
    </pivotField>
  </pivotFields>
  <rowFields>
    <field x="4"/>
    <field x="1"/>
  </rowFields>
</pivotTableDefinition>
</file>

<file path=xl/pivotTables/pivotTable9.xml><?xml version="1.0" encoding="utf-8"?>
<pivotTableDefinition xmlns="http://schemas.openxmlformats.org/spreadsheetml/2006/main" name="Pivot Table 5" cacheId="1" dataCaption="" compact="0" compactData="0">
  <location ref="A1:D34" firstHeaderRow="0" firstDataRow="3" firstDataCol="0"/>
  <pivotFields>
    <pivotField name="Asondat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Supplier Name" axis="axisRow" compact="0" outline="0" multipleItemSelectionAllowed="1" showAll="0" sortType="ascending" defaultSubtotal="0">
      <items>
        <item x="8"/>
        <item x="24"/>
        <item x="6"/>
        <item x="13"/>
        <item x="14"/>
        <item x="30"/>
        <item x="29"/>
        <item x="19"/>
        <item x="3"/>
        <item x="1"/>
        <item x="2"/>
        <item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</items>
    </pivotField>
    <pivotField name="STR_1_N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CITY_NAME" axis="axisRow" compact="0" outline="0" multipleItemSelectionAllowed="1" showAll="0" sortType="ascending" defaultSubtotal="0">
      <items>
        <item x="2"/>
        <item x="3"/>
        <item x="0"/>
        <item x="1"/>
        <item x="5"/>
        <item x="4"/>
        <item x="6"/>
      </items>
    </pivotField>
    <pivotField name="MOB_NO" axis="axisRow" compact="0" outline="0" multipleItemSelectionAllowed="1" showAll="0" sortType="ascending">
      <items>
        <item x="31"/>
        <item x="8"/>
        <item x="15"/>
        <item x="18"/>
        <item x="21"/>
        <item x="9"/>
        <item x="7"/>
        <item x="29"/>
        <item x="13"/>
        <item x="26"/>
        <item x="5"/>
        <item x="17"/>
        <item x="30"/>
        <item x="25"/>
        <item x="24"/>
        <item x="12"/>
        <item x="6"/>
        <item x="2"/>
        <item x="20"/>
        <item x="16"/>
        <item x="4"/>
        <item x="27"/>
        <item x="3"/>
        <item x="1"/>
        <item x="22"/>
        <item x="11"/>
        <item x="19"/>
        <item x="10"/>
        <item x="28"/>
        <item x="23"/>
        <item x="14"/>
        <item x="0"/>
        <item t="default"/>
      </items>
    </pivotField>
    <pivotField name="Vendo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Amount" dataField="1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. of orders" compact="0" outline="0" multipleItemSelectionAllowed="1" showAll="0">
      <items>
        <item x="0"/>
        <item t="default"/>
      </items>
    </pivotField>
  </pivotFields>
  <rowFields>
    <field x="3"/>
    <field x="1"/>
    <field x="4"/>
  </rowFields>
  <dataFields>
    <dataField name="SUM of Amount" fld="6" baseField="0"/>
  </dataFields>
</pivotTableDefinition>
</file>

<file path=xl/pivotTables/pivotTable10.xml><?xml version="1.0" encoding="utf-8"?>
<pivotTableDefinition xmlns="http://schemas.openxmlformats.org/spreadsheetml/2006/main" name="Pivot Table 4" cacheId="5" dataCaption="" rowGrandTotals="0" compact="0" compactData="0">
  <location ref="A3:D10" firstHeaderRow="0" firstDataRow="3" firstDataCol="0" rowPageCount="1" colPageCount="1"/>
  <pivotFields>
    <pivotField name="Asondate" axis="axisPage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Supplier Name" axis="axisRow" compact="0" outline="0" multipleItemSelectionAllowed="1" showAll="0" sortType="ascending" defaultSubtotal="0">
      <items>
        <item x="8"/>
        <item sd="0" x="24"/>
        <item sd="0" x="6"/>
        <item x="13"/>
        <item x="14"/>
        <item sd="0" x="30"/>
        <item x="29"/>
        <item x="19"/>
        <item x="3"/>
        <item x="1"/>
        <item x="2"/>
        <item sd="0" x="17"/>
        <item x="31"/>
        <item x="11"/>
        <item x="16"/>
        <item x="12"/>
        <item x="26"/>
        <item x="9"/>
        <item x="10"/>
        <item x="0"/>
        <item x="27"/>
        <item x="18"/>
        <item x="15"/>
        <item x="25"/>
        <item x="22"/>
        <item x="21"/>
        <item x="7"/>
        <item x="28"/>
        <item x="23"/>
        <item x="20"/>
        <item x="5"/>
        <item x="4"/>
      </items>
    </pivotField>
    <pivotField name="STR_1_N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CITY_NAME" axis="axisRow" compact="0" outline="0" multipleItemSelectionAllowed="1" showAll="0" sortType="ascending" defaultSubtotal="0">
      <items>
        <item sd="0" x="2"/>
        <item sd="0" x="3"/>
        <item sd="0" x="0"/>
        <item sd="0" x="1"/>
        <item sd="0" x="5"/>
        <item sd="0" x="4"/>
        <item x="6"/>
      </items>
    </pivotField>
    <pivotField name="MOB_NO" axis="axisRow" compact="0" outline="0" multipleItemSelectionAllowed="1" showAll="0" sortType="ascending">
      <items>
        <item x="31"/>
        <item x="8"/>
        <item x="15"/>
        <item x="18"/>
        <item x="21"/>
        <item x="9"/>
        <item x="7"/>
        <item x="29"/>
        <item x="13"/>
        <item x="26"/>
        <item x="5"/>
        <item x="17"/>
        <item x="30"/>
        <item x="25"/>
        <item x="24"/>
        <item x="12"/>
        <item x="6"/>
        <item x="2"/>
        <item x="20"/>
        <item x="16"/>
        <item x="4"/>
        <item x="27"/>
        <item x="3"/>
        <item x="1"/>
        <item x="22"/>
        <item x="11"/>
        <item x="19"/>
        <item x="10"/>
        <item x="28"/>
        <item x="23"/>
        <item x="14"/>
        <item x="0"/>
        <item t="default"/>
      </items>
    </pivotField>
    <pivotField name="Vendo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Amount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3"/>
    <field x="1"/>
    <field x="4"/>
  </rowFields>
  <pageFields>
    <pageField fld="0"/>
  </pageFields>
</pivotTableDefinition>
</file>

<file path=xl/pivotTables/pivotTable11.xml><?xml version="1.0" encoding="utf-8"?>
<pivotTableDefinition xmlns="http://schemas.openxmlformats.org/spreadsheetml/2006/main" name="Sheet3" cacheId="6" dataCaption="" rowGrandTotals="0" compact="0" compactData="0">
  <location ref="M4:P10" firstHeaderRow="0" firstDataRow="3" firstDataCol="0"/>
  <pivotFields>
    <pivotField name="Row no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P NAME" axis="axisRow" compact="0" outline="0" multipleItemSelectionAllowed="1" showAll="0" sortType="ascending" defaultSubtotal="0">
      <items>
        <item sd="0" x="0"/>
        <item sd="0" x="5"/>
        <item sd="0" x="2"/>
        <item sd="0" x="3"/>
        <item sd="0" x="1"/>
        <item sd="0" x="4"/>
      </items>
    </pivotField>
    <pivotField name="EMP ID" axis="axisRow" compact="0" outline="0" multipleItemSelectionAllowed="1" showAll="0" sortType="ascending" defaultSubtotal="0">
      <items>
        <item x="3"/>
        <item x="1"/>
        <item x="8"/>
        <item x="2"/>
        <item x="0"/>
        <item x="4"/>
        <item x="5"/>
        <item x="6"/>
        <item x="7"/>
      </items>
    </pivotField>
    <pivotField name="FATHER NMAE" axis="axisRow" compact="0" outline="0" multipleItemSelectionAllowed="1" showAll="0" sortType="ascending">
      <items>
        <item x="3"/>
        <item x="2"/>
        <item x="5"/>
        <item x="1"/>
        <item x="0"/>
        <item x="6"/>
        <item x="4"/>
        <item x="7"/>
        <item t="default"/>
      </items>
    </pivotField>
    <pivotField name="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>
    <field x="1"/>
    <field x="2"/>
    <field x="3"/>
  </rowFields>
</pivotTableDefinition>
</file>

<file path=xl/tables/table1.xml><?xml version="1.0" encoding="utf-8"?>
<table xmlns="http://schemas.openxmlformats.org/spreadsheetml/2006/main" ref="A1:H2" displayName="Table_1" name="Table_1" id="1">
  <tableColumns count="8">
    <tableColumn name="As on date" id="1"/>
    <tableColumn name="Supplier Name" id="2"/>
    <tableColumn name="STR_1_NM" id="3"/>
    <tableColumn name="CITY_NAME" id="4"/>
    <tableColumn name="MOB_NO" id="5"/>
    <tableColumn name="Vendor_ID" id="6"/>
    <tableColumn name="Amount" id="7"/>
    <tableColumn name="No. of orders" id="8"/>
  </tableColumns>
  <tableStyleInfo name="Detail1-100,866-Upscale Clean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B0725D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9.xm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0.xm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1.xm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1.0" topLeftCell="A32" activePane="bottomLeft" state="frozen"/>
      <selection activeCell="B33" sqref="B33" pane="bottomLeft"/>
    </sheetView>
  </sheetViews>
  <sheetFormatPr customHeight="1" defaultColWidth="12.63" defaultRowHeight="15.0"/>
  <cols>
    <col customWidth="1" min="1" max="1" width="71.88"/>
    <col customWidth="1" min="2" max="2" width="5.13"/>
    <col customWidth="1" min="3" max="3" width="10.88"/>
    <col customWidth="1" min="4" max="4" width="40.0"/>
    <col customWidth="1" min="5" max="5" width="19.25"/>
    <col customWidth="1" min="6" max="6" width="10.5"/>
    <col customWidth="1" min="7" max="7" width="2.0"/>
    <col customWidth="1" min="8" max="18" width="10.5"/>
  </cols>
  <sheetData>
    <row r="1" ht="1.5" customHeight="1">
      <c r="A1" s="1">
        <f>LEN(A5)</f>
        <v>62</v>
      </c>
      <c r="C1" s="2" t="s">
        <v>0</v>
      </c>
    </row>
    <row r="2" ht="14.25" customHeight="1"/>
    <row r="3" ht="22.5" customHeight="1">
      <c r="A3" s="3"/>
    </row>
    <row r="4" ht="14.25" customHeight="1"/>
    <row r="5" ht="14.25" customHeight="1">
      <c r="A5" s="4" t="s">
        <v>1</v>
      </c>
    </row>
    <row r="6" ht="14.25" customHeight="1">
      <c r="A6" s="4" t="s">
        <v>2</v>
      </c>
      <c r="C6" s="5">
        <f>len(A6)-len(SUBSTITUTE(A6,"n",""))</f>
        <v>4</v>
      </c>
    </row>
    <row r="7" ht="14.25" customHeight="1">
      <c r="A7" s="4" t="s">
        <v>3</v>
      </c>
    </row>
    <row r="8" ht="14.25" customHeight="1">
      <c r="A8" s="4" t="s">
        <v>4</v>
      </c>
    </row>
    <row r="9" ht="14.25" customHeight="1">
      <c r="A9" s="2" t="s">
        <v>5</v>
      </c>
    </row>
    <row r="10" ht="14.25" customHeight="1">
      <c r="A10" s="1"/>
    </row>
    <row r="11" ht="14.25" customHeight="1"/>
    <row r="12" ht="14.25" customHeight="1">
      <c r="A12" s="1"/>
    </row>
    <row r="13" ht="14.25" customHeight="1">
      <c r="A13" s="4">
        <f>len(A6)</f>
        <v>30</v>
      </c>
    </row>
    <row r="14" ht="14.25" customHeight="1">
      <c r="A14" s="1" t="str">
        <f>SUBSTITUTE(A6,"n","")</f>
        <v>Coditio boush add kara hai</v>
      </c>
    </row>
    <row r="15" ht="14.25" customHeight="1">
      <c r="A15" s="1">
        <f>len(A14)</f>
        <v>26</v>
      </c>
    </row>
    <row r="16" ht="14.25" customHeight="1"/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6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  <row r="1001" ht="14.25" customHeight="1">
      <c r="A1001" s="1"/>
    </row>
    <row r="1002" ht="14.25" customHeight="1">
      <c r="A1002" s="1"/>
    </row>
    <row r="1003" ht="14.25" customHeight="1">
      <c r="A1003" s="1"/>
    </row>
    <row r="1004" ht="14.25" customHeight="1">
      <c r="A1004" s="1"/>
    </row>
    <row r="1005" ht="14.25" customHeight="1">
      <c r="A1005" s="1"/>
    </row>
    <row r="1006" ht="14.25" customHeight="1">
      <c r="A1006" s="1"/>
    </row>
    <row r="1007" ht="14.25" customHeight="1">
      <c r="A1007" s="1"/>
    </row>
    <row r="1008" ht="14.25" customHeight="1">
      <c r="A1008" s="1"/>
    </row>
    <row r="1009" ht="14.25" customHeight="1">
      <c r="A1009" s="1"/>
    </row>
    <row r="1010" ht="14.25" customHeight="1">
      <c r="A1010" s="1"/>
    </row>
    <row r="1011" ht="14.25" customHeight="1">
      <c r="A1011" s="1"/>
    </row>
    <row r="1012" ht="14.25" customHeight="1">
      <c r="A1012" s="1"/>
    </row>
    <row r="1013" ht="14.25" customHeight="1">
      <c r="A1013" s="1"/>
    </row>
    <row r="1014" ht="14.25" customHeight="1">
      <c r="A1014" s="1"/>
    </row>
    <row r="1015" ht="14.25" customHeight="1">
      <c r="A1015" s="1"/>
    </row>
    <row r="1016" ht="14.25" customHeight="1">
      <c r="A1016" s="1"/>
    </row>
    <row r="1017" ht="14.25" customHeight="1">
      <c r="A1017" s="1"/>
    </row>
    <row r="1018" ht="14.25" customHeight="1">
      <c r="A1018" s="1"/>
    </row>
    <row r="1019" ht="14.25" customHeight="1">
      <c r="A1019" s="1"/>
    </row>
    <row r="1020" ht="14.25" customHeight="1">
      <c r="A1020" s="1"/>
    </row>
    <row r="1021" ht="14.25" customHeight="1">
      <c r="A1021" s="1"/>
    </row>
    <row r="1022" ht="14.25" customHeight="1">
      <c r="A1022" s="1"/>
    </row>
    <row r="1023" ht="14.25" customHeight="1">
      <c r="A1023" s="1"/>
    </row>
    <row r="1024" ht="14.25" customHeight="1">
      <c r="A1024" s="1"/>
    </row>
    <row r="1025" ht="14.25" customHeight="1">
      <c r="A1025" s="1"/>
    </row>
    <row r="1026" ht="14.25" customHeight="1">
      <c r="A1026" s="1"/>
    </row>
    <row r="1027" ht="14.25" customHeight="1">
      <c r="A1027" s="1"/>
    </row>
    <row r="1028" ht="14.25" customHeight="1">
      <c r="A1028" s="1"/>
    </row>
    <row r="1029" ht="14.25" customHeight="1">
      <c r="A1029" s="1"/>
    </row>
    <row r="1030" ht="14.25" customHeight="1">
      <c r="A1030" s="1"/>
    </row>
    <row r="1031" ht="14.25" customHeight="1">
      <c r="A1031" s="1"/>
    </row>
    <row r="1032" ht="14.25" customHeight="1">
      <c r="A1032" s="1"/>
    </row>
    <row r="1033" ht="14.25" customHeight="1">
      <c r="A1033" s="1"/>
    </row>
    <row r="1034" ht="14.25" customHeight="1">
      <c r="A1034" s="1"/>
    </row>
    <row r="1035" ht="14.25" customHeight="1">
      <c r="A1035" s="1"/>
    </row>
    <row r="1036" ht="14.25" customHeight="1">
      <c r="A1036" s="1"/>
    </row>
    <row r="1037" ht="14.25" customHeight="1">
      <c r="A1037" s="1"/>
    </row>
    <row r="1038" ht="14.25" customHeight="1">
      <c r="A1038" s="1"/>
    </row>
    <row r="1039" ht="14.25" customHeight="1">
      <c r="A1039" s="1"/>
    </row>
    <row r="1040" ht="14.25" customHeight="1">
      <c r="A1040" s="1"/>
    </row>
    <row r="1041" ht="14.25" customHeight="1">
      <c r="A1041" s="1"/>
    </row>
    <row r="1042" ht="14.25" customHeight="1">
      <c r="A1042" s="1"/>
    </row>
    <row r="1043" ht="14.25" customHeight="1">
      <c r="A1043" s="1"/>
    </row>
    <row r="1044" ht="14.25" customHeight="1">
      <c r="A1044" s="1"/>
    </row>
    <row r="1045" ht="14.25" customHeight="1">
      <c r="A1045" s="1"/>
    </row>
    <row r="1046" ht="14.25" customHeight="1">
      <c r="A1046" s="1"/>
    </row>
    <row r="1047" ht="14.25" customHeight="1">
      <c r="A1047" s="1"/>
    </row>
    <row r="1048" ht="14.25" customHeight="1">
      <c r="A1048" s="1"/>
    </row>
    <row r="1049" ht="14.25" customHeight="1">
      <c r="A1049" s="1"/>
    </row>
    <row r="1050" ht="14.25" customHeight="1">
      <c r="A1050" s="1"/>
    </row>
    <row r="1051" ht="14.25" customHeight="1">
      <c r="A1051" s="1"/>
    </row>
    <row r="1052" ht="14.25" customHeight="1">
      <c r="A1052" s="1"/>
    </row>
    <row r="1053" ht="14.25" customHeight="1">
      <c r="A1053" s="1"/>
    </row>
    <row r="1054" ht="14.25" customHeight="1">
      <c r="A1054" s="1"/>
    </row>
    <row r="1055" ht="14.25" customHeight="1">
      <c r="A1055" s="1"/>
    </row>
    <row r="1056" ht="14.25" customHeight="1">
      <c r="A1056" s="1"/>
    </row>
    <row r="1057" ht="14.25" customHeight="1">
      <c r="A1057" s="1"/>
    </row>
    <row r="1058" ht="14.25" customHeight="1">
      <c r="A1058" s="1"/>
    </row>
    <row r="1059" ht="14.25" customHeight="1">
      <c r="A1059" s="1"/>
    </row>
    <row r="1060" ht="14.25" customHeight="1">
      <c r="A1060" s="1"/>
    </row>
    <row r="1061" ht="14.25" customHeight="1">
      <c r="A1061" s="1"/>
    </row>
    <row r="1062" ht="14.25" customHeight="1">
      <c r="A1062" s="1"/>
    </row>
    <row r="1063" ht="14.25" customHeight="1">
      <c r="A1063" s="1"/>
    </row>
    <row r="1064" ht="14.25" customHeight="1">
      <c r="A1064" s="1"/>
    </row>
    <row r="1065" ht="14.25" customHeight="1">
      <c r="A1065" s="1"/>
    </row>
    <row r="1066" ht="14.25" customHeight="1">
      <c r="A1066" s="1"/>
    </row>
    <row r="1067" ht="14.25" customHeight="1">
      <c r="A1067" s="1"/>
    </row>
    <row r="1068" ht="14.25" customHeight="1">
      <c r="A1068" s="1"/>
    </row>
    <row r="1069" ht="14.25" customHeight="1">
      <c r="A1069" s="1"/>
    </row>
    <row r="1070" ht="14.25" customHeight="1">
      <c r="A1070" s="1"/>
    </row>
    <row r="1071" ht="14.25" customHeight="1">
      <c r="A1071" s="1"/>
    </row>
    <row r="1072" ht="14.25" customHeight="1">
      <c r="A1072" s="1"/>
    </row>
    <row r="1073" ht="14.25" customHeight="1">
      <c r="A1073" s="1"/>
    </row>
    <row r="1074" ht="14.25" customHeight="1">
      <c r="A1074" s="1"/>
    </row>
    <row r="1075" ht="14.25" customHeight="1">
      <c r="A1075" s="1"/>
    </row>
    <row r="1076" ht="14.25" customHeight="1">
      <c r="A1076" s="1"/>
    </row>
    <row r="1077" ht="14.25" customHeight="1">
      <c r="A1077" s="1"/>
    </row>
    <row r="1078" ht="14.25" customHeight="1">
      <c r="A1078" s="1"/>
    </row>
    <row r="1079" ht="14.25" customHeight="1">
      <c r="A1079" s="1"/>
    </row>
    <row r="1080" ht="14.25" customHeight="1">
      <c r="A1080" s="1"/>
    </row>
    <row r="1081" ht="14.25" customHeight="1">
      <c r="A1081" s="1"/>
    </row>
    <row r="1082" ht="14.25" customHeight="1">
      <c r="A1082" s="1"/>
    </row>
    <row r="1083" ht="14.25" customHeight="1">
      <c r="A1083" s="1"/>
    </row>
    <row r="1084" ht="14.25" customHeight="1">
      <c r="A1084" s="1"/>
    </row>
    <row r="1085" ht="14.25" customHeight="1">
      <c r="A1085" s="1"/>
    </row>
    <row r="1086" ht="14.25" customHeight="1">
      <c r="A1086" s="1"/>
    </row>
    <row r="1087" ht="14.25" customHeight="1">
      <c r="A1087" s="1"/>
    </row>
    <row r="1088" ht="14.25" customHeight="1">
      <c r="A1088" s="1"/>
    </row>
    <row r="1089" ht="14.25" customHeight="1">
      <c r="A1089" s="1"/>
    </row>
    <row r="1090" ht="14.25" customHeight="1">
      <c r="A1090" s="1"/>
    </row>
    <row r="1091" ht="14.25" customHeight="1">
      <c r="A1091" s="1"/>
    </row>
    <row r="1092" ht="14.25" customHeight="1">
      <c r="A1092" s="1"/>
    </row>
    <row r="1093" ht="14.25" customHeight="1">
      <c r="A1093" s="1"/>
    </row>
    <row r="1094" ht="14.25" customHeight="1">
      <c r="A1094" s="1"/>
    </row>
    <row r="1095" ht="14.25" customHeight="1">
      <c r="A1095" s="1"/>
    </row>
    <row r="1096" ht="14.25" customHeight="1">
      <c r="A1096" s="1"/>
    </row>
    <row r="1097" ht="14.25" customHeight="1">
      <c r="A1097" s="1"/>
    </row>
    <row r="1098" ht="14.25" customHeight="1">
      <c r="A1098" s="1"/>
    </row>
    <row r="1099" ht="14.25" customHeight="1">
      <c r="A1099" s="1"/>
    </row>
    <row r="1100" ht="14.25" customHeight="1">
      <c r="A1100" s="1"/>
    </row>
    <row r="1101" ht="14.25" customHeight="1">
      <c r="A1101" s="1"/>
    </row>
    <row r="1102" ht="14.25" customHeight="1">
      <c r="A1102" s="1"/>
    </row>
    <row r="1103" ht="14.25" customHeight="1">
      <c r="A1103" s="1"/>
    </row>
    <row r="1104" ht="14.25" customHeight="1">
      <c r="A1104" s="1"/>
    </row>
    <row r="1105" ht="14.25" customHeight="1">
      <c r="A1105" s="1"/>
    </row>
    <row r="1106" ht="14.25" customHeight="1">
      <c r="A1106" s="1"/>
    </row>
    <row r="1107" ht="14.25" customHeight="1">
      <c r="A1107" s="1"/>
    </row>
    <row r="1108" ht="14.25" customHeight="1">
      <c r="A1108" s="1"/>
    </row>
    <row r="1109" ht="14.25" customHeight="1">
      <c r="A1109" s="1"/>
    </row>
    <row r="1110" ht="14.25" customHeight="1">
      <c r="A1110" s="1"/>
    </row>
    <row r="1111" ht="14.25" customHeight="1">
      <c r="A1111" s="1"/>
    </row>
    <row r="1112" ht="14.25" customHeight="1">
      <c r="A1112" s="1"/>
    </row>
    <row r="1113" ht="14.25" customHeight="1">
      <c r="A1113" s="1"/>
    </row>
    <row r="1114" ht="14.25" customHeight="1">
      <c r="A1114" s="1"/>
    </row>
    <row r="1115" ht="14.25" customHeight="1">
      <c r="A1115" s="1"/>
    </row>
    <row r="1116" ht="14.25" customHeight="1">
      <c r="A1116" s="1"/>
    </row>
    <row r="1117" ht="14.25" customHeight="1">
      <c r="A1117" s="1"/>
    </row>
    <row r="1118" ht="14.25" customHeight="1">
      <c r="A1118" s="1"/>
    </row>
    <row r="1119" ht="14.25" customHeight="1">
      <c r="A1119" s="1"/>
    </row>
    <row r="1120" ht="14.25" customHeight="1">
      <c r="A1120" s="1"/>
    </row>
    <row r="1121" ht="14.25" customHeight="1">
      <c r="A1121" s="1"/>
    </row>
    <row r="1122" ht="14.25" customHeight="1">
      <c r="A1122" s="1"/>
    </row>
    <row r="1123" ht="14.25" customHeight="1">
      <c r="A1123" s="1"/>
    </row>
    <row r="1124" ht="14.25" customHeight="1">
      <c r="A1124" s="1"/>
    </row>
    <row r="1125" ht="14.25" customHeight="1">
      <c r="A1125" s="1"/>
    </row>
    <row r="1126" ht="14.25" customHeight="1">
      <c r="A1126" s="1"/>
    </row>
    <row r="1127" ht="14.25" customHeight="1">
      <c r="A1127" s="1"/>
    </row>
    <row r="1128" ht="14.25" customHeight="1">
      <c r="A1128" s="1"/>
    </row>
    <row r="1129" ht="14.25" customHeight="1">
      <c r="A1129" s="1"/>
    </row>
    <row r="1130" ht="14.25" customHeight="1">
      <c r="A1130" s="1"/>
    </row>
    <row r="1131" ht="14.25" customHeight="1">
      <c r="A1131" s="1"/>
    </row>
    <row r="1132" ht="14.25" customHeight="1">
      <c r="A1132" s="1"/>
    </row>
    <row r="1133" ht="14.25" customHeight="1">
      <c r="A1133" s="1"/>
    </row>
    <row r="1134" ht="14.25" customHeight="1">
      <c r="A1134" s="1"/>
    </row>
    <row r="1135" ht="14.25" customHeight="1">
      <c r="A1135" s="1"/>
    </row>
    <row r="1136" ht="14.25" customHeight="1">
      <c r="A1136" s="1"/>
    </row>
    <row r="1137" ht="14.25" customHeight="1">
      <c r="A1137" s="1"/>
    </row>
    <row r="1138" ht="14.25" customHeight="1">
      <c r="A1138" s="1"/>
    </row>
    <row r="1139" ht="14.25" customHeight="1">
      <c r="A1139" s="1"/>
    </row>
    <row r="1140" ht="14.25" customHeight="1">
      <c r="A1140" s="1"/>
    </row>
    <row r="1141" ht="14.25" customHeight="1">
      <c r="A1141" s="1"/>
    </row>
    <row r="1142" ht="14.25" customHeight="1">
      <c r="A1142" s="1"/>
    </row>
    <row r="1143" ht="14.25" customHeight="1">
      <c r="A1143" s="1"/>
    </row>
    <row r="1144" ht="14.25" customHeight="1">
      <c r="A1144" s="1"/>
    </row>
    <row r="1145" ht="14.25" customHeight="1">
      <c r="A1145" s="1"/>
    </row>
    <row r="1146" ht="14.25" customHeight="1">
      <c r="A1146" s="1"/>
    </row>
    <row r="1147" ht="14.25" customHeight="1">
      <c r="A1147" s="1"/>
    </row>
    <row r="1148" ht="14.25" customHeight="1">
      <c r="A1148" s="1"/>
    </row>
    <row r="1149" ht="14.25" customHeight="1">
      <c r="A1149" s="1"/>
    </row>
    <row r="1150" ht="14.25" customHeight="1">
      <c r="A1150" s="1"/>
    </row>
    <row r="1151" ht="14.25" customHeight="1">
      <c r="A1151" s="1"/>
    </row>
    <row r="1152" ht="14.25" customHeight="1">
      <c r="A1152" s="1"/>
    </row>
    <row r="1153" ht="14.25" customHeight="1">
      <c r="A1153" s="1"/>
    </row>
    <row r="1154" ht="14.25" customHeight="1">
      <c r="A1154" s="1"/>
    </row>
    <row r="1155" ht="14.25" customHeight="1">
      <c r="A1155" s="1"/>
    </row>
    <row r="1156" ht="14.25" customHeight="1">
      <c r="A1156" s="1"/>
    </row>
    <row r="1157" ht="14.25" customHeight="1">
      <c r="A1157" s="1"/>
    </row>
    <row r="1158" ht="14.25" customHeight="1">
      <c r="A1158" s="1"/>
    </row>
    <row r="1159" ht="14.25" customHeight="1">
      <c r="A1159" s="1"/>
    </row>
    <row r="1160" ht="14.25" customHeight="1">
      <c r="A1160" s="1"/>
    </row>
    <row r="1161" ht="14.25" customHeight="1">
      <c r="A1161" s="1"/>
    </row>
    <row r="1162" ht="14.25" customHeight="1">
      <c r="A1162" s="1"/>
    </row>
    <row r="1163" ht="14.25" customHeight="1">
      <c r="A1163" s="1"/>
    </row>
    <row r="1164" ht="14.25" customHeight="1">
      <c r="A1164" s="1"/>
    </row>
    <row r="1165" ht="14.25" customHeight="1">
      <c r="A1165" s="1"/>
    </row>
    <row r="1166" ht="14.25" customHeight="1">
      <c r="A1166" s="1"/>
    </row>
    <row r="1167" ht="14.25" customHeight="1">
      <c r="A1167" s="1"/>
    </row>
    <row r="1168" ht="14.25" customHeight="1">
      <c r="A1168" s="1"/>
    </row>
    <row r="1169" ht="14.25" customHeight="1">
      <c r="A1169" s="1"/>
    </row>
    <row r="1170" ht="14.25" customHeight="1">
      <c r="A1170" s="1"/>
    </row>
    <row r="1171" ht="14.25" customHeight="1">
      <c r="A1171" s="1"/>
    </row>
    <row r="1172" ht="14.25" customHeight="1">
      <c r="A1172" s="1"/>
    </row>
    <row r="1173" ht="14.25" customHeight="1">
      <c r="A1173" s="1"/>
    </row>
    <row r="1174" ht="14.25" customHeight="1">
      <c r="A1174" s="1"/>
    </row>
    <row r="1175" ht="14.25" customHeight="1">
      <c r="A1175" s="1"/>
    </row>
    <row r="1176" ht="14.25" customHeight="1">
      <c r="A1176" s="1"/>
    </row>
    <row r="1177" ht="14.25" customHeight="1">
      <c r="A1177" s="1"/>
    </row>
    <row r="1178" ht="14.25" customHeight="1">
      <c r="A1178" s="1"/>
    </row>
    <row r="1179" ht="14.25" customHeight="1">
      <c r="A1179" s="1"/>
    </row>
    <row r="1180" ht="14.25" customHeight="1">
      <c r="A1180" s="1"/>
    </row>
    <row r="1181" ht="14.25" customHeight="1">
      <c r="A1181" s="1"/>
    </row>
    <row r="1182" ht="14.25" customHeight="1">
      <c r="A1182" s="1"/>
    </row>
    <row r="1183" ht="14.25" customHeight="1">
      <c r="A1183" s="1"/>
    </row>
    <row r="1184" ht="14.25" customHeight="1">
      <c r="A1184" s="1"/>
    </row>
    <row r="1185" ht="14.25" customHeight="1">
      <c r="A1185" s="1"/>
    </row>
    <row r="1186" ht="14.25" customHeight="1">
      <c r="A1186" s="1"/>
    </row>
    <row r="1187" ht="14.25" customHeight="1">
      <c r="A1187" s="1"/>
    </row>
    <row r="1188" ht="14.25" customHeight="1">
      <c r="A1188" s="1"/>
    </row>
    <row r="1189" ht="14.25" customHeight="1">
      <c r="A1189" s="1"/>
    </row>
    <row r="1190" ht="14.25" customHeight="1">
      <c r="A1190" s="1"/>
    </row>
    <row r="1191" ht="14.25" customHeight="1">
      <c r="A1191" s="1"/>
    </row>
    <row r="1192" ht="14.25" customHeight="1">
      <c r="A1192" s="1"/>
    </row>
    <row r="1193" ht="14.25" customHeight="1">
      <c r="A1193" s="1"/>
    </row>
    <row r="1194" ht="14.25" customHeight="1">
      <c r="A1194" s="1"/>
    </row>
    <row r="1195" ht="14.25" customHeight="1">
      <c r="A1195" s="1"/>
    </row>
    <row r="1196" ht="14.25" customHeight="1">
      <c r="A1196" s="1"/>
    </row>
    <row r="1197" ht="14.25" customHeight="1">
      <c r="A1197" s="1"/>
    </row>
    <row r="1198" ht="14.25" customHeight="1">
      <c r="A1198" s="1"/>
    </row>
    <row r="1199" ht="14.25" customHeight="1">
      <c r="A1199" s="1"/>
    </row>
    <row r="1200" ht="14.25" customHeight="1">
      <c r="A1200" s="1"/>
    </row>
    <row r="1201" ht="14.25" customHeight="1">
      <c r="A1201" s="1"/>
    </row>
    <row r="1202" ht="14.25" customHeight="1">
      <c r="A1202" s="1"/>
    </row>
    <row r="1203" ht="14.25" customHeight="1">
      <c r="A1203" s="1"/>
    </row>
    <row r="1204" ht="14.25" customHeight="1">
      <c r="A1204" s="1"/>
    </row>
    <row r="1205" ht="14.25" customHeight="1">
      <c r="A1205" s="1"/>
    </row>
    <row r="1206" ht="14.25" customHeight="1">
      <c r="A1206" s="1"/>
    </row>
    <row r="1207" ht="14.25" customHeight="1">
      <c r="A1207" s="1"/>
    </row>
    <row r="1208" ht="14.25" customHeight="1">
      <c r="A1208" s="1"/>
    </row>
    <row r="1209" ht="14.25" customHeight="1">
      <c r="A1209" s="1"/>
    </row>
    <row r="1210" ht="14.25" customHeight="1">
      <c r="A1210" s="1"/>
    </row>
    <row r="1211" ht="14.25" customHeight="1">
      <c r="A1211" s="1"/>
    </row>
    <row r="1212" ht="14.25" customHeight="1">
      <c r="A1212" s="1"/>
    </row>
    <row r="1213" ht="14.25" customHeight="1">
      <c r="A1213" s="1"/>
    </row>
    <row r="1214" ht="14.25" customHeight="1">
      <c r="A1214" s="1"/>
    </row>
    <row r="1215" ht="14.25" customHeight="1">
      <c r="A1215" s="1"/>
    </row>
    <row r="1216" ht="14.25" customHeight="1">
      <c r="A1216" s="1"/>
    </row>
    <row r="1217" ht="14.25" customHeight="1">
      <c r="A1217" s="1"/>
    </row>
    <row r="1218" ht="14.25" customHeight="1">
      <c r="A1218" s="1"/>
    </row>
    <row r="1219" ht="14.25" customHeight="1">
      <c r="A1219" s="1"/>
    </row>
    <row r="1220" ht="14.25" customHeight="1">
      <c r="A1220" s="1"/>
    </row>
    <row r="1221" ht="14.25" customHeight="1">
      <c r="A1221" s="1"/>
    </row>
    <row r="1222" ht="14.25" customHeight="1">
      <c r="A1222" s="1"/>
    </row>
    <row r="1223" ht="14.25" customHeight="1">
      <c r="A1223" s="1"/>
    </row>
    <row r="1224" ht="14.25" customHeight="1">
      <c r="A1224" s="1"/>
    </row>
    <row r="1225" ht="14.25" customHeight="1">
      <c r="A1225" s="1"/>
    </row>
    <row r="1226" ht="14.25" customHeight="1">
      <c r="A1226" s="1"/>
    </row>
    <row r="1227" ht="14.25" customHeight="1">
      <c r="A1227" s="1"/>
    </row>
    <row r="1228" ht="14.25" customHeight="1">
      <c r="A1228" s="1"/>
    </row>
    <row r="1229" ht="14.25" customHeight="1">
      <c r="A1229" s="1"/>
    </row>
    <row r="1230" ht="14.25" customHeight="1">
      <c r="A1230" s="1"/>
    </row>
    <row r="1231" ht="14.25" customHeight="1">
      <c r="A1231" s="1"/>
    </row>
    <row r="1232" ht="14.25" customHeight="1">
      <c r="A1232" s="1"/>
    </row>
    <row r="1233" ht="14.25" customHeight="1">
      <c r="A1233" s="1"/>
    </row>
    <row r="1234" ht="14.25" customHeight="1">
      <c r="A1234" s="1"/>
    </row>
    <row r="1235" ht="14.25" customHeight="1">
      <c r="A1235" s="1"/>
    </row>
    <row r="1236" ht="14.25" customHeight="1">
      <c r="A1236" s="1"/>
    </row>
    <row r="1237" ht="14.25" customHeight="1">
      <c r="A1237" s="1"/>
    </row>
    <row r="1238" ht="14.25" customHeight="1">
      <c r="A1238" s="1"/>
    </row>
    <row r="1239" ht="14.25" customHeight="1">
      <c r="A1239" s="1"/>
    </row>
    <row r="1240" ht="14.25" customHeight="1">
      <c r="A1240" s="1"/>
    </row>
    <row r="1241" ht="14.25" customHeight="1">
      <c r="A1241" s="1"/>
    </row>
    <row r="1242" ht="14.25" customHeight="1">
      <c r="A1242" s="1"/>
    </row>
    <row r="1243" ht="14.25" customHeight="1">
      <c r="A1243" s="1"/>
    </row>
    <row r="1244" ht="14.25" customHeight="1">
      <c r="A1244" s="1"/>
    </row>
    <row r="1245" ht="14.25" customHeight="1">
      <c r="A1245" s="1"/>
    </row>
    <row r="1246" ht="14.25" customHeight="1">
      <c r="A1246" s="1"/>
    </row>
    <row r="1247" ht="14.25" customHeight="1">
      <c r="A1247" s="1"/>
    </row>
    <row r="1248" ht="14.25" customHeight="1">
      <c r="A1248" s="1"/>
    </row>
    <row r="1249" ht="14.25" customHeight="1">
      <c r="A1249" s="1"/>
    </row>
    <row r="1250" ht="14.25" customHeight="1">
      <c r="A1250" s="1"/>
    </row>
    <row r="1251" ht="14.25" customHeight="1">
      <c r="A1251" s="1"/>
    </row>
    <row r="1252" ht="14.25" customHeight="1">
      <c r="A1252" s="1"/>
    </row>
    <row r="1253" ht="14.25" customHeight="1">
      <c r="A1253" s="1"/>
    </row>
    <row r="1254" ht="14.25" customHeight="1">
      <c r="A1254" s="1"/>
    </row>
    <row r="1255" ht="14.25" customHeight="1">
      <c r="A1255" s="1"/>
    </row>
    <row r="1256" ht="14.25" customHeight="1">
      <c r="A1256" s="1"/>
    </row>
    <row r="1257" ht="14.25" customHeight="1">
      <c r="A1257" s="1"/>
    </row>
    <row r="1258" ht="14.25" customHeight="1">
      <c r="A1258" s="1"/>
    </row>
    <row r="1259" ht="14.25" customHeight="1">
      <c r="A1259" s="1"/>
    </row>
    <row r="1260" ht="14.25" customHeight="1">
      <c r="A1260" s="1"/>
    </row>
    <row r="1261" ht="14.25" customHeight="1">
      <c r="A1261" s="1"/>
    </row>
    <row r="1262" ht="14.25" customHeight="1">
      <c r="A1262" s="1"/>
    </row>
    <row r="1263" ht="14.25" customHeight="1">
      <c r="A1263" s="1"/>
    </row>
    <row r="1264" ht="14.25" customHeight="1">
      <c r="A1264" s="1"/>
    </row>
    <row r="1265" ht="14.25" customHeight="1">
      <c r="A1265" s="1"/>
    </row>
    <row r="1266" ht="14.25" customHeight="1">
      <c r="A1266" s="1"/>
    </row>
    <row r="1267" ht="14.25" customHeight="1">
      <c r="A1267" s="1"/>
    </row>
    <row r="1268" ht="14.25" customHeight="1">
      <c r="A1268" s="1"/>
    </row>
    <row r="1269" ht="14.25" customHeight="1">
      <c r="A1269" s="1"/>
    </row>
    <row r="1270" ht="14.25" customHeight="1">
      <c r="A1270" s="1"/>
    </row>
    <row r="1271" ht="14.25" customHeight="1">
      <c r="A1271" s="1"/>
    </row>
    <row r="1272" ht="14.25" customHeight="1">
      <c r="A1272" s="1"/>
    </row>
    <row r="1273" ht="14.25" customHeight="1">
      <c r="A1273" s="1"/>
    </row>
    <row r="1274" ht="14.25" customHeight="1">
      <c r="A1274" s="1"/>
    </row>
    <row r="1275" ht="14.25" customHeight="1">
      <c r="A1275" s="1"/>
    </row>
    <row r="1276" ht="14.25" customHeight="1">
      <c r="A1276" s="1"/>
    </row>
    <row r="1277" ht="14.25" customHeight="1">
      <c r="A1277" s="1"/>
    </row>
    <row r="1278" ht="14.25" customHeight="1">
      <c r="A1278" s="1"/>
    </row>
    <row r="1279" ht="14.25" customHeight="1">
      <c r="A1279" s="1"/>
    </row>
    <row r="1280" ht="14.25" customHeight="1">
      <c r="A1280" s="1"/>
    </row>
    <row r="1281" ht="14.25" customHeight="1">
      <c r="A1281" s="1"/>
    </row>
    <row r="1282" ht="14.25" customHeight="1">
      <c r="A1282" s="1"/>
    </row>
    <row r="1283" ht="14.25" customHeight="1">
      <c r="A1283" s="1"/>
    </row>
    <row r="1284" ht="14.25" customHeight="1">
      <c r="A1284" s="1"/>
    </row>
    <row r="1285" ht="14.25" customHeight="1">
      <c r="A1285" s="1"/>
    </row>
    <row r="1286" ht="14.25" customHeight="1">
      <c r="A1286" s="1"/>
    </row>
    <row r="1287" ht="14.25" customHeight="1">
      <c r="A1287" s="1"/>
    </row>
    <row r="1288" ht="14.25" customHeight="1">
      <c r="A1288" s="1"/>
    </row>
    <row r="1289" ht="14.25" customHeight="1">
      <c r="A1289" s="1"/>
    </row>
    <row r="1290" ht="14.25" customHeight="1">
      <c r="A1290" s="1"/>
    </row>
    <row r="1291" ht="14.25" customHeight="1">
      <c r="A1291" s="1"/>
    </row>
    <row r="1292" ht="14.25" customHeight="1">
      <c r="A1292" s="1"/>
    </row>
    <row r="1293" ht="14.25" customHeight="1">
      <c r="A1293" s="1"/>
    </row>
    <row r="1294" ht="14.25" customHeight="1">
      <c r="A1294" s="1"/>
    </row>
    <row r="1295" ht="14.25" customHeight="1">
      <c r="A1295" s="1"/>
    </row>
    <row r="1296" ht="14.25" customHeight="1">
      <c r="A1296" s="1"/>
    </row>
    <row r="1297" ht="14.25" customHeight="1">
      <c r="A1297" s="1"/>
    </row>
    <row r="1298" ht="14.25" customHeight="1">
      <c r="A1298" s="1"/>
    </row>
    <row r="1299" ht="14.25" customHeight="1">
      <c r="A1299" s="1"/>
    </row>
    <row r="1300" ht="14.25" customHeight="1">
      <c r="A1300" s="1"/>
    </row>
    <row r="1301" ht="14.25" customHeight="1">
      <c r="A1301" s="1"/>
    </row>
    <row r="1302" ht="14.25" customHeight="1">
      <c r="A1302" s="1"/>
    </row>
    <row r="1303" ht="14.25" customHeight="1">
      <c r="A1303" s="1"/>
    </row>
    <row r="1304" ht="14.25" customHeight="1">
      <c r="A1304" s="1"/>
    </row>
    <row r="1305" ht="14.25" customHeight="1">
      <c r="A1305" s="1"/>
    </row>
    <row r="1306" ht="14.25" customHeight="1">
      <c r="A1306" s="1"/>
    </row>
    <row r="1307" ht="14.25" customHeight="1">
      <c r="A1307" s="1"/>
    </row>
    <row r="1308" ht="14.25" customHeight="1">
      <c r="A1308" s="1"/>
    </row>
    <row r="1309" ht="14.25" customHeight="1">
      <c r="A1309" s="1"/>
    </row>
    <row r="1310" ht="14.25" customHeight="1">
      <c r="A1310" s="1"/>
    </row>
    <row r="1311" ht="14.25" customHeight="1">
      <c r="A1311" s="1"/>
    </row>
    <row r="1312" ht="14.25" customHeight="1">
      <c r="A1312" s="1"/>
    </row>
    <row r="1313" ht="14.25" customHeight="1">
      <c r="A1313" s="1"/>
    </row>
    <row r="1314" ht="14.25" customHeight="1">
      <c r="A1314" s="1"/>
    </row>
    <row r="1315" ht="14.25" customHeight="1">
      <c r="A1315" s="1"/>
    </row>
    <row r="1316" ht="14.25" customHeight="1">
      <c r="A1316" s="1"/>
    </row>
    <row r="1317" ht="14.25" customHeight="1">
      <c r="A1317" s="1"/>
    </row>
    <row r="1318" ht="14.25" customHeight="1">
      <c r="A1318" s="1"/>
    </row>
    <row r="1319" ht="14.25" customHeight="1">
      <c r="A1319" s="1"/>
    </row>
    <row r="1320" ht="14.25" customHeight="1">
      <c r="A1320" s="1"/>
    </row>
    <row r="1321" ht="14.25" customHeight="1">
      <c r="A1321" s="1"/>
    </row>
    <row r="1322" ht="14.25" customHeight="1">
      <c r="A1322" s="1"/>
    </row>
    <row r="1323" ht="14.25" customHeight="1">
      <c r="A1323" s="1"/>
    </row>
    <row r="1324" ht="14.25" customHeight="1">
      <c r="A1324" s="1"/>
    </row>
    <row r="1325" ht="14.25" customHeight="1">
      <c r="A1325" s="1"/>
    </row>
    <row r="1326" ht="14.25" customHeight="1">
      <c r="A1326" s="1"/>
    </row>
    <row r="1327" ht="14.25" customHeight="1">
      <c r="A1327" s="1"/>
    </row>
    <row r="1328" ht="14.25" customHeight="1">
      <c r="A1328" s="1"/>
    </row>
    <row r="1329" ht="14.25" customHeight="1">
      <c r="A1329" s="1"/>
    </row>
    <row r="1330" ht="14.25" customHeight="1">
      <c r="A1330" s="1"/>
    </row>
    <row r="1331" ht="14.25" customHeight="1">
      <c r="A1331" s="1"/>
    </row>
    <row r="1332" ht="14.25" customHeight="1">
      <c r="A1332" s="1"/>
    </row>
    <row r="1333" ht="14.25" customHeight="1">
      <c r="A1333" s="1"/>
    </row>
    <row r="1334" ht="14.25" customHeight="1">
      <c r="A1334" s="1"/>
    </row>
    <row r="1335" ht="14.25" customHeight="1">
      <c r="A1335" s="1"/>
    </row>
    <row r="1336" ht="14.25" customHeight="1">
      <c r="A1336" s="1"/>
    </row>
    <row r="1337" ht="14.25" customHeight="1">
      <c r="A1337" s="1"/>
    </row>
    <row r="1338" ht="14.25" customHeight="1">
      <c r="A1338" s="1"/>
    </row>
    <row r="1339" ht="14.25" customHeight="1">
      <c r="A1339" s="1"/>
    </row>
    <row r="1340" ht="14.25" customHeight="1">
      <c r="A1340" s="1"/>
    </row>
    <row r="1341" ht="14.25" customHeight="1">
      <c r="A1341" s="1"/>
    </row>
    <row r="1342" ht="14.25" customHeight="1">
      <c r="A1342" s="1"/>
    </row>
    <row r="1343" ht="14.25" customHeight="1">
      <c r="A1343" s="1"/>
    </row>
    <row r="1344" ht="14.25" customHeight="1">
      <c r="A1344" s="1"/>
    </row>
    <row r="1345" ht="14.25" customHeight="1">
      <c r="A1345" s="1"/>
    </row>
    <row r="1346" ht="14.25" customHeight="1">
      <c r="A1346" s="1"/>
    </row>
    <row r="1347" ht="14.25" customHeight="1">
      <c r="A1347" s="1"/>
    </row>
    <row r="1348" ht="14.25" customHeight="1">
      <c r="A1348" s="1"/>
    </row>
    <row r="1349" ht="14.25" customHeight="1">
      <c r="A1349" s="1"/>
    </row>
    <row r="1350" ht="14.25" customHeight="1">
      <c r="A1350" s="1"/>
    </row>
    <row r="1351" ht="14.25" customHeight="1">
      <c r="A1351" s="1"/>
    </row>
    <row r="1352" ht="14.25" customHeight="1">
      <c r="A1352" s="1"/>
    </row>
    <row r="1353" ht="14.25" customHeight="1">
      <c r="A1353" s="1"/>
    </row>
    <row r="1354" ht="14.25" customHeight="1">
      <c r="A1354" s="1"/>
    </row>
    <row r="1355" ht="14.25" customHeight="1">
      <c r="A1355" s="1"/>
    </row>
    <row r="1356" ht="14.25" customHeight="1">
      <c r="A1356" s="1"/>
    </row>
    <row r="1357" ht="14.25" customHeight="1">
      <c r="A1357" s="1"/>
    </row>
    <row r="1358" ht="14.25" customHeight="1">
      <c r="A1358" s="1"/>
    </row>
    <row r="1359" ht="14.25" customHeight="1">
      <c r="A1359" s="1"/>
    </row>
    <row r="1360" ht="14.25" customHeight="1">
      <c r="A1360" s="1"/>
    </row>
    <row r="1361" ht="14.25" customHeight="1">
      <c r="A1361" s="1"/>
    </row>
    <row r="1362" ht="14.25" customHeight="1">
      <c r="A1362" s="1"/>
    </row>
    <row r="1363" ht="14.25" customHeight="1">
      <c r="A1363" s="1"/>
    </row>
    <row r="1364" ht="14.25" customHeight="1">
      <c r="A1364" s="1"/>
    </row>
    <row r="1365" ht="14.25" customHeight="1">
      <c r="A1365" s="1"/>
    </row>
    <row r="1366" ht="14.25" customHeight="1">
      <c r="A1366" s="1"/>
    </row>
    <row r="1367" ht="14.25" customHeight="1">
      <c r="A1367" s="1"/>
    </row>
    <row r="1368" ht="14.25" customHeight="1">
      <c r="A1368" s="1"/>
    </row>
    <row r="1369" ht="14.25" customHeight="1">
      <c r="A1369" s="1"/>
    </row>
    <row r="1370" ht="14.25" customHeight="1">
      <c r="A1370" s="1"/>
    </row>
    <row r="1371" ht="14.25" customHeight="1">
      <c r="A1371" s="1"/>
    </row>
    <row r="1372" ht="14.25" customHeight="1">
      <c r="A1372" s="1"/>
    </row>
    <row r="1373" ht="14.25" customHeight="1">
      <c r="A1373" s="1"/>
    </row>
    <row r="1374" ht="14.25" customHeight="1">
      <c r="A1374" s="1"/>
    </row>
    <row r="1375" ht="14.25" customHeight="1">
      <c r="A1375" s="1"/>
    </row>
    <row r="1376" ht="14.25" customHeight="1">
      <c r="A1376" s="1"/>
    </row>
    <row r="1377" ht="14.25" customHeight="1">
      <c r="A1377" s="1"/>
    </row>
    <row r="1378" ht="14.25" customHeight="1">
      <c r="A1378" s="1"/>
    </row>
    <row r="1379" ht="14.25" customHeight="1">
      <c r="A1379" s="1"/>
    </row>
    <row r="1380" ht="14.25" customHeight="1">
      <c r="A1380" s="1"/>
    </row>
    <row r="1381" ht="14.25" customHeight="1">
      <c r="A1381" s="1"/>
    </row>
    <row r="1382" ht="14.25" customHeight="1">
      <c r="A1382" s="1"/>
    </row>
    <row r="1383" ht="14.25" customHeight="1">
      <c r="A1383" s="1"/>
    </row>
    <row r="1384" ht="14.25" customHeight="1">
      <c r="A1384" s="1"/>
    </row>
    <row r="1385" ht="14.25" customHeight="1">
      <c r="A1385" s="1"/>
    </row>
    <row r="1386" ht="14.25" customHeight="1">
      <c r="A1386" s="1"/>
    </row>
    <row r="1387" ht="14.25" customHeight="1">
      <c r="A1387" s="1"/>
    </row>
    <row r="1388" ht="14.25" customHeight="1">
      <c r="A1388" s="1"/>
    </row>
    <row r="1389" ht="14.25" customHeight="1">
      <c r="A1389" s="1"/>
    </row>
    <row r="1390" ht="14.25" customHeight="1">
      <c r="A1390" s="1"/>
    </row>
    <row r="1391" ht="14.25" customHeight="1">
      <c r="A1391" s="1"/>
    </row>
    <row r="1392" ht="14.25" customHeight="1">
      <c r="A1392" s="1"/>
    </row>
    <row r="1393" ht="14.25" customHeight="1">
      <c r="A1393" s="1"/>
    </row>
    <row r="1394" ht="14.25" customHeight="1">
      <c r="A1394" s="1"/>
    </row>
    <row r="1395" ht="14.25" customHeight="1">
      <c r="A1395" s="1"/>
    </row>
    <row r="1396" ht="14.25" customHeight="1">
      <c r="A1396" s="1"/>
    </row>
    <row r="1397" ht="14.25" customHeight="1">
      <c r="A1397" s="1"/>
    </row>
    <row r="1398" ht="14.25" customHeight="1">
      <c r="A1398" s="1"/>
    </row>
    <row r="1399" ht="14.25" customHeight="1">
      <c r="A1399" s="1"/>
    </row>
    <row r="1400" ht="14.25" customHeight="1">
      <c r="A1400" s="1"/>
    </row>
    <row r="1401" ht="14.25" customHeight="1">
      <c r="A1401" s="1"/>
    </row>
    <row r="1402" ht="14.25" customHeight="1">
      <c r="A1402" s="1"/>
    </row>
    <row r="1403" ht="14.25" customHeight="1">
      <c r="A1403" s="1"/>
    </row>
    <row r="1404" ht="14.25" customHeight="1">
      <c r="A1404" s="1"/>
    </row>
    <row r="1405" ht="14.25" customHeight="1">
      <c r="A1405" s="1"/>
    </row>
    <row r="1406" ht="14.25" customHeight="1">
      <c r="A1406" s="1"/>
    </row>
    <row r="1407" ht="14.25" customHeight="1">
      <c r="A1407" s="1"/>
    </row>
    <row r="1408" ht="14.25" customHeight="1">
      <c r="A1408" s="1"/>
    </row>
    <row r="1409" ht="14.25" customHeight="1">
      <c r="A1409" s="1"/>
    </row>
    <row r="1410" ht="14.25" customHeight="1">
      <c r="A1410" s="1"/>
    </row>
    <row r="1411" ht="14.25" customHeight="1">
      <c r="A1411" s="1"/>
    </row>
    <row r="1412" ht="14.25" customHeight="1">
      <c r="A1412" s="1"/>
    </row>
    <row r="1413" ht="14.25" customHeight="1">
      <c r="A1413" s="1"/>
    </row>
    <row r="1414" ht="14.25" customHeight="1">
      <c r="A1414" s="1"/>
    </row>
    <row r="1415" ht="14.25" customHeight="1">
      <c r="A1415" s="1"/>
    </row>
    <row r="1416" ht="14.25" customHeight="1">
      <c r="A1416" s="1"/>
    </row>
    <row r="1417" ht="14.25" customHeight="1">
      <c r="A1417" s="1"/>
    </row>
    <row r="1418" ht="14.25" customHeight="1">
      <c r="A1418" s="1"/>
    </row>
    <row r="1419" ht="14.25" customHeight="1">
      <c r="A1419" s="1"/>
    </row>
    <row r="1420" ht="14.25" customHeight="1">
      <c r="A1420" s="1"/>
    </row>
    <row r="1421" ht="14.25" customHeight="1">
      <c r="A1421" s="1"/>
    </row>
    <row r="1422" ht="14.25" customHeight="1">
      <c r="A1422" s="1"/>
    </row>
    <row r="1423" ht="14.25" customHeight="1">
      <c r="A1423" s="1"/>
    </row>
    <row r="1424" ht="14.25" customHeight="1">
      <c r="A1424" s="1"/>
    </row>
    <row r="1425" ht="14.25" customHeight="1">
      <c r="A1425" s="1"/>
    </row>
    <row r="1426" ht="14.25" customHeight="1">
      <c r="A1426" s="1"/>
    </row>
    <row r="1427" ht="14.25" customHeight="1">
      <c r="A1427" s="1"/>
    </row>
    <row r="1428" ht="14.25" customHeight="1">
      <c r="A1428" s="1"/>
    </row>
    <row r="1429" ht="14.25" customHeight="1">
      <c r="A1429" s="1"/>
    </row>
    <row r="1430" ht="14.25" customHeight="1">
      <c r="A1430" s="1"/>
    </row>
    <row r="1431" ht="14.25" customHeight="1">
      <c r="A1431" s="1"/>
    </row>
    <row r="1432" ht="14.25" customHeight="1">
      <c r="A1432" s="1"/>
    </row>
    <row r="1433" ht="14.25" customHeight="1">
      <c r="A1433" s="1"/>
    </row>
    <row r="1434" ht="14.25" customHeight="1">
      <c r="A1434" s="1"/>
    </row>
    <row r="1435" ht="14.25" customHeight="1">
      <c r="A1435" s="1"/>
    </row>
    <row r="1436" ht="14.25" customHeight="1">
      <c r="A1436" s="1"/>
    </row>
    <row r="1437" ht="14.25" customHeight="1">
      <c r="A1437" s="1"/>
    </row>
    <row r="1438" ht="14.25" customHeight="1">
      <c r="A1438" s="1"/>
    </row>
    <row r="1439" ht="14.25" customHeight="1">
      <c r="A1439" s="1"/>
    </row>
    <row r="1440" ht="14.25" customHeight="1">
      <c r="A1440" s="1"/>
    </row>
    <row r="1441" ht="14.25" customHeight="1">
      <c r="A1441" s="1"/>
    </row>
    <row r="1442" ht="14.25" customHeight="1">
      <c r="A1442" s="1"/>
    </row>
    <row r="1443" ht="14.25" customHeight="1">
      <c r="A1443" s="1"/>
    </row>
    <row r="1444" ht="14.25" customHeight="1">
      <c r="A1444" s="1"/>
    </row>
    <row r="1445" ht="14.25" customHeight="1">
      <c r="A1445" s="1"/>
    </row>
    <row r="1446" ht="14.25" customHeight="1">
      <c r="A1446" s="1"/>
    </row>
    <row r="1447" ht="14.25" customHeight="1">
      <c r="A1447" s="1"/>
    </row>
    <row r="1448" ht="14.25" customHeight="1">
      <c r="A1448" s="1"/>
    </row>
    <row r="1449" ht="14.25" customHeight="1">
      <c r="A1449" s="1"/>
    </row>
    <row r="1450" ht="14.25" customHeight="1">
      <c r="A1450" s="1"/>
    </row>
    <row r="1451" ht="14.25" customHeight="1">
      <c r="A1451" s="1"/>
    </row>
    <row r="1452" ht="14.25" customHeight="1">
      <c r="A1452" s="1"/>
    </row>
    <row r="1453" ht="14.25" customHeight="1">
      <c r="A1453" s="1"/>
    </row>
    <row r="1454" ht="14.25" customHeight="1">
      <c r="A1454" s="1"/>
    </row>
    <row r="1455" ht="14.25" customHeight="1">
      <c r="A1455" s="1"/>
    </row>
    <row r="1456" ht="14.25" customHeight="1">
      <c r="A1456" s="1"/>
    </row>
    <row r="1457" ht="14.25" customHeight="1">
      <c r="A1457" s="1"/>
    </row>
    <row r="1458" ht="14.25" customHeight="1">
      <c r="A1458" s="1"/>
    </row>
    <row r="1459" ht="14.25" customHeight="1">
      <c r="A1459" s="1"/>
    </row>
    <row r="1460" ht="14.25" customHeight="1">
      <c r="A1460" s="1"/>
    </row>
    <row r="1461" ht="14.25" customHeight="1">
      <c r="A1461" s="1"/>
    </row>
    <row r="1462" ht="14.25" customHeight="1">
      <c r="A1462" s="1"/>
    </row>
    <row r="1463" ht="14.25" customHeight="1">
      <c r="A1463" s="1"/>
    </row>
    <row r="1464" ht="14.25" customHeight="1">
      <c r="A1464" s="1"/>
    </row>
    <row r="1465" ht="14.25" customHeight="1">
      <c r="A1465" s="1"/>
    </row>
    <row r="1466" ht="14.25" customHeight="1">
      <c r="A1466" s="1"/>
    </row>
    <row r="1467" ht="14.25" customHeight="1">
      <c r="A1467" s="1"/>
    </row>
    <row r="1468" ht="14.25" customHeight="1">
      <c r="A1468" s="1"/>
    </row>
    <row r="1469" ht="14.25" customHeight="1">
      <c r="A1469" s="1"/>
    </row>
    <row r="1470" ht="14.25" customHeight="1">
      <c r="A1470" s="1"/>
    </row>
    <row r="1471" ht="14.25" customHeight="1">
      <c r="A1471" s="1"/>
    </row>
    <row r="1472" ht="14.25" customHeight="1">
      <c r="A1472" s="1"/>
    </row>
    <row r="1473" ht="14.25" customHeight="1">
      <c r="A1473" s="1"/>
    </row>
    <row r="1474" ht="14.25" customHeight="1">
      <c r="A1474" s="1"/>
    </row>
    <row r="1475" ht="14.25" customHeight="1">
      <c r="A1475" s="1"/>
    </row>
    <row r="1476" ht="14.25" customHeight="1">
      <c r="A1476" s="1"/>
    </row>
    <row r="1477" ht="14.25" customHeight="1">
      <c r="A1477" s="1"/>
    </row>
    <row r="1478" ht="14.25" customHeight="1">
      <c r="A1478" s="1"/>
    </row>
    <row r="1479" ht="14.25" customHeight="1">
      <c r="A1479" s="1"/>
    </row>
    <row r="1480" ht="14.25" customHeight="1">
      <c r="A1480" s="1"/>
    </row>
    <row r="1481" ht="14.25" customHeight="1">
      <c r="A1481" s="1"/>
    </row>
    <row r="1482" ht="14.25" customHeight="1">
      <c r="A1482" s="1"/>
    </row>
    <row r="1483" ht="14.25" customHeight="1">
      <c r="A1483" s="1"/>
    </row>
    <row r="1484" ht="14.25" customHeight="1">
      <c r="A1484" s="1"/>
    </row>
    <row r="1485" ht="14.25" customHeight="1">
      <c r="A1485" s="1"/>
    </row>
    <row r="1486" ht="14.25" customHeight="1">
      <c r="A1486" s="1"/>
    </row>
    <row r="1487" ht="14.25" customHeight="1">
      <c r="A1487" s="1"/>
    </row>
    <row r="1488" ht="14.25" customHeight="1">
      <c r="A1488" s="1"/>
    </row>
    <row r="1489" ht="14.25" customHeight="1">
      <c r="A1489" s="1"/>
    </row>
    <row r="1490" ht="14.25" customHeight="1">
      <c r="A1490" s="1"/>
    </row>
    <row r="1491" ht="14.25" customHeight="1">
      <c r="A1491" s="1"/>
    </row>
    <row r="1492" ht="14.25" customHeight="1">
      <c r="A1492" s="1"/>
    </row>
    <row r="1493" ht="14.25" customHeight="1">
      <c r="A1493" s="1"/>
    </row>
    <row r="1494" ht="14.25" customHeight="1">
      <c r="A1494" s="1"/>
    </row>
    <row r="1495" ht="14.25" customHeight="1">
      <c r="A1495" s="1"/>
    </row>
    <row r="1496" ht="14.25" customHeight="1">
      <c r="A1496" s="1"/>
    </row>
    <row r="1497" ht="14.25" customHeight="1">
      <c r="A1497" s="1"/>
    </row>
    <row r="1498" ht="14.25" customHeight="1">
      <c r="A1498" s="1"/>
    </row>
    <row r="1499" ht="14.25" customHeight="1">
      <c r="A1499" s="1"/>
    </row>
    <row r="1500" ht="14.25" customHeight="1">
      <c r="A1500" s="1"/>
    </row>
    <row r="1501" ht="14.25" customHeight="1">
      <c r="A1501" s="1"/>
    </row>
    <row r="1502" ht="14.25" customHeight="1">
      <c r="A1502" s="1"/>
    </row>
    <row r="1503" ht="14.25" customHeight="1">
      <c r="A1503" s="1"/>
    </row>
    <row r="1504" ht="14.25" customHeight="1">
      <c r="A1504" s="1"/>
    </row>
    <row r="1505" ht="14.25" customHeight="1">
      <c r="A1505" s="1"/>
    </row>
    <row r="1506" ht="14.25" customHeight="1">
      <c r="A1506" s="1"/>
    </row>
    <row r="1507" ht="14.25" customHeight="1">
      <c r="A1507" s="1"/>
    </row>
    <row r="1508" ht="14.25" customHeight="1">
      <c r="A1508" s="1"/>
    </row>
    <row r="1509" ht="14.25" customHeight="1">
      <c r="A1509" s="1"/>
    </row>
    <row r="1510" ht="14.25" customHeight="1">
      <c r="A1510" s="1"/>
    </row>
    <row r="1511" ht="14.25" customHeight="1">
      <c r="A1511" s="1"/>
    </row>
    <row r="1512" ht="14.25" customHeight="1">
      <c r="A1512" s="1"/>
    </row>
    <row r="1513" ht="14.25" customHeight="1">
      <c r="A1513" s="1"/>
    </row>
    <row r="1514" ht="14.25" customHeight="1">
      <c r="A1514" s="1"/>
    </row>
    <row r="1515" ht="14.25" customHeight="1">
      <c r="A1515" s="1"/>
    </row>
    <row r="1516" ht="14.25" customHeight="1">
      <c r="A1516" s="1"/>
    </row>
    <row r="1517" ht="14.25" customHeight="1">
      <c r="A1517" s="1"/>
    </row>
    <row r="1518" ht="14.25" customHeight="1">
      <c r="A1518" s="1"/>
    </row>
    <row r="1519" ht="14.25" customHeight="1">
      <c r="A1519" s="1"/>
    </row>
    <row r="1520" ht="14.25" customHeight="1">
      <c r="A1520" s="1"/>
    </row>
    <row r="1521" ht="14.25" customHeight="1">
      <c r="A1521" s="1"/>
    </row>
    <row r="1522" ht="14.25" customHeight="1">
      <c r="A1522" s="1"/>
    </row>
    <row r="1523" ht="14.25" customHeight="1">
      <c r="A1523" s="1"/>
    </row>
    <row r="1524" ht="14.25" customHeight="1">
      <c r="A1524" s="1"/>
    </row>
    <row r="1525" ht="14.25" customHeight="1">
      <c r="A1525" s="1"/>
    </row>
    <row r="1526" ht="14.25" customHeight="1">
      <c r="A1526" s="1"/>
    </row>
    <row r="1527" ht="14.25" customHeight="1">
      <c r="A1527" s="1"/>
    </row>
    <row r="1528" ht="14.25" customHeight="1">
      <c r="A1528" s="1"/>
    </row>
    <row r="1529" ht="14.25" customHeight="1">
      <c r="A1529" s="1"/>
    </row>
    <row r="1530" ht="14.25" customHeight="1">
      <c r="A1530" s="1"/>
    </row>
    <row r="1531" ht="14.25" customHeight="1">
      <c r="A1531" s="1"/>
    </row>
    <row r="1532" ht="14.25" customHeight="1">
      <c r="A1532" s="1"/>
    </row>
    <row r="1533" ht="14.25" customHeight="1">
      <c r="A1533" s="1"/>
    </row>
    <row r="1534" ht="14.25" customHeight="1">
      <c r="A1534" s="1"/>
    </row>
    <row r="1535" ht="14.25" customHeight="1">
      <c r="A1535" s="1"/>
    </row>
    <row r="1536" ht="14.25" customHeight="1">
      <c r="A1536" s="1"/>
    </row>
    <row r="1537" ht="14.25" customHeight="1">
      <c r="A1537" s="1"/>
    </row>
    <row r="1538" ht="14.25" customHeight="1">
      <c r="A1538" s="1"/>
    </row>
    <row r="1539" ht="14.25" customHeight="1">
      <c r="A1539" s="1"/>
    </row>
    <row r="1540" ht="14.25" customHeight="1">
      <c r="A1540" s="1"/>
    </row>
    <row r="1541" ht="14.25" customHeight="1">
      <c r="A1541" s="1"/>
    </row>
    <row r="1542" ht="14.25" customHeight="1">
      <c r="A1542" s="1"/>
    </row>
    <row r="1543" ht="14.25" customHeight="1">
      <c r="A1543" s="1"/>
    </row>
    <row r="1544" ht="14.25" customHeight="1">
      <c r="A1544" s="1"/>
    </row>
    <row r="1545" ht="14.25" customHeight="1">
      <c r="A1545" s="1"/>
    </row>
    <row r="1546" ht="14.25" customHeight="1">
      <c r="A1546" s="1"/>
    </row>
    <row r="1547" ht="14.25" customHeight="1">
      <c r="A1547" s="1"/>
    </row>
    <row r="1548" ht="14.25" customHeight="1">
      <c r="A1548" s="1"/>
    </row>
    <row r="1549" ht="14.25" customHeight="1">
      <c r="A1549" s="1"/>
    </row>
    <row r="1550" ht="14.25" customHeight="1">
      <c r="A1550" s="1"/>
    </row>
    <row r="1551" ht="14.25" customHeight="1">
      <c r="A1551" s="1"/>
    </row>
    <row r="1552" ht="14.25" customHeight="1">
      <c r="A1552" s="1"/>
    </row>
    <row r="1553" ht="14.25" customHeight="1">
      <c r="A1553" s="1"/>
    </row>
    <row r="1554" ht="14.25" customHeight="1">
      <c r="A1554" s="1"/>
    </row>
    <row r="1555" ht="14.25" customHeight="1">
      <c r="A1555" s="1"/>
    </row>
    <row r="1556" ht="14.25" customHeight="1">
      <c r="A1556" s="1"/>
    </row>
    <row r="1557" ht="14.25" customHeight="1">
      <c r="A1557" s="1"/>
    </row>
    <row r="1558" ht="14.25" customHeight="1">
      <c r="A1558" s="1"/>
    </row>
    <row r="1559" ht="14.25" customHeight="1">
      <c r="A1559" s="1"/>
    </row>
    <row r="1560" ht="14.25" customHeight="1">
      <c r="A1560" s="1"/>
    </row>
    <row r="1561" ht="14.25" customHeight="1">
      <c r="A1561" s="1"/>
    </row>
    <row r="1562" ht="14.25" customHeight="1">
      <c r="A1562" s="1"/>
    </row>
    <row r="1563" ht="14.25" customHeight="1">
      <c r="A1563" s="1"/>
    </row>
    <row r="1564" ht="14.25" customHeight="1">
      <c r="A1564" s="1"/>
    </row>
    <row r="1565" ht="14.25" customHeight="1">
      <c r="A1565" s="1"/>
    </row>
    <row r="1566" ht="14.25" customHeight="1">
      <c r="A1566" s="1"/>
    </row>
    <row r="1567" ht="14.25" customHeight="1">
      <c r="A1567" s="1"/>
    </row>
    <row r="1568" ht="14.25" customHeight="1">
      <c r="A1568" s="1"/>
    </row>
    <row r="1569" ht="14.25" customHeight="1">
      <c r="A1569" s="1"/>
    </row>
    <row r="1570" ht="14.25" customHeight="1">
      <c r="A1570" s="1"/>
    </row>
    <row r="1571" ht="14.25" customHeight="1">
      <c r="A1571" s="1"/>
    </row>
    <row r="1572" ht="14.25" customHeight="1">
      <c r="A1572" s="1"/>
    </row>
    <row r="1573" ht="14.25" customHeight="1">
      <c r="A1573" s="1"/>
    </row>
    <row r="1574" ht="14.25" customHeight="1">
      <c r="A1574" s="1"/>
    </row>
    <row r="1575" ht="14.25" customHeight="1">
      <c r="A1575" s="1"/>
    </row>
    <row r="1576" ht="14.25" customHeight="1">
      <c r="A1576" s="1"/>
    </row>
    <row r="1577" ht="14.25" customHeight="1">
      <c r="A1577" s="1"/>
    </row>
    <row r="1578" ht="14.25" customHeight="1">
      <c r="A1578" s="1"/>
    </row>
    <row r="1579" ht="14.25" customHeight="1">
      <c r="A1579" s="1"/>
    </row>
    <row r="1580" ht="14.25" customHeight="1">
      <c r="A1580" s="1"/>
    </row>
    <row r="1581" ht="14.25" customHeight="1">
      <c r="A1581" s="1"/>
    </row>
    <row r="1582" ht="14.25" customHeight="1">
      <c r="A1582" s="1"/>
    </row>
    <row r="1583" ht="14.25" customHeight="1">
      <c r="A1583" s="1"/>
    </row>
    <row r="1584" ht="14.25" customHeight="1">
      <c r="A1584" s="1"/>
    </row>
    <row r="1585" ht="14.25" customHeight="1">
      <c r="A1585" s="1"/>
    </row>
    <row r="1586" ht="14.25" customHeight="1">
      <c r="A1586" s="1"/>
    </row>
    <row r="1587" ht="14.25" customHeight="1">
      <c r="A1587" s="1"/>
    </row>
    <row r="1588" ht="14.25" customHeight="1">
      <c r="A1588" s="1"/>
    </row>
    <row r="1589" ht="14.25" customHeight="1">
      <c r="A1589" s="1"/>
    </row>
    <row r="1590" ht="14.25" customHeight="1">
      <c r="A1590" s="1"/>
    </row>
    <row r="1591" ht="14.25" customHeight="1">
      <c r="A1591" s="1"/>
    </row>
    <row r="1592" ht="14.25" customHeight="1">
      <c r="A1592" s="1"/>
    </row>
    <row r="1593" ht="14.25" customHeight="1">
      <c r="A1593" s="1"/>
    </row>
    <row r="1594" ht="14.25" customHeight="1">
      <c r="A1594" s="1"/>
    </row>
    <row r="1595" ht="14.25" customHeight="1">
      <c r="A1595" s="1"/>
    </row>
    <row r="1596" ht="14.25" customHeight="1">
      <c r="A1596" s="1"/>
    </row>
    <row r="1597" ht="14.25" customHeight="1">
      <c r="A1597" s="1"/>
    </row>
    <row r="1598" ht="14.25" customHeight="1">
      <c r="A1598" s="1"/>
    </row>
    <row r="1599" ht="14.25" customHeight="1">
      <c r="A1599" s="1"/>
    </row>
    <row r="1600" ht="14.25" customHeight="1">
      <c r="A1600" s="1"/>
    </row>
    <row r="1601" ht="14.25" customHeight="1">
      <c r="A1601" s="1"/>
    </row>
    <row r="1602" ht="14.25" customHeight="1">
      <c r="A1602" s="1"/>
    </row>
    <row r="1603" ht="14.25" customHeight="1">
      <c r="A1603" s="1"/>
    </row>
    <row r="1604" ht="14.25" customHeight="1">
      <c r="A1604" s="1"/>
    </row>
    <row r="1605" ht="14.25" customHeight="1">
      <c r="A1605" s="1"/>
    </row>
    <row r="1606" ht="14.25" customHeight="1">
      <c r="A1606" s="1"/>
    </row>
    <row r="1607" ht="14.25" customHeight="1">
      <c r="A1607" s="1"/>
    </row>
    <row r="1608" ht="14.25" customHeight="1">
      <c r="A1608" s="1"/>
    </row>
    <row r="1609" ht="14.25" customHeight="1">
      <c r="A1609" s="1"/>
    </row>
    <row r="1610" ht="14.25" customHeight="1">
      <c r="A1610" s="1"/>
    </row>
    <row r="1611" ht="14.25" customHeight="1">
      <c r="A1611" s="1"/>
    </row>
    <row r="1612" ht="14.25" customHeight="1">
      <c r="A1612" s="1"/>
    </row>
    <row r="1613" ht="14.25" customHeight="1">
      <c r="A1613" s="1"/>
    </row>
    <row r="1614" ht="14.25" customHeight="1">
      <c r="A1614" s="1"/>
    </row>
    <row r="1615" ht="14.25" customHeight="1">
      <c r="A1615" s="1"/>
    </row>
    <row r="1616" ht="14.25" customHeight="1">
      <c r="A1616" s="1"/>
    </row>
    <row r="1617" ht="14.25" customHeight="1">
      <c r="A1617" s="1"/>
    </row>
    <row r="1618" ht="14.25" customHeight="1">
      <c r="A1618" s="1"/>
    </row>
    <row r="1619" ht="14.25" customHeight="1">
      <c r="A1619" s="1"/>
    </row>
    <row r="1620" ht="14.25" customHeight="1">
      <c r="A1620" s="1"/>
    </row>
    <row r="1621" ht="14.25" customHeight="1">
      <c r="A1621" s="1"/>
    </row>
    <row r="1622" ht="14.25" customHeight="1">
      <c r="A1622" s="1"/>
    </row>
    <row r="1623" ht="14.25" customHeight="1">
      <c r="A1623" s="1"/>
    </row>
    <row r="1624" ht="14.25" customHeight="1">
      <c r="A1624" s="1"/>
    </row>
    <row r="1625" ht="14.25" customHeight="1">
      <c r="A1625" s="1"/>
    </row>
    <row r="1626" ht="14.25" customHeight="1">
      <c r="A1626" s="1"/>
    </row>
    <row r="1627" ht="14.25" customHeight="1">
      <c r="A1627" s="1"/>
    </row>
    <row r="1628" ht="14.25" customHeight="1">
      <c r="A1628" s="1"/>
    </row>
    <row r="1629" ht="14.25" customHeight="1">
      <c r="A1629" s="1"/>
    </row>
    <row r="1630" ht="14.25" customHeight="1">
      <c r="A1630" s="1"/>
    </row>
    <row r="1631" ht="14.25" customHeight="1">
      <c r="A1631" s="1"/>
    </row>
    <row r="1632" ht="14.25" customHeight="1">
      <c r="A1632" s="1"/>
    </row>
    <row r="1633" ht="14.25" customHeight="1">
      <c r="A1633" s="1"/>
    </row>
    <row r="1634" ht="14.25" customHeight="1">
      <c r="A1634" s="1"/>
    </row>
    <row r="1635" ht="14.25" customHeight="1">
      <c r="A1635" s="1"/>
    </row>
    <row r="1636" ht="14.25" customHeight="1">
      <c r="A1636" s="1"/>
    </row>
    <row r="1637" ht="14.25" customHeight="1">
      <c r="A1637" s="1"/>
    </row>
    <row r="1638" ht="14.25" customHeight="1">
      <c r="A1638" s="1"/>
    </row>
    <row r="1639" ht="14.25" customHeight="1">
      <c r="A1639" s="1"/>
    </row>
    <row r="1640" ht="14.25" customHeight="1">
      <c r="A1640" s="1"/>
    </row>
    <row r="1641" ht="14.25" customHeight="1">
      <c r="A1641" s="1"/>
    </row>
    <row r="1642" ht="14.25" customHeight="1">
      <c r="A1642" s="1"/>
    </row>
    <row r="1643" ht="14.25" customHeight="1">
      <c r="A1643" s="1"/>
    </row>
    <row r="1644" ht="14.25" customHeight="1">
      <c r="A1644" s="1"/>
    </row>
    <row r="1645" ht="14.25" customHeight="1">
      <c r="A1645" s="1"/>
    </row>
    <row r="1646" ht="14.25" customHeight="1">
      <c r="A1646" s="1"/>
    </row>
    <row r="1647" ht="14.25" customHeight="1">
      <c r="A1647" s="1"/>
    </row>
    <row r="1648" ht="14.25" customHeight="1">
      <c r="A1648" s="1"/>
    </row>
    <row r="1649" ht="14.25" customHeight="1">
      <c r="A1649" s="1"/>
    </row>
    <row r="1650" ht="14.25" customHeight="1">
      <c r="A1650" s="1"/>
    </row>
    <row r="1651" ht="14.25" customHeight="1">
      <c r="A1651" s="1"/>
    </row>
    <row r="1652" ht="14.25" customHeight="1">
      <c r="A1652" s="1"/>
    </row>
    <row r="1653" ht="14.25" customHeight="1">
      <c r="A1653" s="1"/>
    </row>
    <row r="1654" ht="14.25" customHeight="1">
      <c r="A1654" s="1"/>
    </row>
    <row r="1655" ht="14.25" customHeight="1">
      <c r="A1655" s="1"/>
    </row>
    <row r="1656" ht="14.25" customHeight="1">
      <c r="A1656" s="1"/>
    </row>
    <row r="1657" ht="14.25" customHeight="1">
      <c r="A1657" s="1"/>
    </row>
    <row r="1658" ht="14.25" customHeight="1">
      <c r="A1658" s="1"/>
    </row>
    <row r="1659" ht="14.25" customHeight="1">
      <c r="A1659" s="1"/>
    </row>
    <row r="1660" ht="14.25" customHeight="1">
      <c r="A1660" s="1"/>
    </row>
    <row r="1661" ht="14.25" customHeight="1">
      <c r="A1661" s="1"/>
    </row>
    <row r="1662" ht="14.25" customHeight="1">
      <c r="A1662" s="1"/>
    </row>
    <row r="1663" ht="14.25" customHeight="1">
      <c r="A1663" s="1"/>
    </row>
    <row r="1664" ht="14.25" customHeight="1">
      <c r="A1664" s="1"/>
    </row>
    <row r="1665" ht="14.25" customHeight="1">
      <c r="A1665" s="1"/>
    </row>
    <row r="1666" ht="14.25" customHeight="1">
      <c r="A1666" s="1"/>
    </row>
    <row r="1667" ht="14.25" customHeight="1">
      <c r="A1667" s="1"/>
    </row>
    <row r="1668" ht="14.25" customHeight="1">
      <c r="A1668" s="1"/>
    </row>
    <row r="1669" ht="14.25" customHeight="1">
      <c r="A1669" s="1"/>
    </row>
    <row r="1670" ht="14.25" customHeight="1">
      <c r="A1670" s="1"/>
    </row>
    <row r="1671" ht="14.25" customHeight="1">
      <c r="A1671" s="1"/>
    </row>
    <row r="1672" ht="14.25" customHeight="1">
      <c r="A1672" s="1"/>
    </row>
    <row r="1673" ht="14.25" customHeight="1">
      <c r="A1673" s="1"/>
    </row>
    <row r="1674" ht="14.25" customHeight="1">
      <c r="A1674" s="1"/>
    </row>
    <row r="1675" ht="14.25" customHeight="1">
      <c r="A1675" s="1"/>
    </row>
    <row r="1676" ht="14.25" customHeight="1">
      <c r="A1676" s="1"/>
    </row>
    <row r="1677" ht="14.25" customHeight="1">
      <c r="A1677" s="1"/>
    </row>
    <row r="1678" ht="14.25" customHeight="1">
      <c r="A1678" s="1"/>
    </row>
    <row r="1679" ht="14.25" customHeight="1">
      <c r="A1679" s="1"/>
    </row>
    <row r="1680" ht="14.25" customHeight="1">
      <c r="A1680" s="1"/>
    </row>
    <row r="1681" ht="14.25" customHeight="1">
      <c r="A1681" s="1"/>
    </row>
    <row r="1682" ht="14.25" customHeight="1">
      <c r="A1682" s="1"/>
    </row>
    <row r="1683" ht="14.25" customHeight="1">
      <c r="A1683" s="1"/>
    </row>
    <row r="1684" ht="14.25" customHeight="1">
      <c r="A1684" s="1"/>
    </row>
    <row r="1685" ht="14.25" customHeight="1">
      <c r="A1685" s="1"/>
    </row>
    <row r="1686" ht="14.25" customHeight="1">
      <c r="A1686" s="1"/>
    </row>
    <row r="1687" ht="14.25" customHeight="1">
      <c r="A1687" s="1"/>
    </row>
    <row r="1688" ht="14.25" customHeight="1">
      <c r="A1688" s="1"/>
    </row>
    <row r="1689" ht="14.25" customHeight="1">
      <c r="A1689" s="1"/>
    </row>
    <row r="1690" ht="14.25" customHeight="1">
      <c r="A1690" s="1"/>
    </row>
    <row r="1691" ht="14.25" customHeight="1">
      <c r="A1691" s="1"/>
    </row>
    <row r="1692" ht="14.25" customHeight="1">
      <c r="A1692" s="1"/>
    </row>
    <row r="1693" ht="14.25" customHeight="1">
      <c r="A1693" s="1"/>
    </row>
    <row r="1694" ht="14.25" customHeight="1">
      <c r="A1694" s="1"/>
    </row>
    <row r="1695" ht="14.25" customHeight="1">
      <c r="A1695" s="1"/>
    </row>
    <row r="1696" ht="14.25" customHeight="1">
      <c r="A1696" s="1"/>
    </row>
    <row r="1697" ht="14.25" customHeight="1">
      <c r="A1697" s="1"/>
    </row>
    <row r="1698" ht="14.25" customHeight="1">
      <c r="A1698" s="1"/>
    </row>
    <row r="1699" ht="14.25" customHeight="1">
      <c r="A1699" s="1"/>
    </row>
    <row r="1700" ht="14.25" customHeight="1">
      <c r="A1700" s="1"/>
    </row>
    <row r="1701" ht="14.25" customHeight="1">
      <c r="A1701" s="1"/>
    </row>
    <row r="1702" ht="14.25" customHeight="1">
      <c r="A1702" s="1"/>
    </row>
    <row r="1703" ht="14.25" customHeight="1">
      <c r="A1703" s="1"/>
    </row>
    <row r="1704" ht="14.25" customHeight="1">
      <c r="A1704" s="1"/>
    </row>
    <row r="1705" ht="14.25" customHeight="1">
      <c r="A1705" s="1"/>
    </row>
    <row r="1706" ht="14.25" customHeight="1">
      <c r="A1706" s="1"/>
    </row>
    <row r="1707" ht="14.25" customHeight="1">
      <c r="A1707" s="1"/>
    </row>
    <row r="1708" ht="14.25" customHeight="1">
      <c r="A1708" s="1"/>
    </row>
    <row r="1709" ht="14.25" customHeight="1">
      <c r="A1709" s="1"/>
    </row>
    <row r="1710" ht="14.25" customHeight="1">
      <c r="A1710" s="1"/>
    </row>
    <row r="1711" ht="14.25" customHeight="1">
      <c r="A1711" s="1"/>
    </row>
    <row r="1712" ht="14.25" customHeight="1">
      <c r="A1712" s="1"/>
    </row>
    <row r="1713" ht="14.25" customHeight="1">
      <c r="A1713" s="1"/>
    </row>
    <row r="1714" ht="14.25" customHeight="1">
      <c r="A1714" s="1"/>
    </row>
    <row r="1715" ht="14.25" customHeight="1">
      <c r="A1715" s="1"/>
    </row>
    <row r="1716" ht="14.25" customHeight="1">
      <c r="A1716" s="1"/>
    </row>
    <row r="1717" ht="14.25" customHeight="1">
      <c r="A1717" s="1"/>
    </row>
    <row r="1718" ht="14.25" customHeight="1">
      <c r="A1718" s="1"/>
    </row>
    <row r="1719" ht="14.25" customHeight="1">
      <c r="A1719" s="1"/>
    </row>
    <row r="1720" ht="14.25" customHeight="1">
      <c r="A1720" s="1"/>
    </row>
    <row r="1721" ht="14.25" customHeight="1">
      <c r="A1721" s="1"/>
    </row>
    <row r="1722" ht="14.25" customHeight="1">
      <c r="A1722" s="1"/>
    </row>
    <row r="1723" ht="14.25" customHeight="1">
      <c r="A1723" s="1"/>
    </row>
    <row r="1724" ht="14.25" customHeight="1">
      <c r="A1724" s="1"/>
    </row>
    <row r="1725" ht="14.25" customHeight="1">
      <c r="A1725" s="1"/>
    </row>
    <row r="1726" ht="14.25" customHeight="1">
      <c r="A1726" s="1"/>
    </row>
    <row r="1727" ht="14.25" customHeight="1">
      <c r="A1727" s="1"/>
    </row>
    <row r="1728" ht="14.25" customHeight="1">
      <c r="A1728" s="1"/>
    </row>
    <row r="1729" ht="14.25" customHeight="1">
      <c r="A1729" s="1"/>
    </row>
    <row r="1730" ht="14.25" customHeight="1">
      <c r="A1730" s="1"/>
    </row>
    <row r="1731" ht="14.25" customHeight="1">
      <c r="A1731" s="1"/>
    </row>
    <row r="1732" ht="14.25" customHeight="1">
      <c r="A1732" s="1"/>
    </row>
    <row r="1733" ht="14.25" customHeight="1">
      <c r="A1733" s="1"/>
    </row>
    <row r="1734" ht="14.25" customHeight="1">
      <c r="A1734" s="1"/>
    </row>
    <row r="1735" ht="14.25" customHeight="1">
      <c r="A1735" s="1"/>
    </row>
    <row r="1736" ht="14.25" customHeight="1">
      <c r="A1736" s="1"/>
    </row>
    <row r="1737" ht="14.25" customHeight="1">
      <c r="A1737" s="1"/>
    </row>
    <row r="1738" ht="14.25" customHeight="1">
      <c r="A1738" s="1"/>
    </row>
    <row r="1739" ht="14.25" customHeight="1">
      <c r="A1739" s="1"/>
    </row>
    <row r="1740" ht="14.25" customHeight="1">
      <c r="A1740" s="1"/>
    </row>
    <row r="1741" ht="14.25" customHeight="1">
      <c r="A1741" s="1"/>
    </row>
    <row r="1742" ht="14.25" customHeight="1">
      <c r="A1742" s="1"/>
    </row>
    <row r="1743" ht="14.25" customHeight="1">
      <c r="A1743" s="1"/>
    </row>
    <row r="1744" ht="14.25" customHeight="1">
      <c r="A1744" s="1"/>
    </row>
    <row r="1745" ht="14.25" customHeight="1">
      <c r="A1745" s="1"/>
    </row>
    <row r="1746" ht="14.25" customHeight="1">
      <c r="A1746" s="1"/>
    </row>
    <row r="1747" ht="14.25" customHeight="1">
      <c r="A1747" s="1"/>
    </row>
    <row r="1748" ht="14.25" customHeight="1">
      <c r="A1748" s="1"/>
    </row>
    <row r="1749" ht="14.25" customHeight="1">
      <c r="A1749" s="1"/>
    </row>
    <row r="1750" ht="14.25" customHeight="1">
      <c r="A1750" s="1"/>
    </row>
    <row r="1751" ht="14.25" customHeight="1">
      <c r="A1751" s="1"/>
    </row>
    <row r="1752" ht="14.25" customHeight="1">
      <c r="A1752" s="1"/>
    </row>
    <row r="1753" ht="14.25" customHeight="1">
      <c r="A1753" s="1"/>
    </row>
    <row r="1754" ht="14.25" customHeight="1">
      <c r="A1754" s="1"/>
    </row>
    <row r="1755" ht="14.25" customHeight="1">
      <c r="A1755" s="1"/>
    </row>
    <row r="1756" ht="14.25" customHeight="1">
      <c r="A1756" s="1"/>
    </row>
    <row r="1757" ht="14.25" customHeight="1">
      <c r="A1757" s="1"/>
    </row>
    <row r="1758" ht="14.25" customHeight="1">
      <c r="A1758" s="1"/>
    </row>
    <row r="1759" ht="14.25" customHeight="1">
      <c r="A1759" s="1"/>
    </row>
    <row r="1760" ht="14.25" customHeight="1">
      <c r="A1760" s="1"/>
    </row>
    <row r="1761" ht="14.25" customHeight="1">
      <c r="A1761" s="1"/>
    </row>
    <row r="1762" ht="14.25" customHeight="1">
      <c r="A1762" s="1"/>
    </row>
    <row r="1763" ht="14.25" customHeight="1">
      <c r="A1763" s="1"/>
    </row>
    <row r="1764" ht="14.25" customHeight="1">
      <c r="A1764" s="1"/>
    </row>
    <row r="1765" ht="14.25" customHeight="1">
      <c r="A1765" s="1"/>
    </row>
    <row r="1766" ht="14.25" customHeight="1">
      <c r="A1766" s="1"/>
    </row>
    <row r="1767" ht="14.25" customHeight="1">
      <c r="A1767" s="1"/>
    </row>
    <row r="1768" ht="14.25" customHeight="1">
      <c r="A1768" s="1"/>
    </row>
    <row r="1769" ht="14.25" customHeight="1">
      <c r="A1769" s="1"/>
    </row>
    <row r="1770" ht="14.25" customHeight="1">
      <c r="A1770" s="1"/>
    </row>
    <row r="1771" ht="14.25" customHeight="1">
      <c r="A1771" s="1"/>
    </row>
    <row r="1772" ht="14.25" customHeight="1">
      <c r="A1772" s="1"/>
    </row>
    <row r="1773" ht="14.25" customHeight="1">
      <c r="A1773" s="1"/>
    </row>
    <row r="1774" ht="14.25" customHeight="1">
      <c r="A1774" s="1"/>
    </row>
    <row r="1775" ht="14.25" customHeight="1">
      <c r="A1775" s="1"/>
    </row>
    <row r="1776" ht="14.25" customHeight="1">
      <c r="A1776" s="1"/>
    </row>
    <row r="1777" ht="14.25" customHeight="1">
      <c r="A1777" s="1"/>
    </row>
    <row r="1778" ht="14.25" customHeight="1">
      <c r="A1778" s="1"/>
    </row>
    <row r="1779" ht="14.25" customHeight="1">
      <c r="A1779" s="1"/>
    </row>
    <row r="1780" ht="14.25" customHeight="1">
      <c r="A1780" s="1"/>
    </row>
    <row r="1781" ht="14.25" customHeight="1">
      <c r="A1781" s="1"/>
    </row>
    <row r="1782" ht="14.25" customHeight="1">
      <c r="A1782" s="1"/>
    </row>
    <row r="1783" ht="14.25" customHeight="1">
      <c r="A1783" s="1"/>
    </row>
    <row r="1784" ht="14.25" customHeight="1">
      <c r="A1784" s="1"/>
    </row>
    <row r="1785" ht="14.25" customHeight="1">
      <c r="A1785" s="1"/>
    </row>
    <row r="1786" ht="14.25" customHeight="1">
      <c r="A1786" s="1"/>
    </row>
    <row r="1787" ht="14.25" customHeight="1">
      <c r="A1787" s="1"/>
    </row>
    <row r="1788" ht="14.25" customHeight="1">
      <c r="A1788" s="1"/>
    </row>
    <row r="1789" ht="14.25" customHeight="1">
      <c r="A1789" s="1"/>
    </row>
    <row r="1790" ht="14.25" customHeight="1">
      <c r="A1790" s="1"/>
    </row>
    <row r="1791" ht="14.25" customHeight="1">
      <c r="A1791" s="1"/>
    </row>
    <row r="1792" ht="14.25" customHeight="1">
      <c r="A1792" s="1"/>
    </row>
    <row r="1793" ht="14.25" customHeight="1">
      <c r="A1793" s="1"/>
    </row>
    <row r="1794" ht="14.25" customHeight="1">
      <c r="A1794" s="1"/>
    </row>
    <row r="1795" ht="14.25" customHeight="1">
      <c r="A1795" s="1"/>
    </row>
    <row r="1796" ht="14.25" customHeight="1">
      <c r="A1796" s="1"/>
    </row>
    <row r="1797" ht="14.25" customHeight="1">
      <c r="A1797" s="1"/>
    </row>
    <row r="1798" ht="14.25" customHeight="1">
      <c r="A1798" s="1"/>
    </row>
    <row r="1799" ht="14.25" customHeight="1">
      <c r="A1799" s="1"/>
    </row>
    <row r="1800" ht="14.25" customHeight="1">
      <c r="A1800" s="1"/>
    </row>
    <row r="1801" ht="14.25" customHeight="1">
      <c r="A1801" s="1"/>
    </row>
    <row r="1802" ht="14.25" customHeight="1">
      <c r="A1802" s="1"/>
    </row>
    <row r="1803" ht="14.25" customHeight="1">
      <c r="A1803" s="1"/>
    </row>
    <row r="1804" ht="14.25" customHeight="1">
      <c r="A1804" s="1"/>
    </row>
    <row r="1805" ht="14.25" customHeight="1">
      <c r="A1805" s="1"/>
    </row>
    <row r="1806" ht="14.25" customHeight="1">
      <c r="A1806" s="1"/>
    </row>
    <row r="1807" ht="14.25" customHeight="1">
      <c r="A1807" s="1"/>
    </row>
    <row r="1808" ht="14.25" customHeight="1">
      <c r="A1808" s="1"/>
    </row>
    <row r="1809" ht="14.25" customHeight="1">
      <c r="A1809" s="1"/>
    </row>
    <row r="1810" ht="14.25" customHeight="1">
      <c r="A1810" s="1"/>
    </row>
    <row r="1811" ht="14.25" customHeight="1">
      <c r="A1811" s="1"/>
    </row>
    <row r="1812" ht="14.25" customHeight="1">
      <c r="A1812" s="1"/>
    </row>
    <row r="1813" ht="14.25" customHeight="1">
      <c r="A1813" s="1"/>
    </row>
    <row r="1814" ht="14.25" customHeight="1">
      <c r="A1814" s="1"/>
    </row>
    <row r="1815" ht="14.25" customHeight="1">
      <c r="A1815" s="1"/>
    </row>
    <row r="1816" ht="14.25" customHeight="1">
      <c r="A1816" s="1"/>
    </row>
    <row r="1817" ht="14.25" customHeight="1">
      <c r="A1817" s="1"/>
    </row>
    <row r="1818" ht="14.25" customHeight="1">
      <c r="A1818" s="1"/>
    </row>
    <row r="1819" ht="14.25" customHeight="1">
      <c r="A1819" s="1"/>
    </row>
    <row r="1820" ht="14.25" customHeight="1">
      <c r="A1820" s="1"/>
    </row>
    <row r="1821" ht="14.25" customHeight="1">
      <c r="A1821" s="1"/>
    </row>
    <row r="1822" ht="14.25" customHeight="1">
      <c r="A1822" s="1"/>
    </row>
    <row r="1823" ht="14.25" customHeight="1">
      <c r="A1823" s="1"/>
    </row>
    <row r="1824" ht="14.25" customHeight="1">
      <c r="A1824" s="1"/>
    </row>
    <row r="1825" ht="14.25" customHeight="1">
      <c r="A1825" s="1"/>
    </row>
    <row r="1826" ht="14.25" customHeight="1">
      <c r="A1826" s="1"/>
    </row>
    <row r="1827" ht="14.25" customHeight="1">
      <c r="A1827" s="1"/>
    </row>
    <row r="1828" ht="14.25" customHeight="1">
      <c r="A1828" s="1"/>
    </row>
    <row r="1829" ht="14.25" customHeight="1">
      <c r="A1829" s="1"/>
    </row>
    <row r="1830" ht="14.25" customHeight="1">
      <c r="A1830" s="1"/>
    </row>
    <row r="1831" ht="14.25" customHeight="1">
      <c r="A1831" s="1"/>
    </row>
    <row r="1832" ht="14.25" customHeight="1">
      <c r="A1832" s="1"/>
    </row>
    <row r="1833" ht="14.25" customHeight="1">
      <c r="A1833" s="1"/>
    </row>
    <row r="1834" ht="14.25" customHeight="1">
      <c r="A1834" s="1"/>
    </row>
    <row r="1835" ht="14.25" customHeight="1">
      <c r="A1835" s="1"/>
    </row>
    <row r="1836" ht="14.25" customHeight="1">
      <c r="A1836" s="1"/>
    </row>
    <row r="1837" ht="14.25" customHeight="1">
      <c r="A1837" s="1"/>
    </row>
    <row r="1838" ht="14.25" customHeight="1">
      <c r="A1838" s="1"/>
    </row>
    <row r="1839" ht="14.25" customHeight="1">
      <c r="A1839" s="1"/>
    </row>
    <row r="1840" ht="14.25" customHeight="1">
      <c r="A1840" s="1"/>
    </row>
    <row r="1841" ht="14.25" customHeight="1">
      <c r="A1841" s="1"/>
    </row>
    <row r="1842" ht="14.25" customHeight="1">
      <c r="A1842" s="1"/>
    </row>
    <row r="1843" ht="14.25" customHeight="1">
      <c r="A1843" s="1"/>
    </row>
    <row r="1844" ht="14.25" customHeight="1">
      <c r="A1844" s="1"/>
    </row>
    <row r="1845" ht="14.25" customHeight="1">
      <c r="A1845" s="1"/>
    </row>
    <row r="1846" ht="14.25" customHeight="1">
      <c r="A1846" s="1"/>
    </row>
    <row r="1847" ht="14.25" customHeight="1">
      <c r="A1847" s="1"/>
    </row>
    <row r="1848" ht="14.25" customHeight="1">
      <c r="A1848" s="1"/>
    </row>
    <row r="1849" ht="14.25" customHeight="1">
      <c r="A1849" s="1"/>
    </row>
    <row r="1850" ht="14.25" customHeight="1">
      <c r="A1850" s="1"/>
    </row>
    <row r="1851" ht="14.25" customHeight="1">
      <c r="A1851" s="1"/>
    </row>
    <row r="1852" ht="14.25" customHeight="1">
      <c r="A1852" s="1"/>
    </row>
    <row r="1853" ht="14.25" customHeight="1">
      <c r="A1853" s="1"/>
    </row>
    <row r="1854" ht="14.25" customHeight="1">
      <c r="A1854" s="1"/>
    </row>
    <row r="1855" ht="14.25" customHeight="1">
      <c r="A1855" s="1"/>
    </row>
    <row r="1856" ht="14.25" customHeight="1">
      <c r="A1856" s="1"/>
    </row>
    <row r="1857" ht="14.25" customHeight="1">
      <c r="A1857" s="1"/>
    </row>
    <row r="1858" ht="14.25" customHeight="1">
      <c r="A1858" s="1"/>
    </row>
    <row r="1859" ht="14.25" customHeight="1">
      <c r="A1859" s="1"/>
    </row>
    <row r="1860" ht="14.25" customHeight="1">
      <c r="A1860" s="1"/>
    </row>
    <row r="1861" ht="14.25" customHeight="1">
      <c r="A1861" s="1"/>
    </row>
    <row r="1862" ht="14.25" customHeight="1">
      <c r="A1862" s="1"/>
    </row>
    <row r="1863" ht="14.25" customHeight="1">
      <c r="A1863" s="1"/>
    </row>
    <row r="1864" ht="14.25" customHeight="1">
      <c r="A1864" s="1"/>
    </row>
    <row r="1865" ht="14.25" customHeight="1">
      <c r="A1865" s="1"/>
    </row>
    <row r="1866" ht="14.25" customHeight="1">
      <c r="A1866" s="1"/>
    </row>
    <row r="1867" ht="14.25" customHeight="1">
      <c r="A1867" s="1"/>
    </row>
    <row r="1868" ht="14.25" customHeight="1">
      <c r="A1868" s="1"/>
    </row>
    <row r="1869" ht="14.25" customHeight="1">
      <c r="A1869" s="1"/>
    </row>
    <row r="1870" ht="14.25" customHeight="1">
      <c r="A1870" s="1"/>
    </row>
    <row r="1871" ht="14.25" customHeight="1">
      <c r="A1871" s="1"/>
    </row>
    <row r="1872" ht="14.25" customHeight="1">
      <c r="A1872" s="1"/>
    </row>
    <row r="1873" ht="14.25" customHeight="1">
      <c r="A1873" s="1"/>
    </row>
    <row r="1874" ht="14.25" customHeight="1">
      <c r="A1874" s="1"/>
    </row>
    <row r="1875" ht="14.25" customHeight="1">
      <c r="A1875" s="1"/>
    </row>
    <row r="1876" ht="14.25" customHeight="1">
      <c r="A1876" s="1"/>
    </row>
    <row r="1877" ht="14.25" customHeight="1">
      <c r="A1877" s="1"/>
    </row>
    <row r="1878" ht="14.25" customHeight="1">
      <c r="A1878" s="1"/>
    </row>
    <row r="1879" ht="14.25" customHeight="1">
      <c r="A1879" s="1"/>
    </row>
    <row r="1880" ht="14.25" customHeight="1">
      <c r="A1880" s="1"/>
    </row>
    <row r="1881" ht="14.25" customHeight="1">
      <c r="A1881" s="1"/>
    </row>
    <row r="1882" ht="14.25" customHeight="1">
      <c r="A1882" s="1"/>
    </row>
    <row r="1883" ht="14.25" customHeight="1">
      <c r="A1883" s="1"/>
    </row>
    <row r="1884" ht="14.25" customHeight="1">
      <c r="A1884" s="1"/>
    </row>
    <row r="1885" ht="14.25" customHeight="1">
      <c r="A1885" s="1"/>
    </row>
    <row r="1886" ht="14.25" customHeight="1">
      <c r="A1886" s="1"/>
    </row>
    <row r="1887" ht="14.25" customHeight="1">
      <c r="A1887" s="1"/>
    </row>
    <row r="1888" ht="14.25" customHeight="1">
      <c r="A1888" s="1"/>
    </row>
    <row r="1889" ht="14.25" customHeight="1">
      <c r="A1889" s="1"/>
    </row>
    <row r="1890" ht="14.25" customHeight="1">
      <c r="A1890" s="1"/>
    </row>
    <row r="1891" ht="14.25" customHeight="1">
      <c r="A1891" s="1"/>
    </row>
    <row r="1892" ht="14.25" customHeight="1">
      <c r="A1892" s="1"/>
    </row>
    <row r="1893" ht="14.25" customHeight="1">
      <c r="A1893" s="1"/>
    </row>
    <row r="1894" ht="14.25" customHeight="1">
      <c r="A1894" s="1"/>
    </row>
    <row r="1895" ht="14.25" customHeight="1">
      <c r="A1895" s="1"/>
    </row>
    <row r="1896" ht="14.25" customHeight="1">
      <c r="A1896" s="1"/>
    </row>
    <row r="1897" ht="14.25" customHeight="1">
      <c r="A1897" s="1"/>
    </row>
    <row r="1898" ht="14.25" customHeight="1">
      <c r="A1898" s="1"/>
    </row>
    <row r="1899" ht="14.25" customHeight="1">
      <c r="A1899" s="1"/>
    </row>
    <row r="1900" ht="14.25" customHeight="1">
      <c r="A1900" s="1"/>
    </row>
    <row r="1901" ht="14.25" customHeight="1">
      <c r="A1901" s="1"/>
    </row>
    <row r="1902" ht="14.25" customHeight="1">
      <c r="A1902" s="1"/>
    </row>
    <row r="1903" ht="14.25" customHeight="1">
      <c r="A1903" s="1"/>
    </row>
    <row r="1904" ht="14.25" customHeight="1">
      <c r="A1904" s="1"/>
    </row>
    <row r="1905" ht="14.25" customHeight="1">
      <c r="A1905" s="1"/>
    </row>
    <row r="1906" ht="14.25" customHeight="1">
      <c r="A1906" s="1"/>
    </row>
    <row r="1907" ht="14.25" customHeight="1">
      <c r="A1907" s="1"/>
    </row>
    <row r="1908" ht="14.25" customHeight="1">
      <c r="A1908" s="1"/>
    </row>
    <row r="1909" ht="14.25" customHeight="1">
      <c r="A1909" s="1"/>
    </row>
    <row r="1910" ht="14.25" customHeight="1">
      <c r="A1910" s="1"/>
    </row>
    <row r="1911" ht="14.25" customHeight="1">
      <c r="A1911" s="1"/>
    </row>
    <row r="1912" ht="14.25" customHeight="1">
      <c r="A1912" s="1"/>
    </row>
    <row r="1913" ht="14.25" customHeight="1">
      <c r="A1913" s="1"/>
    </row>
    <row r="1914" ht="14.25" customHeight="1">
      <c r="A1914" s="1"/>
    </row>
    <row r="1915" ht="14.25" customHeight="1">
      <c r="A1915" s="1"/>
    </row>
    <row r="1916" ht="14.25" customHeight="1">
      <c r="A1916" s="1"/>
    </row>
    <row r="1917" ht="14.25" customHeight="1">
      <c r="A1917" s="1"/>
    </row>
    <row r="1918" ht="14.25" customHeight="1">
      <c r="A1918" s="1"/>
    </row>
    <row r="1919" ht="14.25" customHeight="1">
      <c r="A1919" s="1"/>
    </row>
    <row r="1920" ht="14.25" customHeight="1">
      <c r="A1920" s="1"/>
    </row>
    <row r="1921" ht="14.25" customHeight="1">
      <c r="A1921" s="1"/>
    </row>
    <row r="1922" ht="14.25" customHeight="1">
      <c r="A1922" s="1"/>
    </row>
    <row r="1923" ht="14.25" customHeight="1">
      <c r="A1923" s="1"/>
    </row>
    <row r="1924" ht="14.25" customHeight="1">
      <c r="A1924" s="1"/>
    </row>
    <row r="1925" ht="14.25" customHeight="1">
      <c r="A1925" s="1"/>
    </row>
    <row r="1926" ht="14.25" customHeight="1">
      <c r="A1926" s="1"/>
    </row>
    <row r="1927" ht="14.25" customHeight="1">
      <c r="A1927" s="1"/>
    </row>
    <row r="1928" ht="14.25" customHeight="1">
      <c r="A1928" s="1"/>
    </row>
    <row r="1929" ht="14.25" customHeight="1">
      <c r="A1929" s="1"/>
    </row>
    <row r="1930" ht="14.25" customHeight="1">
      <c r="A1930" s="1"/>
    </row>
    <row r="1931" ht="14.25" customHeight="1">
      <c r="A1931" s="1"/>
    </row>
    <row r="1932" ht="14.25" customHeight="1">
      <c r="A1932" s="1"/>
    </row>
    <row r="1933" ht="14.25" customHeight="1">
      <c r="A1933" s="1"/>
    </row>
    <row r="1934" ht="14.25" customHeight="1">
      <c r="A1934" s="1"/>
    </row>
    <row r="1935" ht="14.25" customHeight="1">
      <c r="A1935" s="1"/>
    </row>
    <row r="1936" ht="14.25" customHeight="1">
      <c r="A1936" s="1"/>
    </row>
    <row r="1937" ht="14.25" customHeight="1">
      <c r="A1937" s="1"/>
    </row>
    <row r="1938" ht="14.25" customHeight="1">
      <c r="A1938" s="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19.5"/>
    <col customWidth="1" min="3" max="3" width="15.75"/>
    <col customWidth="1" min="4" max="4" width="15.88"/>
    <col customWidth="1" min="5" max="5" width="13.5"/>
    <col customWidth="1" min="6" max="6" width="13.0"/>
    <col customWidth="1" min="7" max="7" width="5.75"/>
    <col customWidth="1" min="8" max="8" width="6.13"/>
    <col customWidth="1" min="9" max="10" width="19.88"/>
    <col customWidth="1" min="11" max="11" width="15.75"/>
    <col customWidth="1" min="12" max="14" width="10.5"/>
  </cols>
  <sheetData>
    <row r="1" ht="14.25" customHeight="1">
      <c r="F1" s="7"/>
      <c r="J1" s="8"/>
      <c r="K1" s="9"/>
    </row>
    <row r="2" ht="14.25" customHeight="1">
      <c r="B2" s="10" t="s">
        <v>6</v>
      </c>
      <c r="C2" s="11" t="s">
        <v>7</v>
      </c>
      <c r="D2" s="12" t="s">
        <v>8</v>
      </c>
      <c r="E2" s="13" t="s">
        <v>9</v>
      </c>
      <c r="F2" s="14"/>
    </row>
    <row r="3" ht="14.25" customHeight="1">
      <c r="B3" s="15" t="s">
        <v>10</v>
      </c>
      <c r="C3" s="16" t="s">
        <v>11</v>
      </c>
      <c r="D3" s="17" t="s">
        <v>12</v>
      </c>
      <c r="E3" s="18" t="s">
        <v>13</v>
      </c>
      <c r="F3" s="7"/>
    </row>
    <row r="4" ht="14.25" customHeight="1">
      <c r="B4" s="19" t="s">
        <v>14</v>
      </c>
      <c r="C4" s="20">
        <v>32.0</v>
      </c>
      <c r="D4" s="21">
        <v>55.0</v>
      </c>
      <c r="E4" s="18"/>
      <c r="F4" s="22"/>
      <c r="G4" s="23"/>
      <c r="I4" s="7"/>
    </row>
    <row r="5" ht="14.25" customHeight="1">
      <c r="B5" s="19" t="s">
        <v>15</v>
      </c>
      <c r="C5" s="24">
        <v>89.0</v>
      </c>
      <c r="D5" s="25">
        <v>41.0</v>
      </c>
      <c r="E5" s="18"/>
      <c r="F5" s="22"/>
      <c r="G5" s="23"/>
      <c r="I5" s="7"/>
    </row>
    <row r="6" ht="14.25" customHeight="1">
      <c r="B6" s="19" t="s">
        <v>16</v>
      </c>
      <c r="C6" s="26">
        <v>90.0</v>
      </c>
      <c r="D6" s="25">
        <v>90.0</v>
      </c>
      <c r="E6" s="18"/>
      <c r="F6" s="22"/>
      <c r="G6" s="23"/>
      <c r="I6" s="7"/>
    </row>
    <row r="7" ht="14.25" customHeight="1">
      <c r="B7" s="19" t="s">
        <v>17</v>
      </c>
      <c r="C7" s="19">
        <v>38.0</v>
      </c>
      <c r="D7" s="27">
        <v>43.0</v>
      </c>
      <c r="E7" s="18"/>
      <c r="F7" s="22"/>
      <c r="G7" s="23"/>
      <c r="I7" s="7"/>
    </row>
    <row r="8" ht="14.25" customHeight="1">
      <c r="B8" s="19" t="s">
        <v>18</v>
      </c>
      <c r="C8" s="24">
        <v>95.0</v>
      </c>
      <c r="D8" s="25">
        <v>25.0</v>
      </c>
      <c r="E8" s="18"/>
      <c r="F8" s="22"/>
      <c r="G8" s="23"/>
      <c r="I8" s="7"/>
    </row>
    <row r="9" ht="14.25" customHeight="1">
      <c r="B9" s="19" t="s">
        <v>19</v>
      </c>
      <c r="C9" s="26">
        <v>43.0</v>
      </c>
      <c r="D9" s="27">
        <v>36.0</v>
      </c>
      <c r="E9" s="18"/>
      <c r="F9" s="22"/>
      <c r="G9" s="23"/>
      <c r="I9" s="7"/>
    </row>
    <row r="10" ht="14.25" customHeight="1">
      <c r="B10" s="19" t="s">
        <v>20</v>
      </c>
      <c r="C10" s="28">
        <v>90.0</v>
      </c>
      <c r="D10" s="29">
        <v>56.0</v>
      </c>
      <c r="E10" s="18"/>
      <c r="F10" s="22"/>
      <c r="G10" s="23"/>
      <c r="I10" s="7"/>
    </row>
    <row r="11" ht="14.25" customHeight="1">
      <c r="E11" s="18"/>
      <c r="F11" s="7"/>
    </row>
    <row r="12" ht="14.25" customHeight="1">
      <c r="F12" s="7"/>
    </row>
    <row r="13" ht="14.25" customHeight="1">
      <c r="F13" s="7"/>
    </row>
    <row r="14" ht="14.25" customHeight="1">
      <c r="B14" s="30" t="s">
        <v>21</v>
      </c>
      <c r="C14" s="30" t="s">
        <v>22</v>
      </c>
      <c r="D14" s="30" t="s">
        <v>23</v>
      </c>
      <c r="E14" s="31" t="s">
        <v>24</v>
      </c>
      <c r="F14" s="14" t="s">
        <v>25</v>
      </c>
    </row>
    <row r="15" ht="14.25" customHeight="1">
      <c r="B15" s="32">
        <v>1.0</v>
      </c>
      <c r="C15" s="32">
        <v>11312.0</v>
      </c>
      <c r="D15" s="33" t="s">
        <v>26</v>
      </c>
      <c r="E15" s="34">
        <v>26.0</v>
      </c>
      <c r="F15" s="7">
        <f t="shared" ref="F15:F22" si="1">if(E15&gt;25,100,IF(E15&gt;10,50,IF(E15&lt;10,0)))</f>
        <v>100</v>
      </c>
      <c r="G15" s="7"/>
      <c r="H15" s="7"/>
    </row>
    <row r="16" ht="14.25" customHeight="1">
      <c r="B16" s="35">
        <v>2.0</v>
      </c>
      <c r="C16" s="36">
        <v>11313.0</v>
      </c>
      <c r="D16" s="37" t="s">
        <v>27</v>
      </c>
      <c r="E16" s="38">
        <v>26.0</v>
      </c>
      <c r="F16" s="7">
        <f t="shared" si="1"/>
        <v>100</v>
      </c>
      <c r="G16" s="7"/>
      <c r="H16" s="7"/>
    </row>
    <row r="17" ht="14.25" customHeight="1">
      <c r="B17" s="35">
        <v>3.0</v>
      </c>
      <c r="C17" s="36">
        <v>11315.0</v>
      </c>
      <c r="D17" s="37" t="s">
        <v>28</v>
      </c>
      <c r="E17" s="38">
        <v>12.0</v>
      </c>
      <c r="F17" s="7">
        <f t="shared" si="1"/>
        <v>50</v>
      </c>
      <c r="G17" s="7"/>
      <c r="H17" s="7"/>
    </row>
    <row r="18" ht="14.25" customHeight="1">
      <c r="B18" s="35">
        <v>4.0</v>
      </c>
      <c r="C18" s="36">
        <v>11316.0</v>
      </c>
      <c r="D18" s="37" t="s">
        <v>29</v>
      </c>
      <c r="E18" s="38">
        <v>1009.0</v>
      </c>
      <c r="F18" s="7">
        <f t="shared" si="1"/>
        <v>100</v>
      </c>
      <c r="G18" s="7"/>
      <c r="H18" s="7"/>
    </row>
    <row r="19" ht="14.25" customHeight="1">
      <c r="B19" s="35">
        <v>5.0</v>
      </c>
      <c r="C19" s="36">
        <v>11317.0</v>
      </c>
      <c r="D19" s="37" t="s">
        <v>30</v>
      </c>
      <c r="E19" s="38">
        <v>25.0</v>
      </c>
      <c r="F19" s="7">
        <f t="shared" si="1"/>
        <v>50</v>
      </c>
      <c r="G19" s="7"/>
      <c r="H19" s="7"/>
    </row>
    <row r="20" ht="14.25" customHeight="1">
      <c r="B20" s="35">
        <v>6.0</v>
      </c>
      <c r="C20" s="36">
        <v>11318.0</v>
      </c>
      <c r="D20" s="37" t="s">
        <v>31</v>
      </c>
      <c r="E20" s="38">
        <v>11.0</v>
      </c>
      <c r="F20" s="7">
        <f t="shared" si="1"/>
        <v>50</v>
      </c>
      <c r="G20" s="7"/>
      <c r="H20" s="7"/>
    </row>
    <row r="21" ht="14.25" customHeight="1">
      <c r="B21" s="35">
        <v>7.0</v>
      </c>
      <c r="C21" s="36">
        <v>11320.0</v>
      </c>
      <c r="D21" s="36" t="s">
        <v>32</v>
      </c>
      <c r="E21" s="36">
        <v>28.0</v>
      </c>
      <c r="F21" s="7">
        <f t="shared" si="1"/>
        <v>100</v>
      </c>
      <c r="G21" s="7"/>
      <c r="H21" s="7"/>
    </row>
    <row r="22" ht="14.25" customHeight="1">
      <c r="B22" s="39">
        <v>8.0</v>
      </c>
      <c r="C22" s="40">
        <v>11321.0</v>
      </c>
      <c r="D22" s="41" t="s">
        <v>33</v>
      </c>
      <c r="E22" s="42">
        <v>2.0</v>
      </c>
      <c r="F22" s="7">
        <f t="shared" si="1"/>
        <v>0</v>
      </c>
      <c r="G22" s="7"/>
      <c r="H22" s="7"/>
    </row>
    <row r="23" ht="14.25" customHeight="1">
      <c r="B23" s="8"/>
      <c r="C23" s="8"/>
      <c r="D23" s="43"/>
      <c r="E23" s="44"/>
      <c r="F23" s="7"/>
      <c r="G23" s="7"/>
      <c r="H23" s="7"/>
    </row>
    <row r="24" ht="14.25" customHeight="1">
      <c r="B24" s="8"/>
      <c r="C24" s="8"/>
      <c r="D24" s="43"/>
      <c r="E24" s="44"/>
      <c r="F24" s="7"/>
      <c r="G24" s="7"/>
      <c r="H24" s="7"/>
    </row>
    <row r="25" ht="14.25" customHeight="1">
      <c r="B25" s="8"/>
      <c r="C25" s="8"/>
      <c r="D25" s="43"/>
      <c r="E25" s="44"/>
      <c r="F25" s="7"/>
      <c r="G25" s="7"/>
      <c r="H25" s="7"/>
    </row>
    <row r="26" ht="14.25" customHeight="1">
      <c r="B26" s="8"/>
      <c r="C26" s="8"/>
      <c r="D26" s="43"/>
      <c r="E26" s="44"/>
      <c r="F26" s="7"/>
      <c r="G26" s="7"/>
      <c r="H26" s="7"/>
    </row>
    <row r="27" ht="14.25" customHeight="1">
      <c r="B27" s="8"/>
      <c r="C27" s="8"/>
      <c r="D27" s="43"/>
      <c r="E27" s="44"/>
      <c r="F27" s="7"/>
      <c r="G27" s="7"/>
      <c r="H27" s="7"/>
    </row>
    <row r="28" ht="14.25" customHeight="1">
      <c r="B28" s="8"/>
      <c r="C28" s="8"/>
      <c r="D28" s="43"/>
      <c r="E28" s="44"/>
      <c r="F28" s="7"/>
      <c r="G28" s="7"/>
      <c r="H28" s="7"/>
    </row>
    <row r="29" ht="14.25" customHeight="1">
      <c r="B29" s="8"/>
      <c r="C29" s="8"/>
      <c r="D29" s="43"/>
      <c r="E29" s="44"/>
      <c r="F29" s="7"/>
      <c r="G29" s="7"/>
      <c r="H29" s="7"/>
    </row>
    <row r="30" ht="14.25" customHeight="1">
      <c r="B30" s="8"/>
      <c r="C30" s="8"/>
      <c r="D30" s="43"/>
      <c r="E30" s="44"/>
      <c r="F30" s="7"/>
      <c r="G30" s="7"/>
      <c r="H30" s="7"/>
    </row>
    <row r="31" ht="14.25" customHeight="1">
      <c r="B31" s="8"/>
      <c r="C31" s="8"/>
      <c r="D31" s="43"/>
      <c r="E31" s="44"/>
      <c r="F31" s="7"/>
      <c r="G31" s="7"/>
      <c r="H31" s="7"/>
    </row>
    <row r="32" ht="14.25" customHeight="1">
      <c r="B32" s="8"/>
      <c r="C32" s="8"/>
      <c r="D32" s="43"/>
      <c r="E32" s="44"/>
      <c r="F32" s="7"/>
      <c r="G32" s="7"/>
      <c r="H32" s="7"/>
    </row>
    <row r="33" ht="14.25" customHeight="1">
      <c r="B33" s="8"/>
      <c r="C33" s="8"/>
      <c r="D33" s="43"/>
      <c r="E33" s="44"/>
      <c r="F33" s="7"/>
      <c r="G33" s="7"/>
      <c r="H33" s="7"/>
    </row>
    <row r="34" ht="14.25" customHeight="1">
      <c r="B34" s="8"/>
      <c r="C34" s="8"/>
      <c r="D34" s="43"/>
      <c r="E34" s="44"/>
      <c r="F34" s="7"/>
      <c r="G34" s="7"/>
      <c r="H34" s="7"/>
    </row>
    <row r="35" ht="14.25" customHeight="1">
      <c r="B35" s="8"/>
      <c r="C35" s="8"/>
      <c r="D35" s="43"/>
      <c r="E35" s="44"/>
      <c r="F35" s="7"/>
      <c r="G35" s="7"/>
      <c r="H35" s="7"/>
    </row>
    <row r="36" ht="14.25" customHeight="1">
      <c r="B36" s="8"/>
      <c r="C36" s="8"/>
      <c r="D36" s="43"/>
      <c r="E36" s="44"/>
      <c r="F36" s="7"/>
      <c r="G36" s="7"/>
      <c r="H36" s="7"/>
    </row>
    <row r="37" ht="14.25" customHeight="1">
      <c r="B37" s="8"/>
      <c r="C37" s="8"/>
      <c r="D37" s="43"/>
      <c r="E37" s="44"/>
      <c r="F37" s="7"/>
      <c r="G37" s="7"/>
      <c r="H37" s="7"/>
    </row>
    <row r="38" ht="14.25" customHeight="1">
      <c r="B38" s="8"/>
      <c r="C38" s="8"/>
      <c r="D38" s="43"/>
      <c r="E38" s="44"/>
      <c r="F38" s="7"/>
      <c r="G38" s="7"/>
      <c r="H38" s="7"/>
    </row>
    <row r="39" ht="14.25" customHeight="1">
      <c r="B39" s="8"/>
      <c r="C39" s="8"/>
      <c r="D39" s="43"/>
      <c r="E39" s="44"/>
      <c r="F39" s="7"/>
      <c r="G39" s="7"/>
      <c r="H39" s="7"/>
    </row>
    <row r="40" ht="14.25" customHeight="1">
      <c r="B40" s="8"/>
      <c r="C40" s="8"/>
      <c r="D40" s="43"/>
      <c r="E40" s="44"/>
      <c r="F40" s="7"/>
      <c r="G40" s="7"/>
      <c r="H40" s="7"/>
    </row>
    <row r="41" ht="14.25" customHeight="1">
      <c r="B41" s="8"/>
      <c r="C41" s="8"/>
      <c r="D41" s="43"/>
      <c r="E41" s="44"/>
      <c r="F41" s="7"/>
      <c r="G41" s="7"/>
      <c r="H41" s="7"/>
    </row>
    <row r="42" ht="14.25" customHeight="1">
      <c r="B42" s="8"/>
      <c r="C42" s="8"/>
      <c r="D42" s="43"/>
      <c r="E42" s="44"/>
      <c r="F42" s="7"/>
      <c r="G42" s="7"/>
      <c r="H42" s="7"/>
    </row>
    <row r="43" ht="14.25" customHeight="1">
      <c r="B43" s="8"/>
      <c r="C43" s="8"/>
      <c r="D43" s="43"/>
      <c r="E43" s="44"/>
      <c r="F43" s="7"/>
      <c r="G43" s="7"/>
      <c r="H43" s="7"/>
    </row>
    <row r="44" ht="14.25" customHeight="1">
      <c r="B44" s="8"/>
      <c r="C44" s="8"/>
      <c r="D44" s="43"/>
      <c r="E44" s="44"/>
      <c r="F44" s="7"/>
      <c r="G44" s="7"/>
      <c r="H44" s="7"/>
    </row>
    <row r="45" ht="14.25" customHeight="1">
      <c r="B45" s="8"/>
      <c r="C45" s="8"/>
      <c r="D45" s="43"/>
      <c r="E45" s="44"/>
      <c r="F45" s="7"/>
      <c r="G45" s="7"/>
      <c r="H45" s="7"/>
    </row>
    <row r="46" ht="14.25" customHeight="1">
      <c r="B46" s="8"/>
      <c r="C46" s="8"/>
      <c r="D46" s="43"/>
      <c r="E46" s="44"/>
      <c r="F46" s="7"/>
      <c r="G46" s="7"/>
      <c r="H46" s="7"/>
    </row>
    <row r="47" ht="14.25" customHeight="1">
      <c r="B47" s="8"/>
      <c r="C47" s="8"/>
      <c r="D47" s="43"/>
      <c r="E47" s="44"/>
      <c r="F47" s="7"/>
      <c r="G47" s="7"/>
      <c r="H47" s="7"/>
    </row>
    <row r="48" ht="14.25" customHeight="1">
      <c r="B48" s="8"/>
      <c r="C48" s="8"/>
      <c r="D48" s="43"/>
      <c r="E48" s="44"/>
      <c r="F48" s="7"/>
      <c r="G48" s="7"/>
      <c r="H48" s="7"/>
    </row>
    <row r="49" ht="14.25" customHeight="1">
      <c r="B49" s="8"/>
      <c r="C49" s="8"/>
      <c r="D49" s="43"/>
      <c r="E49" s="44"/>
      <c r="F49" s="7"/>
      <c r="G49" s="7"/>
      <c r="H49" s="7"/>
    </row>
    <row r="50" ht="14.25" customHeight="1">
      <c r="B50" s="8"/>
      <c r="C50" s="8"/>
      <c r="D50" s="43"/>
      <c r="E50" s="44"/>
      <c r="F50" s="7"/>
      <c r="G50" s="7"/>
      <c r="H50" s="7"/>
    </row>
    <row r="51" ht="14.25" customHeight="1">
      <c r="B51" s="8"/>
      <c r="C51" s="8"/>
      <c r="D51" s="43"/>
      <c r="E51" s="44"/>
      <c r="F51" s="7"/>
      <c r="G51" s="7"/>
      <c r="H51" s="7"/>
    </row>
    <row r="52" ht="14.25" customHeight="1">
      <c r="B52" s="8"/>
      <c r="C52" s="8"/>
      <c r="D52" s="43"/>
      <c r="E52" s="44"/>
      <c r="F52" s="7"/>
      <c r="G52" s="7"/>
      <c r="H52" s="7"/>
    </row>
    <row r="53" ht="14.25" customHeight="1">
      <c r="B53" s="8"/>
      <c r="C53" s="8"/>
      <c r="D53" s="43"/>
      <c r="E53" s="44"/>
      <c r="F53" s="7"/>
      <c r="G53" s="7"/>
      <c r="H53" s="7"/>
    </row>
    <row r="54" ht="14.25" customHeight="1">
      <c r="B54" s="8"/>
      <c r="C54" s="8"/>
      <c r="D54" s="43"/>
      <c r="E54" s="44"/>
      <c r="F54" s="7"/>
      <c r="G54" s="7"/>
      <c r="H54" s="7"/>
    </row>
    <row r="55" ht="14.25" customHeight="1">
      <c r="B55" s="8"/>
      <c r="C55" s="8"/>
      <c r="D55" s="43"/>
      <c r="E55" s="44"/>
      <c r="F55" s="7"/>
      <c r="G55" s="7"/>
      <c r="H55" s="7"/>
    </row>
    <row r="56" ht="14.25" customHeight="1">
      <c r="B56" s="8"/>
      <c r="C56" s="8"/>
      <c r="D56" s="43"/>
      <c r="E56" s="44"/>
      <c r="F56" s="7"/>
      <c r="G56" s="7"/>
      <c r="H56" s="7"/>
    </row>
    <row r="57" ht="14.25" customHeight="1">
      <c r="B57" s="8"/>
      <c r="C57" s="8"/>
      <c r="D57" s="43"/>
      <c r="E57" s="44"/>
      <c r="F57" s="7"/>
      <c r="G57" s="7"/>
      <c r="H57" s="7"/>
    </row>
    <row r="58" ht="14.25" customHeight="1">
      <c r="B58" s="8"/>
      <c r="C58" s="8"/>
      <c r="D58" s="43"/>
      <c r="E58" s="44"/>
      <c r="F58" s="7"/>
      <c r="G58" s="7"/>
      <c r="H58" s="7"/>
    </row>
    <row r="59" ht="14.25" customHeight="1">
      <c r="B59" s="8"/>
      <c r="C59" s="8"/>
      <c r="D59" s="43"/>
      <c r="E59" s="44"/>
      <c r="F59" s="7"/>
      <c r="G59" s="7"/>
      <c r="H59" s="7"/>
    </row>
    <row r="60" ht="14.25" customHeight="1">
      <c r="B60" s="8"/>
      <c r="C60" s="8"/>
      <c r="D60" s="43"/>
      <c r="E60" s="44"/>
      <c r="F60" s="7"/>
      <c r="G60" s="7"/>
      <c r="H60" s="7"/>
    </row>
    <row r="61" ht="14.25" customHeight="1">
      <c r="B61" s="8"/>
      <c r="C61" s="8"/>
      <c r="D61" s="43"/>
      <c r="E61" s="44"/>
      <c r="F61" s="7"/>
      <c r="G61" s="7"/>
      <c r="H61" s="7"/>
    </row>
    <row r="62" ht="14.25" customHeight="1">
      <c r="B62" s="8"/>
      <c r="C62" s="8"/>
      <c r="D62" s="43"/>
      <c r="E62" s="44"/>
      <c r="F62" s="7"/>
      <c r="G62" s="7"/>
      <c r="H62" s="7"/>
    </row>
    <row r="63" ht="14.25" customHeight="1">
      <c r="B63" s="8"/>
      <c r="C63" s="8"/>
      <c r="D63" s="43"/>
      <c r="E63" s="44"/>
      <c r="F63" s="7"/>
      <c r="G63" s="7"/>
      <c r="H63" s="7"/>
    </row>
    <row r="64" ht="14.25" customHeight="1">
      <c r="B64" s="8"/>
      <c r="C64" s="8"/>
      <c r="D64" s="43"/>
      <c r="E64" s="44"/>
      <c r="F64" s="7"/>
      <c r="G64" s="7"/>
      <c r="H64" s="7"/>
    </row>
    <row r="65" ht="14.25" customHeight="1">
      <c r="B65" s="8"/>
      <c r="C65" s="8"/>
      <c r="D65" s="43"/>
      <c r="E65" s="44"/>
      <c r="F65" s="7"/>
      <c r="G65" s="7"/>
      <c r="H65" s="7"/>
    </row>
    <row r="66" ht="14.25" customHeight="1">
      <c r="B66" s="8"/>
      <c r="C66" s="8"/>
      <c r="D66" s="43"/>
      <c r="E66" s="44"/>
      <c r="F66" s="7"/>
      <c r="G66" s="7"/>
      <c r="H66" s="7"/>
    </row>
    <row r="67" ht="14.25" customHeight="1">
      <c r="B67" s="8"/>
      <c r="C67" s="8"/>
      <c r="D67" s="43"/>
      <c r="E67" s="44"/>
      <c r="F67" s="7"/>
      <c r="G67" s="7"/>
      <c r="H67" s="7"/>
    </row>
    <row r="68" ht="14.25" customHeight="1">
      <c r="B68" s="8"/>
      <c r="C68" s="8"/>
      <c r="D68" s="43"/>
      <c r="E68" s="44"/>
      <c r="F68" s="7"/>
      <c r="G68" s="7"/>
      <c r="H68" s="7"/>
    </row>
    <row r="69" ht="14.25" customHeight="1">
      <c r="B69" s="8"/>
      <c r="C69" s="8"/>
      <c r="D69" s="43"/>
      <c r="E69" s="44"/>
      <c r="F69" s="7"/>
      <c r="G69" s="7"/>
      <c r="H69" s="7"/>
    </row>
    <row r="70" ht="14.25" customHeight="1">
      <c r="B70" s="8"/>
      <c r="C70" s="8"/>
      <c r="D70" s="43"/>
      <c r="E70" s="44"/>
      <c r="F70" s="7"/>
      <c r="G70" s="7"/>
      <c r="H70" s="7"/>
    </row>
    <row r="71" ht="14.25" customHeight="1">
      <c r="B71" s="8"/>
      <c r="C71" s="8"/>
      <c r="D71" s="43"/>
      <c r="E71" s="44"/>
      <c r="F71" s="7"/>
      <c r="G71" s="7"/>
      <c r="H71" s="7"/>
    </row>
    <row r="72" ht="14.25" customHeight="1">
      <c r="B72" s="8"/>
      <c r="C72" s="8"/>
      <c r="D72" s="43"/>
      <c r="E72" s="44"/>
      <c r="F72" s="7"/>
      <c r="G72" s="7"/>
      <c r="H72" s="7"/>
    </row>
    <row r="73" ht="14.25" customHeight="1">
      <c r="B73" s="8"/>
      <c r="C73" s="8"/>
      <c r="D73" s="43"/>
      <c r="E73" s="44"/>
      <c r="F73" s="7"/>
      <c r="G73" s="7"/>
      <c r="H73" s="7"/>
    </row>
    <row r="74" ht="14.25" customHeight="1">
      <c r="B74" s="8"/>
      <c r="C74" s="8"/>
      <c r="D74" s="43"/>
      <c r="E74" s="44"/>
      <c r="F74" s="7"/>
      <c r="G74" s="7"/>
      <c r="H74" s="7"/>
    </row>
    <row r="75" ht="14.25" customHeight="1">
      <c r="B75" s="8"/>
      <c r="C75" s="8"/>
      <c r="D75" s="43"/>
      <c r="E75" s="44"/>
      <c r="F75" s="7"/>
      <c r="G75" s="7"/>
      <c r="H75" s="7"/>
    </row>
    <row r="76" ht="14.25" customHeight="1">
      <c r="B76" s="8"/>
      <c r="C76" s="8"/>
      <c r="D76" s="43"/>
      <c r="E76" s="44"/>
      <c r="F76" s="7"/>
      <c r="G76" s="7"/>
      <c r="H76" s="7"/>
    </row>
    <row r="77" ht="14.25" customHeight="1">
      <c r="B77" s="8"/>
      <c r="C77" s="8"/>
      <c r="D77" s="43"/>
      <c r="E77" s="44"/>
      <c r="F77" s="7"/>
      <c r="G77" s="7"/>
      <c r="H77" s="7"/>
    </row>
    <row r="78" ht="14.25" customHeight="1">
      <c r="B78" s="8"/>
      <c r="C78" s="8"/>
      <c r="D78" s="43"/>
      <c r="E78" s="44"/>
      <c r="F78" s="7"/>
      <c r="G78" s="7"/>
      <c r="H78" s="7"/>
    </row>
    <row r="79" ht="14.25" customHeight="1">
      <c r="B79" s="8"/>
      <c r="C79" s="8"/>
      <c r="D79" s="43"/>
      <c r="E79" s="44"/>
      <c r="F79" s="7"/>
      <c r="G79" s="7"/>
      <c r="H79" s="7"/>
    </row>
    <row r="80" ht="14.25" customHeight="1">
      <c r="B80" s="8"/>
      <c r="C80" s="8"/>
      <c r="D80" s="43"/>
      <c r="E80" s="44"/>
      <c r="F80" s="7"/>
      <c r="G80" s="7"/>
      <c r="H80" s="7"/>
    </row>
    <row r="81" ht="14.25" customHeight="1">
      <c r="B81" s="8"/>
      <c r="C81" s="8"/>
      <c r="D81" s="43"/>
      <c r="E81" s="44"/>
      <c r="F81" s="7"/>
      <c r="G81" s="7"/>
      <c r="H81" s="7"/>
    </row>
    <row r="82" ht="14.25" customHeight="1">
      <c r="B82" s="8"/>
      <c r="C82" s="8"/>
      <c r="D82" s="43"/>
      <c r="E82" s="44"/>
      <c r="F82" s="7"/>
      <c r="G82" s="7"/>
      <c r="H82" s="7"/>
    </row>
    <row r="83" ht="14.25" customHeight="1">
      <c r="B83" s="8"/>
      <c r="C83" s="8"/>
      <c r="D83" s="43"/>
      <c r="E83" s="44"/>
      <c r="F83" s="7"/>
      <c r="G83" s="7"/>
      <c r="H83" s="7"/>
    </row>
    <row r="84" ht="14.25" customHeight="1">
      <c r="B84" s="8"/>
      <c r="C84" s="8"/>
      <c r="D84" s="43"/>
      <c r="E84" s="44"/>
      <c r="F84" s="7"/>
      <c r="G84" s="7"/>
      <c r="H84" s="7"/>
    </row>
    <row r="85" ht="14.25" customHeight="1">
      <c r="B85" s="8"/>
      <c r="C85" s="8"/>
      <c r="D85" s="43"/>
      <c r="E85" s="44"/>
      <c r="F85" s="7"/>
      <c r="G85" s="7"/>
      <c r="H85" s="7"/>
    </row>
    <row r="86" ht="14.25" customHeight="1">
      <c r="B86" s="8"/>
      <c r="C86" s="8"/>
      <c r="D86" s="43"/>
      <c r="E86" s="44"/>
      <c r="F86" s="7"/>
      <c r="G86" s="7"/>
      <c r="H86" s="7"/>
    </row>
    <row r="87" ht="14.25" customHeight="1">
      <c r="B87" s="8"/>
      <c r="C87" s="8"/>
      <c r="D87" s="43"/>
      <c r="E87" s="44"/>
      <c r="F87" s="7"/>
      <c r="G87" s="7"/>
      <c r="H87" s="7"/>
    </row>
    <row r="88" ht="14.25" customHeight="1">
      <c r="B88" s="8"/>
      <c r="C88" s="8"/>
      <c r="D88" s="43"/>
      <c r="E88" s="44"/>
      <c r="F88" s="7"/>
      <c r="G88" s="7"/>
      <c r="H88" s="7"/>
    </row>
    <row r="89" ht="14.25" customHeight="1">
      <c r="B89" s="8"/>
      <c r="C89" s="8"/>
      <c r="D89" s="43"/>
      <c r="E89" s="44"/>
      <c r="F89" s="7"/>
      <c r="G89" s="7"/>
      <c r="H89" s="7"/>
    </row>
    <row r="90" ht="14.25" customHeight="1">
      <c r="B90" s="8"/>
      <c r="C90" s="8"/>
      <c r="D90" s="43"/>
      <c r="E90" s="44"/>
      <c r="F90" s="7"/>
      <c r="G90" s="7"/>
      <c r="H90" s="7"/>
    </row>
    <row r="91" ht="14.25" customHeight="1">
      <c r="B91" s="8"/>
      <c r="C91" s="8"/>
      <c r="D91" s="43"/>
      <c r="E91" s="44"/>
      <c r="F91" s="7"/>
      <c r="G91" s="7"/>
      <c r="H91" s="7"/>
    </row>
    <row r="92" ht="14.25" customHeight="1">
      <c r="B92" s="8"/>
      <c r="C92" s="8"/>
      <c r="D92" s="43"/>
      <c r="E92" s="44"/>
      <c r="F92" s="7"/>
      <c r="G92" s="7"/>
      <c r="H92" s="7"/>
    </row>
    <row r="93" ht="14.25" customHeight="1">
      <c r="B93" s="8"/>
      <c r="C93" s="8"/>
      <c r="D93" s="43"/>
      <c r="E93" s="44"/>
      <c r="F93" s="7"/>
      <c r="G93" s="7"/>
      <c r="H93" s="7"/>
    </row>
    <row r="94" ht="14.25" customHeight="1">
      <c r="B94" s="8"/>
      <c r="C94" s="8"/>
      <c r="D94" s="43"/>
      <c r="E94" s="44"/>
      <c r="F94" s="7"/>
      <c r="G94" s="7"/>
      <c r="H94" s="7"/>
    </row>
    <row r="95" ht="14.25" customHeight="1">
      <c r="B95" s="8"/>
      <c r="C95" s="8"/>
      <c r="D95" s="43"/>
      <c r="E95" s="44"/>
      <c r="F95" s="7"/>
      <c r="G95" s="7"/>
      <c r="H95" s="7"/>
    </row>
    <row r="96" ht="14.25" customHeight="1">
      <c r="B96" s="8"/>
      <c r="C96" s="8"/>
      <c r="D96" s="43"/>
      <c r="E96" s="44"/>
      <c r="F96" s="7"/>
      <c r="G96" s="7"/>
      <c r="H96" s="7"/>
    </row>
    <row r="97" ht="14.25" customHeight="1">
      <c r="B97" s="8"/>
      <c r="C97" s="8"/>
      <c r="D97" s="43"/>
      <c r="E97" s="44"/>
      <c r="F97" s="7"/>
      <c r="G97" s="7"/>
      <c r="H97" s="7"/>
    </row>
    <row r="98" ht="14.25" customHeight="1">
      <c r="B98" s="8"/>
      <c r="C98" s="8"/>
      <c r="D98" s="43"/>
      <c r="E98" s="44"/>
      <c r="F98" s="7"/>
      <c r="G98" s="7"/>
      <c r="H98" s="7"/>
    </row>
    <row r="99" ht="14.25" customHeight="1">
      <c r="B99" s="8"/>
      <c r="C99" s="8"/>
      <c r="D99" s="43"/>
      <c r="E99" s="44"/>
      <c r="F99" s="7"/>
      <c r="G99" s="7"/>
      <c r="H99" s="7"/>
    </row>
    <row r="100" ht="14.25" customHeight="1">
      <c r="B100" s="8"/>
      <c r="C100" s="8"/>
      <c r="D100" s="43"/>
      <c r="E100" s="44"/>
      <c r="F100" s="7"/>
      <c r="G100" s="7"/>
      <c r="H100" s="7"/>
    </row>
    <row r="101" ht="14.25" customHeight="1">
      <c r="B101" s="8"/>
      <c r="C101" s="8"/>
      <c r="D101" s="43"/>
      <c r="E101" s="44"/>
      <c r="F101" s="7"/>
      <c r="G101" s="7"/>
      <c r="H101" s="7"/>
    </row>
    <row r="102" ht="14.25" customHeight="1">
      <c r="B102" s="8"/>
      <c r="C102" s="8"/>
      <c r="D102" s="43"/>
      <c r="E102" s="44"/>
      <c r="F102" s="7"/>
      <c r="G102" s="7"/>
      <c r="H102" s="7"/>
    </row>
    <row r="103" ht="14.25" customHeight="1">
      <c r="B103" s="8"/>
      <c r="C103" s="8"/>
      <c r="D103" s="43"/>
      <c r="E103" s="44"/>
      <c r="F103" s="7"/>
      <c r="G103" s="7"/>
      <c r="H103" s="7"/>
    </row>
    <row r="104" ht="14.25" customHeight="1">
      <c r="B104" s="8"/>
      <c r="C104" s="8"/>
      <c r="D104" s="43"/>
      <c r="E104" s="44"/>
      <c r="F104" s="7"/>
      <c r="G104" s="7"/>
      <c r="H104" s="7"/>
    </row>
    <row r="105" ht="14.25" customHeight="1">
      <c r="B105" s="8"/>
      <c r="C105" s="8"/>
      <c r="D105" s="43"/>
      <c r="E105" s="44"/>
      <c r="F105" s="7"/>
      <c r="G105" s="7"/>
      <c r="H105" s="7"/>
    </row>
    <row r="106" ht="14.25" customHeight="1">
      <c r="B106" s="8"/>
      <c r="C106" s="8"/>
      <c r="D106" s="43"/>
      <c r="E106" s="44"/>
      <c r="F106" s="7"/>
      <c r="G106" s="7"/>
      <c r="H106" s="7"/>
    </row>
    <row r="107" ht="14.25" customHeight="1">
      <c r="B107" s="8"/>
      <c r="C107" s="8"/>
      <c r="D107" s="43"/>
      <c r="E107" s="44"/>
      <c r="F107" s="7"/>
      <c r="G107" s="7"/>
      <c r="H107" s="7"/>
    </row>
    <row r="108" ht="14.25" customHeight="1">
      <c r="B108" s="8"/>
      <c r="C108" s="8"/>
      <c r="D108" s="43"/>
      <c r="E108" s="44"/>
      <c r="F108" s="7"/>
      <c r="G108" s="7"/>
      <c r="H108" s="7"/>
    </row>
    <row r="109" ht="14.25" customHeight="1">
      <c r="B109" s="8"/>
      <c r="C109" s="8"/>
      <c r="D109" s="43"/>
      <c r="E109" s="44"/>
      <c r="F109" s="7"/>
      <c r="G109" s="7"/>
      <c r="H109" s="7"/>
    </row>
    <row r="110" ht="14.25" customHeight="1">
      <c r="B110" s="8"/>
      <c r="C110" s="8"/>
      <c r="D110" s="43"/>
      <c r="E110" s="44"/>
      <c r="F110" s="7"/>
      <c r="G110" s="7"/>
      <c r="H110" s="7"/>
    </row>
    <row r="111" ht="14.25" customHeight="1">
      <c r="B111" s="8"/>
      <c r="C111" s="8"/>
      <c r="D111" s="43"/>
      <c r="E111" s="44"/>
      <c r="F111" s="7"/>
      <c r="G111" s="7"/>
      <c r="H111" s="7"/>
    </row>
    <row r="112" ht="14.25" customHeight="1">
      <c r="B112" s="8"/>
      <c r="C112" s="8"/>
      <c r="D112" s="43"/>
      <c r="E112" s="44"/>
      <c r="F112" s="7"/>
      <c r="G112" s="7"/>
      <c r="H112" s="7"/>
    </row>
    <row r="113" ht="14.25" customHeight="1">
      <c r="B113" s="8"/>
      <c r="C113" s="8"/>
      <c r="D113" s="43"/>
      <c r="E113" s="44"/>
      <c r="F113" s="7"/>
      <c r="G113" s="7"/>
      <c r="H113" s="7"/>
    </row>
    <row r="114" ht="14.25" customHeight="1">
      <c r="B114" s="8"/>
      <c r="C114" s="8"/>
      <c r="D114" s="43"/>
      <c r="E114" s="44"/>
      <c r="F114" s="7"/>
      <c r="G114" s="7"/>
      <c r="H114" s="7"/>
    </row>
    <row r="115" ht="14.25" customHeight="1">
      <c r="B115" s="8"/>
      <c r="C115" s="8"/>
      <c r="D115" s="43"/>
      <c r="E115" s="44"/>
      <c r="F115" s="7"/>
      <c r="G115" s="7"/>
      <c r="H115" s="7"/>
    </row>
    <row r="116" ht="14.25" customHeight="1">
      <c r="B116" s="8"/>
      <c r="C116" s="8"/>
      <c r="D116" s="43"/>
      <c r="E116" s="44"/>
      <c r="F116" s="7"/>
      <c r="G116" s="7"/>
      <c r="H116" s="7"/>
    </row>
    <row r="117" ht="14.25" customHeight="1">
      <c r="B117" s="8"/>
      <c r="C117" s="8"/>
      <c r="D117" s="43"/>
      <c r="E117" s="44"/>
      <c r="F117" s="7"/>
      <c r="G117" s="7"/>
      <c r="H117" s="7"/>
    </row>
    <row r="118" ht="14.25" customHeight="1">
      <c r="B118" s="8"/>
      <c r="C118" s="8"/>
      <c r="D118" s="43"/>
      <c r="E118" s="44"/>
      <c r="F118" s="7"/>
      <c r="G118" s="7"/>
      <c r="H118" s="7"/>
    </row>
    <row r="119" ht="14.25" customHeight="1">
      <c r="B119" s="8"/>
      <c r="C119" s="8"/>
      <c r="D119" s="43"/>
      <c r="E119" s="44"/>
      <c r="F119" s="7"/>
      <c r="G119" s="7"/>
      <c r="H119" s="7"/>
    </row>
    <row r="120" ht="14.25" customHeight="1">
      <c r="B120" s="8"/>
      <c r="C120" s="8"/>
      <c r="D120" s="43"/>
      <c r="E120" s="44"/>
      <c r="F120" s="7"/>
      <c r="G120" s="7"/>
      <c r="H120" s="7"/>
    </row>
    <row r="121" ht="14.25" customHeight="1">
      <c r="B121" s="8"/>
      <c r="C121" s="8"/>
      <c r="D121" s="43"/>
      <c r="E121" s="44"/>
      <c r="F121" s="7"/>
      <c r="G121" s="7"/>
      <c r="H121" s="7"/>
    </row>
    <row r="122" ht="14.25" customHeight="1">
      <c r="B122" s="8"/>
      <c r="C122" s="8"/>
      <c r="D122" s="43"/>
      <c r="E122" s="44"/>
      <c r="F122" s="7"/>
      <c r="G122" s="7"/>
      <c r="H122" s="7"/>
    </row>
    <row r="123" ht="14.25" customHeight="1">
      <c r="B123" s="8"/>
      <c r="C123" s="8"/>
      <c r="D123" s="43"/>
      <c r="E123" s="44"/>
      <c r="F123" s="7"/>
      <c r="G123" s="7"/>
      <c r="H123" s="7"/>
    </row>
    <row r="124" ht="14.25" customHeight="1">
      <c r="B124" s="8"/>
      <c r="C124" s="8"/>
      <c r="D124" s="43"/>
      <c r="E124" s="44"/>
      <c r="F124" s="7"/>
      <c r="G124" s="7"/>
      <c r="H124" s="7"/>
    </row>
    <row r="125" ht="14.25" customHeight="1">
      <c r="B125" s="8"/>
      <c r="C125" s="8"/>
      <c r="D125" s="43"/>
      <c r="E125" s="44"/>
      <c r="F125" s="7"/>
      <c r="G125" s="7"/>
      <c r="H125" s="7"/>
    </row>
    <row r="126" ht="14.25" customHeight="1">
      <c r="B126" s="8"/>
      <c r="C126" s="8"/>
      <c r="D126" s="43"/>
      <c r="E126" s="44"/>
      <c r="F126" s="7"/>
      <c r="G126" s="7"/>
      <c r="H126" s="7"/>
    </row>
    <row r="127" ht="14.25" customHeight="1">
      <c r="B127" s="8"/>
      <c r="C127" s="8"/>
      <c r="D127" s="43"/>
      <c r="E127" s="44"/>
      <c r="F127" s="7"/>
      <c r="G127" s="7"/>
      <c r="H127" s="7"/>
    </row>
    <row r="128" ht="14.25" customHeight="1">
      <c r="B128" s="8"/>
      <c r="C128" s="8"/>
      <c r="D128" s="43"/>
      <c r="E128" s="44"/>
      <c r="F128" s="7"/>
      <c r="G128" s="7"/>
      <c r="H128" s="7"/>
    </row>
    <row r="129" ht="14.25" customHeight="1">
      <c r="B129" s="8"/>
      <c r="C129" s="8"/>
      <c r="D129" s="43"/>
      <c r="E129" s="44"/>
      <c r="F129" s="7"/>
      <c r="G129" s="7"/>
      <c r="H129" s="7"/>
    </row>
    <row r="130" ht="14.25" customHeight="1">
      <c r="B130" s="8"/>
      <c r="C130" s="8"/>
      <c r="D130" s="43"/>
      <c r="E130" s="44"/>
      <c r="F130" s="7"/>
      <c r="G130" s="7"/>
      <c r="H130" s="7"/>
    </row>
    <row r="131" ht="14.25" customHeight="1">
      <c r="B131" s="8"/>
      <c r="C131" s="8"/>
      <c r="D131" s="43"/>
      <c r="E131" s="44"/>
      <c r="F131" s="7"/>
      <c r="G131" s="7"/>
      <c r="H131" s="7"/>
    </row>
    <row r="132" ht="14.25" customHeight="1">
      <c r="B132" s="8"/>
      <c r="C132" s="8"/>
      <c r="D132" s="43"/>
      <c r="E132" s="44"/>
      <c r="F132" s="7"/>
      <c r="G132" s="7"/>
      <c r="H132" s="7"/>
    </row>
    <row r="133" ht="14.25" customHeight="1">
      <c r="B133" s="8"/>
      <c r="C133" s="8"/>
      <c r="D133" s="43"/>
      <c r="E133" s="44"/>
      <c r="F133" s="7"/>
      <c r="G133" s="7"/>
      <c r="H133" s="7"/>
    </row>
    <row r="134" ht="14.25" customHeight="1">
      <c r="B134" s="8"/>
      <c r="C134" s="8"/>
      <c r="D134" s="43"/>
      <c r="E134" s="44"/>
      <c r="F134" s="7"/>
      <c r="G134" s="7"/>
      <c r="H134" s="7"/>
    </row>
    <row r="135" ht="14.25" customHeight="1">
      <c r="B135" s="8"/>
      <c r="C135" s="8"/>
      <c r="D135" s="43"/>
      <c r="E135" s="44"/>
      <c r="F135" s="7"/>
      <c r="G135" s="7"/>
      <c r="H135" s="7"/>
    </row>
    <row r="136" ht="14.25" customHeight="1">
      <c r="B136" s="8"/>
      <c r="C136" s="8"/>
      <c r="D136" s="43"/>
      <c r="E136" s="44"/>
      <c r="F136" s="7"/>
      <c r="G136" s="7"/>
      <c r="H136" s="7"/>
    </row>
    <row r="137" ht="14.25" customHeight="1">
      <c r="B137" s="8"/>
      <c r="C137" s="8"/>
      <c r="D137" s="43"/>
      <c r="E137" s="44"/>
      <c r="F137" s="7"/>
      <c r="G137" s="7"/>
      <c r="H137" s="7"/>
    </row>
    <row r="138" ht="14.25" customHeight="1">
      <c r="B138" s="8"/>
      <c r="C138" s="8"/>
      <c r="D138" s="43"/>
      <c r="E138" s="44"/>
      <c r="F138" s="7"/>
      <c r="G138" s="7"/>
      <c r="H138" s="7"/>
    </row>
    <row r="139" ht="14.25" customHeight="1">
      <c r="B139" s="8"/>
      <c r="C139" s="8"/>
      <c r="D139" s="43"/>
      <c r="E139" s="44"/>
      <c r="F139" s="7"/>
      <c r="G139" s="7"/>
      <c r="H139" s="7"/>
    </row>
    <row r="140" ht="14.25" customHeight="1">
      <c r="B140" s="8"/>
      <c r="C140" s="8"/>
      <c r="D140" s="43"/>
      <c r="E140" s="44"/>
      <c r="F140" s="7"/>
      <c r="G140" s="7"/>
      <c r="H140" s="7"/>
    </row>
    <row r="141" ht="14.25" customHeight="1">
      <c r="B141" s="8"/>
      <c r="C141" s="8"/>
      <c r="D141" s="43"/>
      <c r="E141" s="44"/>
      <c r="F141" s="7"/>
      <c r="G141" s="7"/>
      <c r="H141" s="7"/>
    </row>
    <row r="142" ht="14.25" customHeight="1">
      <c r="B142" s="8"/>
      <c r="C142" s="8"/>
      <c r="D142" s="43"/>
      <c r="E142" s="44"/>
      <c r="F142" s="7"/>
      <c r="G142" s="7"/>
      <c r="H142" s="7"/>
    </row>
    <row r="143" ht="14.25" customHeight="1">
      <c r="B143" s="8"/>
      <c r="C143" s="8"/>
      <c r="D143" s="43"/>
      <c r="E143" s="44"/>
      <c r="F143" s="7"/>
      <c r="G143" s="7"/>
      <c r="H143" s="7"/>
    </row>
    <row r="144" ht="14.25" customHeight="1">
      <c r="B144" s="8"/>
      <c r="C144" s="8"/>
      <c r="D144" s="43"/>
      <c r="E144" s="44"/>
      <c r="F144" s="7"/>
      <c r="G144" s="7"/>
      <c r="H144" s="7"/>
    </row>
    <row r="145" ht="14.25" customHeight="1">
      <c r="B145" s="8"/>
      <c r="C145" s="8"/>
      <c r="D145" s="43"/>
      <c r="E145" s="44"/>
      <c r="F145" s="7"/>
      <c r="G145" s="7"/>
      <c r="H145" s="7"/>
    </row>
    <row r="146" ht="14.25" customHeight="1">
      <c r="B146" s="8"/>
      <c r="C146" s="8"/>
      <c r="D146" s="43"/>
      <c r="E146" s="44"/>
      <c r="F146" s="7"/>
      <c r="G146" s="7"/>
      <c r="H146" s="7"/>
    </row>
    <row r="147" ht="14.25" customHeight="1">
      <c r="B147" s="8"/>
      <c r="C147" s="8"/>
      <c r="D147" s="43"/>
      <c r="E147" s="44"/>
      <c r="F147" s="7"/>
      <c r="G147" s="7"/>
      <c r="H147" s="7"/>
    </row>
    <row r="148" ht="14.25" customHeight="1">
      <c r="B148" s="8"/>
      <c r="C148" s="8"/>
      <c r="D148" s="43"/>
      <c r="E148" s="44"/>
      <c r="F148" s="7"/>
      <c r="G148" s="7"/>
      <c r="H148" s="7"/>
    </row>
    <row r="149" ht="14.25" customHeight="1">
      <c r="B149" s="8"/>
      <c r="C149" s="8"/>
      <c r="D149" s="43"/>
      <c r="E149" s="44"/>
      <c r="F149" s="7"/>
      <c r="G149" s="7"/>
      <c r="H149" s="7"/>
    </row>
    <row r="150" ht="14.25" customHeight="1">
      <c r="B150" s="8"/>
      <c r="C150" s="8"/>
      <c r="D150" s="43"/>
      <c r="E150" s="44"/>
      <c r="F150" s="7"/>
      <c r="G150" s="7"/>
      <c r="H150" s="7"/>
    </row>
    <row r="151" ht="14.25" customHeight="1">
      <c r="B151" s="8"/>
      <c r="C151" s="8"/>
      <c r="D151" s="43"/>
      <c r="E151" s="44"/>
      <c r="F151" s="7"/>
      <c r="G151" s="7"/>
      <c r="H151" s="7"/>
    </row>
    <row r="152" ht="14.25" customHeight="1">
      <c r="B152" s="8"/>
      <c r="C152" s="8"/>
      <c r="D152" s="43"/>
      <c r="E152" s="44"/>
      <c r="F152" s="7"/>
      <c r="G152" s="7"/>
      <c r="H152" s="7"/>
    </row>
    <row r="153" ht="14.25" customHeight="1">
      <c r="B153" s="8"/>
      <c r="C153" s="8"/>
      <c r="D153" s="43"/>
      <c r="E153" s="44"/>
      <c r="F153" s="7"/>
      <c r="G153" s="7"/>
      <c r="H153" s="7"/>
    </row>
    <row r="154" ht="14.25" customHeight="1">
      <c r="B154" s="8"/>
      <c r="C154" s="8"/>
      <c r="D154" s="43"/>
      <c r="E154" s="44"/>
      <c r="F154" s="7"/>
      <c r="G154" s="7"/>
      <c r="H154" s="7"/>
    </row>
    <row r="155" ht="14.25" customHeight="1">
      <c r="B155" s="8"/>
      <c r="C155" s="8"/>
      <c r="D155" s="43"/>
      <c r="E155" s="44"/>
      <c r="F155" s="7"/>
      <c r="G155" s="7"/>
      <c r="H155" s="7"/>
    </row>
    <row r="156" ht="14.25" customHeight="1">
      <c r="B156" s="8"/>
      <c r="C156" s="8"/>
      <c r="D156" s="43"/>
      <c r="E156" s="44"/>
      <c r="F156" s="7"/>
      <c r="G156" s="7"/>
      <c r="H156" s="7"/>
    </row>
    <row r="157" ht="14.25" customHeight="1">
      <c r="B157" s="8"/>
      <c r="C157" s="8"/>
      <c r="D157" s="43"/>
      <c r="E157" s="44"/>
      <c r="F157" s="7"/>
      <c r="G157" s="7"/>
      <c r="H157" s="7"/>
    </row>
    <row r="158" ht="14.25" customHeight="1">
      <c r="B158" s="8"/>
      <c r="C158" s="8"/>
      <c r="D158" s="43"/>
      <c r="E158" s="44"/>
      <c r="F158" s="7"/>
      <c r="G158" s="7"/>
      <c r="H158" s="7"/>
    </row>
    <row r="159" ht="14.25" customHeight="1">
      <c r="B159" s="8"/>
      <c r="C159" s="8"/>
      <c r="D159" s="43"/>
      <c r="E159" s="44"/>
      <c r="F159" s="7"/>
      <c r="G159" s="7"/>
      <c r="H159" s="7"/>
    </row>
    <row r="160" ht="14.25" customHeight="1">
      <c r="B160" s="8"/>
      <c r="C160" s="8"/>
      <c r="D160" s="43"/>
      <c r="E160" s="44"/>
      <c r="F160" s="7"/>
      <c r="G160" s="7"/>
      <c r="H160" s="7"/>
    </row>
    <row r="161" ht="14.25" customHeight="1">
      <c r="B161" s="8"/>
      <c r="C161" s="8"/>
      <c r="D161" s="43"/>
      <c r="E161" s="44"/>
      <c r="F161" s="7"/>
      <c r="G161" s="7"/>
      <c r="H161" s="7"/>
    </row>
    <row r="162" ht="14.25" customHeight="1">
      <c r="B162" s="8"/>
      <c r="C162" s="8"/>
      <c r="D162" s="43"/>
      <c r="E162" s="44"/>
      <c r="F162" s="7"/>
      <c r="G162" s="7"/>
      <c r="H162" s="7"/>
    </row>
    <row r="163" ht="14.25" customHeight="1">
      <c r="B163" s="8"/>
      <c r="C163" s="8"/>
      <c r="D163" s="43"/>
      <c r="E163" s="44"/>
      <c r="F163" s="7"/>
      <c r="G163" s="7"/>
      <c r="H163" s="7"/>
    </row>
    <row r="164" ht="14.25" customHeight="1">
      <c r="B164" s="8"/>
      <c r="C164" s="8"/>
      <c r="D164" s="43"/>
      <c r="E164" s="44"/>
      <c r="F164" s="7"/>
      <c r="G164" s="7"/>
      <c r="H164" s="7"/>
    </row>
    <row r="165" ht="14.25" customHeight="1">
      <c r="B165" s="8"/>
      <c r="C165" s="8"/>
      <c r="D165" s="43"/>
      <c r="E165" s="44"/>
      <c r="F165" s="7"/>
      <c r="G165" s="7"/>
      <c r="H165" s="7"/>
    </row>
    <row r="166" ht="14.25" customHeight="1">
      <c r="B166" s="8"/>
      <c r="C166" s="8"/>
      <c r="D166" s="43"/>
      <c r="E166" s="44"/>
      <c r="F166" s="7"/>
      <c r="G166" s="7"/>
      <c r="H166" s="7"/>
    </row>
    <row r="167" ht="14.25" customHeight="1">
      <c r="B167" s="8"/>
      <c r="C167" s="8"/>
      <c r="D167" s="43"/>
      <c r="E167" s="44"/>
      <c r="F167" s="7"/>
      <c r="G167" s="7"/>
      <c r="H167" s="7"/>
    </row>
    <row r="168" ht="14.25" customHeight="1">
      <c r="B168" s="8"/>
      <c r="C168" s="8"/>
      <c r="D168" s="43"/>
      <c r="E168" s="44"/>
      <c r="F168" s="7"/>
      <c r="G168" s="7"/>
      <c r="H168" s="7"/>
    </row>
    <row r="169" ht="14.25" customHeight="1">
      <c r="B169" s="8"/>
      <c r="C169" s="8"/>
      <c r="D169" s="43"/>
      <c r="E169" s="44"/>
      <c r="F169" s="7"/>
      <c r="G169" s="7"/>
      <c r="H169" s="7"/>
    </row>
    <row r="170" ht="14.25" customHeight="1">
      <c r="B170" s="8"/>
      <c r="C170" s="8"/>
      <c r="D170" s="43"/>
      <c r="E170" s="44"/>
      <c r="F170" s="7"/>
      <c r="G170" s="7"/>
      <c r="H170" s="7"/>
    </row>
    <row r="171" ht="14.25" customHeight="1">
      <c r="B171" s="8"/>
      <c r="C171" s="8"/>
      <c r="D171" s="43"/>
      <c r="E171" s="44"/>
      <c r="F171" s="7"/>
      <c r="G171" s="7"/>
      <c r="H171" s="7"/>
    </row>
    <row r="172" ht="14.25" customHeight="1">
      <c r="B172" s="8"/>
      <c r="C172" s="8"/>
      <c r="D172" s="43"/>
      <c r="E172" s="44"/>
      <c r="F172" s="7"/>
      <c r="G172" s="7"/>
      <c r="H172" s="7"/>
    </row>
    <row r="173" ht="14.25" customHeight="1">
      <c r="B173" s="8"/>
      <c r="C173" s="8"/>
      <c r="D173" s="43"/>
      <c r="E173" s="44"/>
      <c r="F173" s="7"/>
      <c r="G173" s="7"/>
      <c r="H173" s="7"/>
    </row>
    <row r="174" ht="14.25" customHeight="1">
      <c r="B174" s="8"/>
      <c r="C174" s="8"/>
      <c r="D174" s="43"/>
      <c r="E174" s="44"/>
      <c r="F174" s="7"/>
      <c r="G174" s="7"/>
      <c r="H174" s="7"/>
    </row>
    <row r="175" ht="14.25" customHeight="1">
      <c r="B175" s="8"/>
      <c r="C175" s="8"/>
      <c r="D175" s="43"/>
      <c r="E175" s="44"/>
      <c r="F175" s="7"/>
      <c r="G175" s="7"/>
      <c r="H175" s="7"/>
    </row>
    <row r="176" ht="14.25" customHeight="1">
      <c r="B176" s="8"/>
      <c r="C176" s="8"/>
      <c r="D176" s="43"/>
      <c r="E176" s="44"/>
      <c r="F176" s="7"/>
      <c r="G176" s="7"/>
      <c r="H176" s="7"/>
    </row>
    <row r="177" ht="14.25" customHeight="1">
      <c r="B177" s="8"/>
      <c r="C177" s="8"/>
      <c r="D177" s="43"/>
      <c r="E177" s="44"/>
      <c r="F177" s="7"/>
      <c r="G177" s="7"/>
      <c r="H177" s="7"/>
    </row>
    <row r="178" ht="14.25" customHeight="1">
      <c r="B178" s="8"/>
      <c r="C178" s="8"/>
      <c r="D178" s="43"/>
      <c r="E178" s="44"/>
      <c r="F178" s="7"/>
      <c r="G178" s="7"/>
      <c r="H178" s="7"/>
    </row>
    <row r="179" ht="14.25" customHeight="1">
      <c r="B179" s="8"/>
      <c r="C179" s="8"/>
      <c r="D179" s="43"/>
      <c r="E179" s="44"/>
      <c r="F179" s="7"/>
      <c r="G179" s="7"/>
      <c r="H179" s="7"/>
    </row>
    <row r="180" ht="14.25" customHeight="1">
      <c r="B180" s="8"/>
      <c r="C180" s="8"/>
      <c r="D180" s="43"/>
      <c r="E180" s="44"/>
      <c r="F180" s="7"/>
      <c r="G180" s="7"/>
      <c r="H180" s="7"/>
    </row>
    <row r="181" ht="14.25" customHeight="1">
      <c r="B181" s="8"/>
      <c r="C181" s="8"/>
      <c r="D181" s="43"/>
      <c r="E181" s="44"/>
      <c r="F181" s="7"/>
      <c r="G181" s="7"/>
      <c r="H181" s="7"/>
    </row>
    <row r="182" ht="14.25" customHeight="1">
      <c r="B182" s="8"/>
      <c r="C182" s="8"/>
      <c r="D182" s="43"/>
      <c r="E182" s="44"/>
      <c r="F182" s="7"/>
      <c r="G182" s="7"/>
      <c r="H182" s="7"/>
    </row>
    <row r="183" ht="14.25" customHeight="1">
      <c r="B183" s="8"/>
      <c r="C183" s="8"/>
      <c r="D183" s="43"/>
      <c r="E183" s="44"/>
      <c r="F183" s="7"/>
      <c r="G183" s="7"/>
      <c r="H183" s="7"/>
    </row>
    <row r="184" ht="14.25" customHeight="1">
      <c r="B184" s="8"/>
      <c r="C184" s="8"/>
      <c r="D184" s="43"/>
      <c r="E184" s="44"/>
      <c r="F184" s="7"/>
      <c r="G184" s="7"/>
      <c r="H184" s="7"/>
    </row>
    <row r="185" ht="14.25" customHeight="1">
      <c r="B185" s="8"/>
      <c r="C185" s="8"/>
      <c r="D185" s="43"/>
      <c r="E185" s="44"/>
      <c r="F185" s="7"/>
      <c r="G185" s="7"/>
      <c r="H185" s="7"/>
    </row>
    <row r="186" ht="14.25" customHeight="1">
      <c r="B186" s="8"/>
      <c r="C186" s="8"/>
      <c r="D186" s="43"/>
      <c r="E186" s="44"/>
      <c r="F186" s="7"/>
      <c r="G186" s="7"/>
      <c r="H186" s="7"/>
    </row>
    <row r="187" ht="14.25" customHeight="1">
      <c r="B187" s="8"/>
      <c r="C187" s="8"/>
      <c r="D187" s="43"/>
      <c r="E187" s="44"/>
      <c r="F187" s="7"/>
      <c r="G187" s="7"/>
      <c r="H187" s="7"/>
    </row>
    <row r="188" ht="14.25" customHeight="1">
      <c r="B188" s="8"/>
      <c r="C188" s="8"/>
      <c r="D188" s="43"/>
      <c r="E188" s="44"/>
      <c r="F188" s="7"/>
      <c r="G188" s="7"/>
      <c r="H188" s="7"/>
    </row>
    <row r="189" ht="14.25" customHeight="1">
      <c r="B189" s="8"/>
      <c r="C189" s="8"/>
      <c r="D189" s="43"/>
      <c r="E189" s="44"/>
      <c r="F189" s="7"/>
      <c r="G189" s="7"/>
      <c r="H189" s="7"/>
    </row>
    <row r="190" ht="14.25" customHeight="1">
      <c r="B190" s="8"/>
      <c r="C190" s="8"/>
      <c r="D190" s="43"/>
      <c r="E190" s="44"/>
      <c r="F190" s="7"/>
      <c r="G190" s="7"/>
      <c r="H190" s="7"/>
    </row>
    <row r="191" ht="14.25" customHeight="1">
      <c r="B191" s="8"/>
      <c r="C191" s="8"/>
      <c r="D191" s="43"/>
      <c r="E191" s="44"/>
      <c r="F191" s="7"/>
      <c r="G191" s="7"/>
      <c r="H191" s="7"/>
    </row>
    <row r="192" ht="14.25" customHeight="1">
      <c r="B192" s="8"/>
      <c r="C192" s="8"/>
      <c r="D192" s="43"/>
      <c r="E192" s="44"/>
      <c r="F192" s="7"/>
      <c r="G192" s="7"/>
      <c r="H192" s="7"/>
    </row>
    <row r="193" ht="14.25" customHeight="1">
      <c r="B193" s="8"/>
      <c r="C193" s="8"/>
      <c r="D193" s="43"/>
      <c r="E193" s="44"/>
      <c r="F193" s="7"/>
      <c r="G193" s="7"/>
      <c r="H193" s="7"/>
    </row>
    <row r="194" ht="14.25" customHeight="1">
      <c r="B194" s="8"/>
      <c r="C194" s="8"/>
      <c r="D194" s="43"/>
      <c r="E194" s="44"/>
      <c r="F194" s="7"/>
      <c r="G194" s="7"/>
      <c r="H194" s="7"/>
    </row>
    <row r="195" ht="14.25" customHeight="1">
      <c r="B195" s="8"/>
      <c r="C195" s="8"/>
      <c r="D195" s="43"/>
      <c r="E195" s="44"/>
      <c r="F195" s="7"/>
      <c r="G195" s="7"/>
      <c r="H195" s="7"/>
    </row>
    <row r="196" ht="14.25" customHeight="1">
      <c r="B196" s="8"/>
      <c r="C196" s="8"/>
      <c r="D196" s="43"/>
      <c r="E196" s="44"/>
      <c r="F196" s="7"/>
      <c r="G196" s="7"/>
      <c r="H196" s="7"/>
    </row>
    <row r="197" ht="14.25" customHeight="1">
      <c r="B197" s="8"/>
      <c r="C197" s="8"/>
      <c r="D197" s="43"/>
      <c r="E197" s="44"/>
      <c r="F197" s="7"/>
      <c r="G197" s="7"/>
      <c r="H197" s="7"/>
    </row>
    <row r="198" ht="14.25" customHeight="1">
      <c r="B198" s="8"/>
      <c r="C198" s="8"/>
      <c r="D198" s="43"/>
      <c r="E198" s="44"/>
      <c r="F198" s="7"/>
      <c r="G198" s="7"/>
      <c r="H198" s="7"/>
    </row>
    <row r="199" ht="14.25" customHeight="1">
      <c r="B199" s="8"/>
      <c r="C199" s="8"/>
      <c r="D199" s="43"/>
      <c r="E199" s="44"/>
      <c r="F199" s="7"/>
      <c r="G199" s="7"/>
      <c r="H199" s="7"/>
    </row>
    <row r="200" ht="14.25" customHeight="1">
      <c r="B200" s="8"/>
      <c r="C200" s="8"/>
      <c r="D200" s="43"/>
      <c r="E200" s="44"/>
      <c r="F200" s="7"/>
      <c r="G200" s="7"/>
      <c r="H200" s="7"/>
    </row>
    <row r="201" ht="14.25" customHeight="1">
      <c r="B201" s="8"/>
      <c r="C201" s="8"/>
      <c r="D201" s="43"/>
      <c r="E201" s="44"/>
      <c r="F201" s="7"/>
      <c r="G201" s="7"/>
      <c r="H201" s="7"/>
    </row>
    <row r="202" ht="14.25" customHeight="1">
      <c r="B202" s="8"/>
      <c r="C202" s="8"/>
      <c r="D202" s="43"/>
      <c r="E202" s="44"/>
      <c r="F202" s="7"/>
      <c r="G202" s="7"/>
      <c r="H202" s="7"/>
    </row>
    <row r="203" ht="14.25" customHeight="1">
      <c r="B203" s="8"/>
      <c r="C203" s="8"/>
      <c r="D203" s="43"/>
      <c r="E203" s="44"/>
      <c r="F203" s="7"/>
      <c r="G203" s="7"/>
      <c r="H203" s="7"/>
    </row>
    <row r="204" ht="14.25" customHeight="1">
      <c r="B204" s="8"/>
      <c r="C204" s="8"/>
      <c r="D204" s="43"/>
      <c r="E204" s="44"/>
      <c r="F204" s="7"/>
      <c r="G204" s="7"/>
      <c r="H204" s="7"/>
    </row>
    <row r="205" ht="14.25" customHeight="1">
      <c r="B205" s="8"/>
      <c r="C205" s="8"/>
      <c r="D205" s="43"/>
      <c r="E205" s="44"/>
      <c r="F205" s="7"/>
      <c r="G205" s="7"/>
      <c r="H205" s="7"/>
    </row>
    <row r="206" ht="14.25" customHeight="1">
      <c r="B206" s="8"/>
      <c r="C206" s="8"/>
      <c r="D206" s="43"/>
      <c r="E206" s="44"/>
      <c r="F206" s="7"/>
      <c r="G206" s="7"/>
      <c r="H206" s="7"/>
    </row>
    <row r="207" ht="14.25" customHeight="1">
      <c r="B207" s="8"/>
      <c r="C207" s="8"/>
      <c r="D207" s="43"/>
      <c r="E207" s="44"/>
      <c r="F207" s="7"/>
      <c r="G207" s="7"/>
      <c r="H207" s="7"/>
    </row>
    <row r="208" ht="14.25" customHeight="1">
      <c r="B208" s="8"/>
      <c r="C208" s="8"/>
      <c r="D208" s="43"/>
      <c r="E208" s="44"/>
      <c r="F208" s="7"/>
      <c r="G208" s="7"/>
      <c r="H208" s="7"/>
    </row>
    <row r="209" ht="14.25" customHeight="1">
      <c r="B209" s="8"/>
      <c r="C209" s="8"/>
      <c r="D209" s="43"/>
      <c r="E209" s="44"/>
      <c r="F209" s="7"/>
      <c r="G209" s="7"/>
      <c r="H209" s="7"/>
    </row>
    <row r="210" ht="14.25" customHeight="1">
      <c r="B210" s="8"/>
      <c r="C210" s="8"/>
      <c r="D210" s="43"/>
      <c r="E210" s="44"/>
      <c r="F210" s="7"/>
      <c r="G210" s="7"/>
      <c r="H210" s="7"/>
    </row>
    <row r="211" ht="14.25" customHeight="1">
      <c r="B211" s="8"/>
      <c r="C211" s="8"/>
      <c r="D211" s="43"/>
      <c r="E211" s="44"/>
      <c r="F211" s="7"/>
      <c r="G211" s="7"/>
      <c r="H211" s="7"/>
    </row>
    <row r="212" ht="14.25" customHeight="1">
      <c r="B212" s="8"/>
      <c r="C212" s="8"/>
      <c r="D212" s="43"/>
      <c r="E212" s="44"/>
      <c r="F212" s="7"/>
      <c r="G212" s="7"/>
      <c r="H212" s="7"/>
    </row>
    <row r="213" ht="14.25" customHeight="1">
      <c r="B213" s="8"/>
      <c r="C213" s="8"/>
      <c r="D213" s="43"/>
      <c r="E213" s="44"/>
      <c r="F213" s="7"/>
      <c r="G213" s="7"/>
      <c r="H213" s="7"/>
    </row>
    <row r="214" ht="14.25" customHeight="1">
      <c r="B214" s="8"/>
      <c r="C214" s="8"/>
      <c r="D214" s="43"/>
      <c r="E214" s="44"/>
      <c r="F214" s="7"/>
      <c r="G214" s="7"/>
      <c r="H214" s="7"/>
    </row>
    <row r="215" ht="14.25" customHeight="1">
      <c r="B215" s="8"/>
      <c r="C215" s="8"/>
      <c r="D215" s="43"/>
      <c r="E215" s="44"/>
      <c r="F215" s="7"/>
      <c r="G215" s="7"/>
      <c r="H215" s="7"/>
    </row>
    <row r="216" ht="14.25" customHeight="1">
      <c r="B216" s="8"/>
      <c r="C216" s="8"/>
      <c r="D216" s="43"/>
      <c r="E216" s="44"/>
      <c r="F216" s="7"/>
      <c r="G216" s="7"/>
      <c r="H216" s="7"/>
    </row>
    <row r="217" ht="14.25" customHeight="1">
      <c r="B217" s="8"/>
      <c r="C217" s="8"/>
      <c r="D217" s="43"/>
      <c r="E217" s="44"/>
      <c r="F217" s="7"/>
      <c r="G217" s="7"/>
      <c r="H217" s="7"/>
    </row>
    <row r="218" ht="14.25" customHeight="1">
      <c r="B218" s="8"/>
      <c r="C218" s="8"/>
      <c r="D218" s="43"/>
      <c r="E218" s="44"/>
      <c r="F218" s="7"/>
      <c r="G218" s="7"/>
      <c r="H218" s="7"/>
    </row>
    <row r="219" ht="14.25" customHeight="1">
      <c r="B219" s="8"/>
      <c r="C219" s="8"/>
      <c r="D219" s="43"/>
      <c r="E219" s="44"/>
      <c r="F219" s="7"/>
      <c r="G219" s="7"/>
      <c r="H219" s="7"/>
    </row>
    <row r="220" ht="14.25" customHeight="1">
      <c r="B220" s="8"/>
      <c r="C220" s="8"/>
      <c r="D220" s="43"/>
      <c r="E220" s="44"/>
      <c r="F220" s="7"/>
      <c r="G220" s="7"/>
      <c r="H220" s="7"/>
    </row>
    <row r="221" ht="14.25" customHeight="1">
      <c r="B221" s="8"/>
      <c r="C221" s="8"/>
      <c r="D221" s="43"/>
      <c r="E221" s="44"/>
      <c r="F221" s="7"/>
      <c r="G221" s="7"/>
      <c r="H221" s="7"/>
    </row>
    <row r="222" ht="14.25" customHeight="1">
      <c r="B222" s="8"/>
      <c r="C222" s="8"/>
      <c r="D222" s="43"/>
      <c r="E222" s="44"/>
      <c r="F222" s="7"/>
      <c r="G222" s="7"/>
      <c r="H222" s="7"/>
    </row>
    <row r="223" ht="14.25" customHeight="1">
      <c r="B223" s="8"/>
      <c r="C223" s="8"/>
      <c r="D223" s="43"/>
      <c r="E223" s="44"/>
      <c r="F223" s="7"/>
      <c r="G223" s="7"/>
      <c r="H223" s="7"/>
    </row>
    <row r="224" ht="14.25" customHeight="1">
      <c r="B224" s="8"/>
      <c r="C224" s="8"/>
      <c r="D224" s="43"/>
      <c r="E224" s="44"/>
      <c r="F224" s="7"/>
      <c r="G224" s="7"/>
      <c r="H224" s="7"/>
    </row>
    <row r="225" ht="14.25" customHeight="1">
      <c r="B225" s="8"/>
      <c r="C225" s="8"/>
      <c r="D225" s="43"/>
      <c r="E225" s="44"/>
      <c r="F225" s="7"/>
      <c r="G225" s="7"/>
      <c r="H225" s="7"/>
    </row>
    <row r="226" ht="14.25" customHeight="1">
      <c r="B226" s="8"/>
      <c r="C226" s="8"/>
      <c r="D226" s="43"/>
      <c r="E226" s="44"/>
      <c r="F226" s="7"/>
      <c r="G226" s="7"/>
      <c r="H226" s="7"/>
    </row>
    <row r="227" ht="14.25" customHeight="1">
      <c r="B227" s="8"/>
      <c r="C227" s="8"/>
      <c r="D227" s="43"/>
      <c r="E227" s="44"/>
      <c r="F227" s="7"/>
      <c r="G227" s="7"/>
      <c r="H227" s="7"/>
    </row>
    <row r="228" ht="14.25" customHeight="1">
      <c r="B228" s="8"/>
      <c r="C228" s="8"/>
      <c r="D228" s="43"/>
      <c r="E228" s="44"/>
      <c r="F228" s="7"/>
      <c r="G228" s="7"/>
      <c r="H228" s="7"/>
    </row>
    <row r="229" ht="14.25" customHeight="1">
      <c r="B229" s="8"/>
      <c r="C229" s="8"/>
      <c r="D229" s="43"/>
      <c r="E229" s="44"/>
      <c r="F229" s="7"/>
      <c r="G229" s="7"/>
      <c r="H229" s="7"/>
    </row>
    <row r="230" ht="14.25" customHeight="1">
      <c r="B230" s="8"/>
      <c r="C230" s="8"/>
      <c r="D230" s="43"/>
      <c r="E230" s="44"/>
      <c r="F230" s="7"/>
      <c r="G230" s="7"/>
      <c r="H230" s="7"/>
    </row>
    <row r="231" ht="14.25" customHeight="1">
      <c r="B231" s="8"/>
      <c r="C231" s="8"/>
      <c r="D231" s="43"/>
      <c r="E231" s="44"/>
      <c r="F231" s="7"/>
      <c r="G231" s="7"/>
      <c r="H231" s="7"/>
    </row>
    <row r="232" ht="14.25" customHeight="1">
      <c r="B232" s="8"/>
      <c r="C232" s="8"/>
      <c r="D232" s="43"/>
      <c r="E232" s="44"/>
      <c r="F232" s="7"/>
      <c r="G232" s="7"/>
      <c r="H232" s="7"/>
    </row>
    <row r="233" ht="14.25" customHeight="1">
      <c r="B233" s="8"/>
      <c r="C233" s="8"/>
      <c r="D233" s="43"/>
      <c r="E233" s="44"/>
      <c r="F233" s="7"/>
      <c r="G233" s="7"/>
      <c r="H233" s="7"/>
    </row>
    <row r="234" ht="14.25" customHeight="1">
      <c r="B234" s="8"/>
      <c r="C234" s="8"/>
      <c r="D234" s="43"/>
      <c r="E234" s="44"/>
      <c r="F234" s="7"/>
      <c r="G234" s="7"/>
      <c r="H234" s="7"/>
    </row>
    <row r="235" ht="14.25" customHeight="1">
      <c r="B235" s="8"/>
      <c r="C235" s="8"/>
      <c r="D235" s="43"/>
      <c r="E235" s="44"/>
      <c r="F235" s="7"/>
      <c r="G235" s="7"/>
      <c r="H235" s="7"/>
    </row>
    <row r="236" ht="14.25" customHeight="1">
      <c r="B236" s="8"/>
      <c r="C236" s="8"/>
      <c r="D236" s="43"/>
      <c r="E236" s="44"/>
      <c r="F236" s="7"/>
      <c r="G236" s="7"/>
      <c r="H236" s="7"/>
    </row>
    <row r="237" ht="14.25" customHeight="1">
      <c r="B237" s="8"/>
      <c r="C237" s="8"/>
      <c r="D237" s="43"/>
      <c r="E237" s="44"/>
      <c r="F237" s="7"/>
      <c r="G237" s="7"/>
      <c r="H237" s="7"/>
    </row>
    <row r="238" ht="14.25" customHeight="1">
      <c r="B238" s="8"/>
      <c r="C238" s="8"/>
      <c r="D238" s="43"/>
      <c r="E238" s="44"/>
      <c r="F238" s="7"/>
      <c r="G238" s="7"/>
      <c r="H238" s="7"/>
    </row>
    <row r="239" ht="14.25" customHeight="1">
      <c r="B239" s="8"/>
      <c r="C239" s="8"/>
      <c r="D239" s="43"/>
      <c r="E239" s="44"/>
      <c r="F239" s="7"/>
      <c r="G239" s="7"/>
      <c r="H239" s="7"/>
    </row>
    <row r="240" ht="14.25" customHeight="1">
      <c r="B240" s="8"/>
      <c r="C240" s="8"/>
      <c r="D240" s="43"/>
      <c r="E240" s="44"/>
      <c r="F240" s="7"/>
      <c r="G240" s="7"/>
      <c r="H240" s="7"/>
    </row>
    <row r="241" ht="14.25" customHeight="1">
      <c r="B241" s="8"/>
      <c r="C241" s="8"/>
      <c r="D241" s="43"/>
      <c r="E241" s="44"/>
      <c r="F241" s="7"/>
      <c r="G241" s="7"/>
      <c r="H241" s="7"/>
    </row>
    <row r="242" ht="14.25" customHeight="1">
      <c r="B242" s="8"/>
      <c r="C242" s="8"/>
      <c r="D242" s="43"/>
      <c r="E242" s="44"/>
      <c r="F242" s="7"/>
      <c r="G242" s="7"/>
      <c r="H242" s="7"/>
    </row>
    <row r="243" ht="14.25" customHeight="1">
      <c r="B243" s="8"/>
      <c r="C243" s="8"/>
      <c r="D243" s="43"/>
      <c r="E243" s="44"/>
      <c r="F243" s="7"/>
      <c r="G243" s="7"/>
      <c r="H243" s="7"/>
    </row>
    <row r="244" ht="14.25" customHeight="1">
      <c r="B244" s="8"/>
      <c r="C244" s="8"/>
      <c r="D244" s="43"/>
      <c r="E244" s="44"/>
      <c r="F244" s="7"/>
      <c r="G244" s="7"/>
      <c r="H244" s="7"/>
    </row>
    <row r="245" ht="14.25" customHeight="1">
      <c r="B245" s="8"/>
      <c r="C245" s="8"/>
      <c r="D245" s="43"/>
      <c r="E245" s="44"/>
      <c r="F245" s="7"/>
      <c r="G245" s="7"/>
      <c r="H245" s="7"/>
    </row>
    <row r="246" ht="14.25" customHeight="1">
      <c r="B246" s="8"/>
      <c r="C246" s="8"/>
      <c r="D246" s="43"/>
      <c r="E246" s="44"/>
      <c r="F246" s="7"/>
      <c r="G246" s="7"/>
      <c r="H246" s="7"/>
    </row>
    <row r="247" ht="14.25" customHeight="1">
      <c r="B247" s="8"/>
      <c r="C247" s="8"/>
      <c r="D247" s="43"/>
      <c r="E247" s="44"/>
      <c r="F247" s="7"/>
      <c r="G247" s="7"/>
      <c r="H247" s="7"/>
    </row>
    <row r="248" ht="14.25" customHeight="1">
      <c r="B248" s="8"/>
      <c r="C248" s="8"/>
      <c r="D248" s="43"/>
      <c r="E248" s="44"/>
      <c r="F248" s="7"/>
      <c r="G248" s="7"/>
      <c r="H248" s="7"/>
    </row>
    <row r="249" ht="14.25" customHeight="1">
      <c r="B249" s="8"/>
      <c r="C249" s="8"/>
      <c r="D249" s="43"/>
      <c r="E249" s="44"/>
      <c r="F249" s="7"/>
      <c r="G249" s="7"/>
      <c r="H249" s="7"/>
    </row>
    <row r="250" ht="14.25" customHeight="1">
      <c r="B250" s="8"/>
      <c r="C250" s="8"/>
      <c r="D250" s="43"/>
      <c r="E250" s="44"/>
      <c r="F250" s="7"/>
      <c r="G250" s="7"/>
      <c r="H250" s="7"/>
    </row>
    <row r="251" ht="14.25" customHeight="1">
      <c r="B251" s="8"/>
      <c r="C251" s="8"/>
      <c r="D251" s="43"/>
      <c r="E251" s="44"/>
      <c r="F251" s="7"/>
      <c r="G251" s="7"/>
      <c r="H251" s="7"/>
    </row>
    <row r="252" ht="14.25" customHeight="1">
      <c r="B252" s="8"/>
      <c r="C252" s="8"/>
      <c r="D252" s="43"/>
      <c r="E252" s="44"/>
      <c r="F252" s="7"/>
      <c r="G252" s="7"/>
      <c r="H252" s="7"/>
    </row>
    <row r="253" ht="14.25" customHeight="1">
      <c r="B253" s="8"/>
      <c r="C253" s="8"/>
      <c r="D253" s="43"/>
      <c r="E253" s="44"/>
      <c r="F253" s="7"/>
      <c r="G253" s="7"/>
      <c r="H253" s="7"/>
    </row>
    <row r="254" ht="14.25" customHeight="1">
      <c r="B254" s="8"/>
      <c r="C254" s="8"/>
      <c r="D254" s="43"/>
      <c r="E254" s="44"/>
      <c r="F254" s="7"/>
      <c r="G254" s="7"/>
      <c r="H254" s="7"/>
    </row>
    <row r="255" ht="14.25" customHeight="1">
      <c r="B255" s="8"/>
      <c r="C255" s="8"/>
      <c r="D255" s="43"/>
      <c r="E255" s="44"/>
      <c r="F255" s="7"/>
      <c r="G255" s="7"/>
      <c r="H255" s="7"/>
    </row>
    <row r="256" ht="14.25" customHeight="1">
      <c r="B256" s="8"/>
      <c r="C256" s="8"/>
      <c r="D256" s="43"/>
      <c r="E256" s="44"/>
      <c r="F256" s="7"/>
      <c r="G256" s="7"/>
      <c r="H256" s="7"/>
    </row>
    <row r="257" ht="14.25" customHeight="1">
      <c r="B257" s="8"/>
      <c r="C257" s="8"/>
      <c r="D257" s="43"/>
      <c r="E257" s="44"/>
      <c r="F257" s="7"/>
      <c r="G257" s="7"/>
      <c r="H257" s="7"/>
    </row>
    <row r="258" ht="14.25" customHeight="1">
      <c r="B258" s="8"/>
      <c r="C258" s="8"/>
      <c r="D258" s="43"/>
      <c r="E258" s="44"/>
      <c r="F258" s="7"/>
      <c r="G258" s="7"/>
      <c r="H258" s="7"/>
    </row>
    <row r="259" ht="14.25" customHeight="1">
      <c r="B259" s="8"/>
      <c r="C259" s="8"/>
      <c r="D259" s="43"/>
      <c r="E259" s="44"/>
      <c r="F259" s="7"/>
      <c r="G259" s="7"/>
      <c r="H259" s="7"/>
    </row>
    <row r="260" ht="14.25" customHeight="1">
      <c r="B260" s="8"/>
      <c r="C260" s="8"/>
      <c r="D260" s="43"/>
      <c r="E260" s="44"/>
      <c r="F260" s="7"/>
      <c r="G260" s="7"/>
      <c r="H260" s="7"/>
    </row>
    <row r="261" ht="14.25" customHeight="1">
      <c r="B261" s="8"/>
      <c r="C261" s="8"/>
      <c r="D261" s="43"/>
      <c r="E261" s="44"/>
      <c r="F261" s="7"/>
      <c r="G261" s="7"/>
      <c r="H261" s="7"/>
    </row>
    <row r="262" ht="14.25" customHeight="1">
      <c r="B262" s="8"/>
      <c r="C262" s="8"/>
      <c r="D262" s="43"/>
      <c r="E262" s="44"/>
      <c r="F262" s="7"/>
      <c r="G262" s="7"/>
      <c r="H262" s="7"/>
    </row>
    <row r="263" ht="14.25" customHeight="1">
      <c r="B263" s="8"/>
      <c r="C263" s="8"/>
      <c r="D263" s="43"/>
      <c r="E263" s="44"/>
      <c r="F263" s="7"/>
      <c r="G263" s="7"/>
      <c r="H263" s="7"/>
    </row>
    <row r="264" ht="14.25" customHeight="1">
      <c r="B264" s="8"/>
      <c r="C264" s="8"/>
      <c r="D264" s="43"/>
      <c r="E264" s="44"/>
      <c r="F264" s="7"/>
      <c r="G264" s="7"/>
      <c r="H264" s="7"/>
    </row>
    <row r="265" ht="14.25" customHeight="1">
      <c r="B265" s="8"/>
      <c r="C265" s="8"/>
      <c r="D265" s="43"/>
      <c r="E265" s="44"/>
      <c r="F265" s="7"/>
      <c r="G265" s="7"/>
      <c r="H265" s="7"/>
    </row>
    <row r="266" ht="14.25" customHeight="1">
      <c r="B266" s="8"/>
      <c r="C266" s="8"/>
      <c r="D266" s="43"/>
      <c r="E266" s="44"/>
      <c r="F266" s="7"/>
      <c r="G266" s="7"/>
      <c r="H266" s="7"/>
    </row>
    <row r="267" ht="14.25" customHeight="1">
      <c r="B267" s="8"/>
      <c r="C267" s="8"/>
      <c r="D267" s="43"/>
      <c r="E267" s="44"/>
      <c r="F267" s="7"/>
      <c r="G267" s="7"/>
      <c r="H267" s="7"/>
    </row>
    <row r="268" ht="14.25" customHeight="1">
      <c r="B268" s="8"/>
      <c r="C268" s="8"/>
      <c r="D268" s="43"/>
      <c r="E268" s="44"/>
      <c r="F268" s="7"/>
      <c r="G268" s="7"/>
      <c r="H268" s="7"/>
    </row>
    <row r="269" ht="14.25" customHeight="1">
      <c r="B269" s="8"/>
      <c r="C269" s="8"/>
      <c r="D269" s="43"/>
      <c r="E269" s="44"/>
      <c r="F269" s="7"/>
      <c r="G269" s="7"/>
      <c r="H269" s="7"/>
    </row>
    <row r="270" ht="14.25" customHeight="1">
      <c r="B270" s="8"/>
      <c r="C270" s="8"/>
      <c r="D270" s="43"/>
      <c r="E270" s="44"/>
      <c r="F270" s="7"/>
      <c r="G270" s="7"/>
      <c r="H270" s="7"/>
    </row>
    <row r="271" ht="14.25" customHeight="1">
      <c r="B271" s="8"/>
      <c r="C271" s="8"/>
      <c r="D271" s="43"/>
      <c r="E271" s="44"/>
      <c r="F271" s="7"/>
      <c r="G271" s="7"/>
      <c r="H271" s="7"/>
    </row>
    <row r="272" ht="14.25" customHeight="1">
      <c r="B272" s="8"/>
      <c r="C272" s="8"/>
      <c r="D272" s="43"/>
      <c r="E272" s="44"/>
      <c r="F272" s="7"/>
      <c r="G272" s="7"/>
      <c r="H272" s="7"/>
    </row>
    <row r="273" ht="14.25" customHeight="1">
      <c r="B273" s="8"/>
      <c r="C273" s="8"/>
      <c r="D273" s="43"/>
      <c r="E273" s="44"/>
      <c r="F273" s="7"/>
      <c r="G273" s="7"/>
      <c r="H273" s="7"/>
    </row>
    <row r="274" ht="14.25" customHeight="1">
      <c r="B274" s="8"/>
      <c r="C274" s="8"/>
      <c r="D274" s="43"/>
      <c r="E274" s="44"/>
      <c r="F274" s="7"/>
      <c r="G274" s="7"/>
      <c r="H274" s="7"/>
    </row>
    <row r="275" ht="14.25" customHeight="1">
      <c r="B275" s="8"/>
      <c r="C275" s="8"/>
      <c r="D275" s="43"/>
      <c r="E275" s="44"/>
      <c r="F275" s="7"/>
      <c r="G275" s="7"/>
      <c r="H275" s="7"/>
    </row>
    <row r="276" ht="14.25" customHeight="1">
      <c r="B276" s="8"/>
      <c r="C276" s="8"/>
      <c r="D276" s="43"/>
      <c r="E276" s="44"/>
      <c r="F276" s="7"/>
      <c r="G276" s="7"/>
      <c r="H276" s="7"/>
    </row>
    <row r="277" ht="14.25" customHeight="1">
      <c r="B277" s="8"/>
      <c r="C277" s="8"/>
      <c r="D277" s="43"/>
      <c r="E277" s="44"/>
      <c r="F277" s="7"/>
      <c r="G277" s="7"/>
      <c r="H277" s="7"/>
    </row>
    <row r="278" ht="14.25" customHeight="1">
      <c r="B278" s="8"/>
      <c r="C278" s="8"/>
      <c r="D278" s="43"/>
      <c r="E278" s="44"/>
      <c r="F278" s="7"/>
      <c r="G278" s="7"/>
      <c r="H278" s="7"/>
    </row>
    <row r="279" ht="14.25" customHeight="1">
      <c r="B279" s="8"/>
      <c r="C279" s="8"/>
      <c r="D279" s="43"/>
      <c r="E279" s="44"/>
      <c r="F279" s="7"/>
      <c r="G279" s="7"/>
      <c r="H279" s="7"/>
    </row>
    <row r="280" ht="14.25" customHeight="1">
      <c r="B280" s="8"/>
      <c r="C280" s="8"/>
      <c r="D280" s="43"/>
      <c r="E280" s="44"/>
      <c r="F280" s="7"/>
      <c r="G280" s="7"/>
      <c r="H280" s="7"/>
    </row>
    <row r="281" ht="14.25" customHeight="1">
      <c r="B281" s="8"/>
      <c r="C281" s="8"/>
      <c r="D281" s="43"/>
      <c r="E281" s="44"/>
      <c r="F281" s="7"/>
      <c r="G281" s="7"/>
      <c r="H281" s="7"/>
    </row>
    <row r="282" ht="14.25" customHeight="1">
      <c r="B282" s="8"/>
      <c r="C282" s="8"/>
      <c r="D282" s="43"/>
      <c r="E282" s="44"/>
      <c r="F282" s="7"/>
      <c r="G282" s="7"/>
      <c r="H282" s="7"/>
    </row>
    <row r="283" ht="14.25" customHeight="1">
      <c r="B283" s="8"/>
      <c r="C283" s="8"/>
      <c r="D283" s="43"/>
      <c r="E283" s="44"/>
      <c r="F283" s="7"/>
      <c r="G283" s="7"/>
      <c r="H283" s="7"/>
    </row>
    <row r="284" ht="14.25" customHeight="1">
      <c r="B284" s="8"/>
      <c r="C284" s="8"/>
      <c r="D284" s="43"/>
      <c r="E284" s="44"/>
      <c r="F284" s="7"/>
      <c r="G284" s="7"/>
      <c r="H284" s="7"/>
    </row>
    <row r="285" ht="14.25" customHeight="1">
      <c r="B285" s="8"/>
      <c r="C285" s="8"/>
      <c r="D285" s="43"/>
      <c r="E285" s="44"/>
      <c r="F285" s="7"/>
      <c r="G285" s="7"/>
      <c r="H285" s="7"/>
    </row>
    <row r="286" ht="14.25" customHeight="1">
      <c r="B286" s="8"/>
      <c r="C286" s="8"/>
      <c r="D286" s="43"/>
      <c r="E286" s="44"/>
      <c r="F286" s="7"/>
      <c r="G286" s="7"/>
      <c r="H286" s="7"/>
    </row>
    <row r="287" ht="14.25" customHeight="1">
      <c r="B287" s="8"/>
      <c r="C287" s="8"/>
      <c r="D287" s="43"/>
      <c r="E287" s="44"/>
      <c r="F287" s="7"/>
      <c r="G287" s="7"/>
      <c r="H287" s="7"/>
    </row>
    <row r="288" ht="14.25" customHeight="1">
      <c r="B288" s="8"/>
      <c r="C288" s="8"/>
      <c r="D288" s="43"/>
      <c r="E288" s="44"/>
      <c r="F288" s="7"/>
      <c r="G288" s="7"/>
      <c r="H288" s="7"/>
    </row>
    <row r="289" ht="14.25" customHeight="1">
      <c r="B289" s="8"/>
      <c r="C289" s="8"/>
      <c r="D289" s="43"/>
      <c r="E289" s="44"/>
      <c r="F289" s="7"/>
      <c r="G289" s="7"/>
      <c r="H289" s="7"/>
    </row>
    <row r="290" ht="14.25" customHeight="1">
      <c r="B290" s="8"/>
      <c r="C290" s="8"/>
      <c r="D290" s="43"/>
      <c r="E290" s="44"/>
      <c r="F290" s="7"/>
      <c r="G290" s="7"/>
      <c r="H290" s="7"/>
    </row>
    <row r="291" ht="14.25" customHeight="1">
      <c r="B291" s="8"/>
      <c r="C291" s="8"/>
      <c r="D291" s="43"/>
      <c r="E291" s="44"/>
      <c r="F291" s="7"/>
      <c r="G291" s="7"/>
      <c r="H291" s="7"/>
    </row>
    <row r="292" ht="14.25" customHeight="1">
      <c r="B292" s="8"/>
      <c r="C292" s="8"/>
      <c r="D292" s="43"/>
      <c r="E292" s="44"/>
      <c r="F292" s="7"/>
      <c r="G292" s="7"/>
      <c r="H292" s="7"/>
    </row>
    <row r="293" ht="14.25" customHeight="1">
      <c r="B293" s="8"/>
      <c r="C293" s="8"/>
      <c r="D293" s="43"/>
      <c r="E293" s="44"/>
      <c r="F293" s="7"/>
      <c r="G293" s="7"/>
      <c r="H293" s="7"/>
    </row>
    <row r="294" ht="14.25" customHeight="1">
      <c r="B294" s="8"/>
      <c r="C294" s="8"/>
      <c r="D294" s="43"/>
      <c r="E294" s="44"/>
      <c r="F294" s="7"/>
      <c r="G294" s="7"/>
      <c r="H294" s="7"/>
    </row>
    <row r="295" ht="14.25" customHeight="1">
      <c r="B295" s="8"/>
      <c r="C295" s="8"/>
      <c r="D295" s="43"/>
      <c r="E295" s="44"/>
      <c r="F295" s="7"/>
      <c r="G295" s="7"/>
      <c r="H295" s="7"/>
    </row>
    <row r="296" ht="14.25" customHeight="1">
      <c r="B296" s="8"/>
      <c r="C296" s="8"/>
      <c r="D296" s="43"/>
      <c r="E296" s="44"/>
      <c r="F296" s="7"/>
      <c r="G296" s="7"/>
      <c r="H296" s="7"/>
    </row>
    <row r="297" ht="14.25" customHeight="1">
      <c r="B297" s="8"/>
      <c r="C297" s="8"/>
      <c r="D297" s="43"/>
      <c r="E297" s="44"/>
      <c r="F297" s="7"/>
      <c r="G297" s="7"/>
      <c r="H297" s="7"/>
    </row>
    <row r="298" ht="14.25" customHeight="1">
      <c r="B298" s="8"/>
      <c r="C298" s="8"/>
      <c r="D298" s="43"/>
      <c r="E298" s="44"/>
      <c r="F298" s="7"/>
      <c r="G298" s="7"/>
      <c r="H298" s="7"/>
    </row>
    <row r="299" ht="14.25" customHeight="1">
      <c r="B299" s="8"/>
      <c r="C299" s="8"/>
      <c r="D299" s="43"/>
      <c r="E299" s="44"/>
      <c r="F299" s="7"/>
      <c r="G299" s="7"/>
      <c r="H299" s="7"/>
    </row>
    <row r="300" ht="14.25" customHeight="1">
      <c r="B300" s="8"/>
      <c r="C300" s="8"/>
      <c r="D300" s="43"/>
      <c r="E300" s="44"/>
      <c r="F300" s="7"/>
      <c r="G300" s="7"/>
      <c r="H300" s="7"/>
    </row>
    <row r="301" ht="14.25" customHeight="1">
      <c r="B301" s="8"/>
      <c r="C301" s="8"/>
      <c r="D301" s="43"/>
      <c r="E301" s="44"/>
      <c r="F301" s="7"/>
      <c r="G301" s="7"/>
      <c r="H301" s="7"/>
    </row>
    <row r="302" ht="14.25" customHeight="1">
      <c r="B302" s="8"/>
      <c r="C302" s="8"/>
      <c r="D302" s="43"/>
      <c r="E302" s="44"/>
      <c r="F302" s="7"/>
      <c r="G302" s="7"/>
      <c r="H302" s="7"/>
    </row>
    <row r="303" ht="14.25" customHeight="1">
      <c r="B303" s="8"/>
      <c r="C303" s="8"/>
      <c r="D303" s="43"/>
      <c r="E303" s="44"/>
      <c r="F303" s="7"/>
      <c r="G303" s="7"/>
      <c r="H303" s="7"/>
    </row>
    <row r="304" ht="14.25" customHeight="1">
      <c r="B304" s="8"/>
      <c r="C304" s="8"/>
      <c r="D304" s="43"/>
      <c r="E304" s="44"/>
      <c r="F304" s="7"/>
      <c r="G304" s="7"/>
      <c r="H304" s="7"/>
    </row>
    <row r="305" ht="14.25" customHeight="1">
      <c r="B305" s="8"/>
      <c r="C305" s="8"/>
      <c r="D305" s="43"/>
      <c r="E305" s="44"/>
      <c r="F305" s="7"/>
      <c r="G305" s="7"/>
      <c r="H305" s="7"/>
    </row>
    <row r="306" ht="14.25" customHeight="1">
      <c r="B306" s="8"/>
      <c r="C306" s="8"/>
      <c r="D306" s="43"/>
      <c r="E306" s="44"/>
      <c r="F306" s="7"/>
      <c r="G306" s="7"/>
      <c r="H306" s="7"/>
    </row>
    <row r="307" ht="14.25" customHeight="1">
      <c r="B307" s="8"/>
      <c r="C307" s="8"/>
      <c r="D307" s="43"/>
      <c r="E307" s="44"/>
      <c r="F307" s="7"/>
      <c r="G307" s="7"/>
      <c r="H307" s="7"/>
    </row>
    <row r="308" ht="14.25" customHeight="1">
      <c r="B308" s="8"/>
      <c r="C308" s="8"/>
      <c r="D308" s="43"/>
      <c r="E308" s="44"/>
      <c r="F308" s="7"/>
      <c r="G308" s="7"/>
      <c r="H308" s="7"/>
    </row>
    <row r="309" ht="14.25" customHeight="1">
      <c r="B309" s="8"/>
      <c r="C309" s="8"/>
      <c r="D309" s="43"/>
      <c r="E309" s="44"/>
      <c r="F309" s="7"/>
      <c r="G309" s="7"/>
      <c r="H309" s="7"/>
    </row>
    <row r="310" ht="14.25" customHeight="1">
      <c r="B310" s="8"/>
      <c r="C310" s="8"/>
      <c r="D310" s="43"/>
      <c r="E310" s="44"/>
      <c r="F310" s="7"/>
      <c r="G310" s="7"/>
      <c r="H310" s="7"/>
    </row>
    <row r="311" ht="14.25" customHeight="1">
      <c r="B311" s="8"/>
      <c r="C311" s="8"/>
      <c r="D311" s="43"/>
      <c r="E311" s="44"/>
      <c r="F311" s="7"/>
      <c r="G311" s="7"/>
      <c r="H311" s="7"/>
    </row>
    <row r="312" ht="14.25" customHeight="1">
      <c r="B312" s="8"/>
      <c r="C312" s="8"/>
      <c r="D312" s="43"/>
      <c r="E312" s="44"/>
      <c r="F312" s="7"/>
      <c r="G312" s="7"/>
      <c r="H312" s="7"/>
    </row>
    <row r="313" ht="14.25" customHeight="1">
      <c r="B313" s="8"/>
      <c r="C313" s="8"/>
      <c r="D313" s="43"/>
      <c r="E313" s="44"/>
      <c r="F313" s="7"/>
      <c r="G313" s="7"/>
      <c r="H313" s="7"/>
    </row>
    <row r="314" ht="14.25" customHeight="1">
      <c r="B314" s="8"/>
      <c r="C314" s="8"/>
      <c r="D314" s="43"/>
      <c r="E314" s="44"/>
      <c r="F314" s="7"/>
      <c r="G314" s="7"/>
      <c r="H314" s="7"/>
    </row>
    <row r="315" ht="14.25" customHeight="1">
      <c r="B315" s="8"/>
      <c r="C315" s="8"/>
      <c r="D315" s="43"/>
      <c r="E315" s="44"/>
      <c r="F315" s="7"/>
      <c r="G315" s="7"/>
      <c r="H315" s="7"/>
    </row>
    <row r="316" ht="14.25" customHeight="1">
      <c r="B316" s="8"/>
      <c r="C316" s="8"/>
      <c r="D316" s="43"/>
      <c r="E316" s="44"/>
      <c r="F316" s="7"/>
      <c r="G316" s="7"/>
      <c r="H316" s="7"/>
    </row>
    <row r="317" ht="14.25" customHeight="1">
      <c r="B317" s="8"/>
      <c r="C317" s="8"/>
      <c r="D317" s="43"/>
      <c r="E317" s="44"/>
      <c r="F317" s="7"/>
      <c r="G317" s="7"/>
      <c r="H317" s="7"/>
    </row>
    <row r="318" ht="14.25" customHeight="1">
      <c r="B318" s="8"/>
      <c r="C318" s="8"/>
      <c r="D318" s="43"/>
      <c r="E318" s="44"/>
      <c r="F318" s="7"/>
      <c r="G318" s="7"/>
      <c r="H318" s="7"/>
    </row>
    <row r="319" ht="14.25" customHeight="1">
      <c r="B319" s="8"/>
      <c r="C319" s="8"/>
      <c r="D319" s="43"/>
      <c r="E319" s="44"/>
      <c r="F319" s="7"/>
      <c r="G319" s="7"/>
      <c r="H319" s="7"/>
    </row>
    <row r="320" ht="14.25" customHeight="1">
      <c r="B320" s="8"/>
      <c r="C320" s="8"/>
      <c r="D320" s="43"/>
      <c r="E320" s="44"/>
      <c r="F320" s="7"/>
      <c r="G320" s="7"/>
      <c r="H320" s="7"/>
    </row>
    <row r="321" ht="14.25" customHeight="1">
      <c r="B321" s="8"/>
      <c r="C321" s="8"/>
      <c r="D321" s="43"/>
      <c r="E321" s="44"/>
      <c r="F321" s="7"/>
      <c r="G321" s="7"/>
      <c r="H321" s="7"/>
    </row>
    <row r="322" ht="14.25" customHeight="1">
      <c r="B322" s="8"/>
      <c r="C322" s="8"/>
      <c r="D322" s="43"/>
      <c r="E322" s="44"/>
      <c r="F322" s="7"/>
      <c r="G322" s="7"/>
      <c r="H322" s="7"/>
    </row>
    <row r="323" ht="14.25" customHeight="1">
      <c r="B323" s="8"/>
      <c r="C323" s="8"/>
      <c r="D323" s="43"/>
      <c r="E323" s="44"/>
      <c r="F323" s="7"/>
      <c r="G323" s="7"/>
      <c r="H323" s="7"/>
    </row>
    <row r="324" ht="14.25" customHeight="1">
      <c r="B324" s="8"/>
      <c r="C324" s="8"/>
      <c r="D324" s="43"/>
      <c r="E324" s="44"/>
      <c r="F324" s="7"/>
      <c r="G324" s="7"/>
      <c r="H324" s="7"/>
    </row>
    <row r="325" ht="14.25" customHeight="1">
      <c r="B325" s="8"/>
      <c r="C325" s="8"/>
      <c r="D325" s="43"/>
      <c r="E325" s="44"/>
      <c r="F325" s="7"/>
      <c r="G325" s="7"/>
      <c r="H325" s="7"/>
    </row>
    <row r="326" ht="14.25" customHeight="1">
      <c r="B326" s="8"/>
      <c r="C326" s="8"/>
      <c r="D326" s="43"/>
      <c r="E326" s="44"/>
      <c r="F326" s="7"/>
      <c r="G326" s="7"/>
      <c r="H326" s="7"/>
    </row>
    <row r="327" ht="14.25" customHeight="1">
      <c r="B327" s="8"/>
      <c r="C327" s="8"/>
      <c r="D327" s="43"/>
      <c r="E327" s="44"/>
      <c r="F327" s="7"/>
      <c r="G327" s="7"/>
      <c r="H327" s="7"/>
    </row>
    <row r="328" ht="14.25" customHeight="1">
      <c r="B328" s="8"/>
      <c r="C328" s="8"/>
      <c r="D328" s="43"/>
      <c r="E328" s="44"/>
      <c r="F328" s="7"/>
      <c r="G328" s="7"/>
      <c r="H328" s="7"/>
    </row>
    <row r="329" ht="14.25" customHeight="1">
      <c r="B329" s="8"/>
      <c r="C329" s="8"/>
      <c r="D329" s="43"/>
      <c r="E329" s="44"/>
      <c r="F329" s="7"/>
      <c r="G329" s="7"/>
      <c r="H329" s="7"/>
    </row>
    <row r="330" ht="14.25" customHeight="1">
      <c r="B330" s="8"/>
      <c r="C330" s="8"/>
      <c r="D330" s="43"/>
      <c r="E330" s="44"/>
      <c r="F330" s="7"/>
      <c r="G330" s="7"/>
      <c r="H330" s="7"/>
    </row>
    <row r="331" ht="14.25" customHeight="1">
      <c r="B331" s="8"/>
      <c r="C331" s="8"/>
      <c r="D331" s="43"/>
      <c r="E331" s="44"/>
      <c r="F331" s="7"/>
      <c r="G331" s="7"/>
      <c r="H331" s="7"/>
    </row>
    <row r="332" ht="14.25" customHeight="1">
      <c r="B332" s="8"/>
      <c r="C332" s="8"/>
      <c r="D332" s="43"/>
      <c r="E332" s="44"/>
      <c r="F332" s="7"/>
      <c r="G332" s="7"/>
      <c r="H332" s="7"/>
    </row>
    <row r="333" ht="14.25" customHeight="1">
      <c r="B333" s="8"/>
      <c r="C333" s="8"/>
      <c r="D333" s="43"/>
      <c r="E333" s="44"/>
      <c r="F333" s="7"/>
      <c r="G333" s="7"/>
      <c r="H333" s="7"/>
    </row>
    <row r="334" ht="14.25" customHeight="1">
      <c r="B334" s="8"/>
      <c r="C334" s="8"/>
      <c r="D334" s="43"/>
      <c r="E334" s="44"/>
      <c r="F334" s="7"/>
      <c r="G334" s="7"/>
      <c r="H334" s="7"/>
    </row>
    <row r="335" ht="14.25" customHeight="1">
      <c r="B335" s="8"/>
      <c r="C335" s="8"/>
      <c r="D335" s="43"/>
      <c r="E335" s="44"/>
      <c r="F335" s="7"/>
      <c r="G335" s="7"/>
      <c r="H335" s="7"/>
    </row>
    <row r="336" ht="14.25" customHeight="1">
      <c r="B336" s="8"/>
      <c r="C336" s="8"/>
      <c r="D336" s="43"/>
      <c r="E336" s="44"/>
      <c r="F336" s="7"/>
      <c r="G336" s="7"/>
      <c r="H336" s="7"/>
    </row>
    <row r="337" ht="14.25" customHeight="1">
      <c r="B337" s="8"/>
      <c r="C337" s="8"/>
      <c r="D337" s="43"/>
      <c r="E337" s="44"/>
      <c r="F337" s="7"/>
      <c r="G337" s="7"/>
      <c r="H337" s="7"/>
    </row>
    <row r="338" ht="14.25" customHeight="1">
      <c r="B338" s="8"/>
      <c r="C338" s="8"/>
      <c r="D338" s="43"/>
      <c r="E338" s="44"/>
      <c r="F338" s="7"/>
      <c r="G338" s="7"/>
      <c r="H338" s="7"/>
    </row>
    <row r="339" ht="14.25" customHeight="1">
      <c r="B339" s="8"/>
      <c r="C339" s="8"/>
      <c r="D339" s="43"/>
      <c r="E339" s="44"/>
      <c r="F339" s="7"/>
      <c r="G339" s="7"/>
      <c r="H339" s="7"/>
    </row>
    <row r="340" ht="14.25" customHeight="1">
      <c r="B340" s="8"/>
      <c r="C340" s="8"/>
      <c r="D340" s="43"/>
      <c r="E340" s="44"/>
      <c r="F340" s="7"/>
      <c r="G340" s="7"/>
      <c r="H340" s="7"/>
    </row>
    <row r="341" ht="14.25" customHeight="1">
      <c r="B341" s="8"/>
      <c r="C341" s="8"/>
      <c r="D341" s="43"/>
      <c r="E341" s="44"/>
      <c r="F341" s="7"/>
      <c r="G341" s="7"/>
      <c r="H341" s="7"/>
    </row>
    <row r="342" ht="14.25" customHeight="1">
      <c r="B342" s="8"/>
      <c r="C342" s="8"/>
      <c r="D342" s="43"/>
      <c r="E342" s="44"/>
      <c r="F342" s="7"/>
      <c r="G342" s="7"/>
      <c r="H342" s="7"/>
    </row>
    <row r="343" ht="14.25" customHeight="1">
      <c r="B343" s="8"/>
      <c r="C343" s="8"/>
      <c r="D343" s="43"/>
      <c r="E343" s="44"/>
      <c r="F343" s="7"/>
      <c r="G343" s="7"/>
      <c r="H343" s="7"/>
    </row>
    <row r="344" ht="14.25" customHeight="1">
      <c r="B344" s="8"/>
      <c r="C344" s="8"/>
      <c r="D344" s="43"/>
      <c r="E344" s="44"/>
      <c r="F344" s="7"/>
      <c r="G344" s="7"/>
      <c r="H344" s="7"/>
    </row>
    <row r="345" ht="14.25" customHeight="1">
      <c r="B345" s="8"/>
      <c r="C345" s="8"/>
      <c r="D345" s="43"/>
      <c r="E345" s="44"/>
      <c r="F345" s="7"/>
      <c r="G345" s="7"/>
      <c r="H345" s="7"/>
    </row>
    <row r="346" ht="14.25" customHeight="1">
      <c r="B346" s="8"/>
      <c r="C346" s="8"/>
      <c r="D346" s="43"/>
      <c r="E346" s="44"/>
      <c r="F346" s="7"/>
      <c r="G346" s="7"/>
      <c r="H346" s="7"/>
    </row>
    <row r="347" ht="14.25" customHeight="1">
      <c r="B347" s="8"/>
      <c r="C347" s="8"/>
      <c r="D347" s="43"/>
      <c r="E347" s="44"/>
      <c r="F347" s="7"/>
      <c r="G347" s="7"/>
      <c r="H347" s="7"/>
    </row>
    <row r="348" ht="14.25" customHeight="1">
      <c r="B348" s="8"/>
      <c r="C348" s="8"/>
      <c r="D348" s="43"/>
      <c r="E348" s="44"/>
      <c r="F348" s="7"/>
      <c r="G348" s="7"/>
      <c r="H348" s="7"/>
    </row>
    <row r="349" ht="14.25" customHeight="1">
      <c r="B349" s="8"/>
      <c r="C349" s="8"/>
      <c r="D349" s="43"/>
      <c r="E349" s="44"/>
      <c r="F349" s="7"/>
      <c r="G349" s="7"/>
      <c r="H349" s="7"/>
    </row>
    <row r="350" ht="14.25" customHeight="1">
      <c r="B350" s="8"/>
      <c r="C350" s="8"/>
      <c r="D350" s="43"/>
      <c r="E350" s="44"/>
      <c r="F350" s="7"/>
      <c r="G350" s="7"/>
      <c r="H350" s="7"/>
    </row>
    <row r="351" ht="14.25" customHeight="1">
      <c r="B351" s="8"/>
      <c r="C351" s="8"/>
      <c r="D351" s="43"/>
      <c r="E351" s="44"/>
      <c r="F351" s="7"/>
      <c r="G351" s="7"/>
      <c r="H351" s="7"/>
    </row>
    <row r="352" ht="14.25" customHeight="1">
      <c r="B352" s="8"/>
      <c r="C352" s="8"/>
      <c r="D352" s="43"/>
      <c r="E352" s="44"/>
      <c r="F352" s="7"/>
      <c r="G352" s="7"/>
      <c r="H352" s="7"/>
    </row>
    <row r="353" ht="14.25" customHeight="1">
      <c r="B353" s="8"/>
      <c r="C353" s="8"/>
      <c r="D353" s="43"/>
      <c r="E353" s="44"/>
      <c r="F353" s="7"/>
      <c r="G353" s="7"/>
      <c r="H353" s="7"/>
    </row>
    <row r="354" ht="14.25" customHeight="1">
      <c r="B354" s="8"/>
      <c r="C354" s="8"/>
      <c r="D354" s="43"/>
      <c r="E354" s="44"/>
      <c r="F354" s="7"/>
      <c r="G354" s="7"/>
      <c r="H354" s="7"/>
    </row>
    <row r="355" ht="14.25" customHeight="1">
      <c r="B355" s="8"/>
      <c r="C355" s="8"/>
      <c r="D355" s="43"/>
      <c r="E355" s="44"/>
      <c r="F355" s="7"/>
      <c r="G355" s="7"/>
      <c r="H355" s="7"/>
    </row>
    <row r="356" ht="14.25" customHeight="1">
      <c r="B356" s="8"/>
      <c r="C356" s="8"/>
      <c r="D356" s="43"/>
      <c r="E356" s="44"/>
      <c r="F356" s="7"/>
      <c r="G356" s="7"/>
      <c r="H356" s="7"/>
    </row>
    <row r="357" ht="14.25" customHeight="1">
      <c r="B357" s="8"/>
      <c r="C357" s="8"/>
      <c r="D357" s="43"/>
      <c r="E357" s="44"/>
      <c r="F357" s="7"/>
      <c r="G357" s="7"/>
      <c r="H357" s="7"/>
    </row>
    <row r="358" ht="14.25" customHeight="1">
      <c r="B358" s="8"/>
      <c r="C358" s="8"/>
      <c r="D358" s="43"/>
      <c r="E358" s="44"/>
      <c r="F358" s="7"/>
      <c r="G358" s="7"/>
      <c r="H358" s="7"/>
    </row>
    <row r="359" ht="14.25" customHeight="1">
      <c r="B359" s="8"/>
      <c r="C359" s="8"/>
      <c r="D359" s="43"/>
      <c r="E359" s="44"/>
      <c r="F359" s="7"/>
      <c r="G359" s="7"/>
      <c r="H359" s="7"/>
    </row>
    <row r="360" ht="14.25" customHeight="1">
      <c r="B360" s="8"/>
      <c r="C360" s="8"/>
      <c r="D360" s="43"/>
      <c r="E360" s="44"/>
      <c r="F360" s="7"/>
      <c r="G360" s="7"/>
      <c r="H360" s="7"/>
    </row>
    <row r="361" ht="14.25" customHeight="1">
      <c r="B361" s="8"/>
      <c r="C361" s="8"/>
      <c r="D361" s="43"/>
      <c r="E361" s="44"/>
      <c r="F361" s="7"/>
      <c r="G361" s="7"/>
      <c r="H361" s="7"/>
    </row>
    <row r="362" ht="14.25" customHeight="1">
      <c r="B362" s="8"/>
      <c r="C362" s="8"/>
      <c r="D362" s="43"/>
      <c r="E362" s="44"/>
      <c r="F362" s="7"/>
      <c r="G362" s="7"/>
      <c r="H362" s="7"/>
    </row>
    <row r="363" ht="14.25" customHeight="1">
      <c r="B363" s="8"/>
      <c r="C363" s="8"/>
      <c r="D363" s="43"/>
      <c r="E363" s="44"/>
      <c r="F363" s="7"/>
      <c r="G363" s="7"/>
      <c r="H363" s="7"/>
    </row>
    <row r="364" ht="14.25" customHeight="1">
      <c r="B364" s="8"/>
      <c r="C364" s="8"/>
      <c r="D364" s="43"/>
      <c r="E364" s="44"/>
      <c r="F364" s="7"/>
      <c r="G364" s="7"/>
      <c r="H364" s="7"/>
    </row>
    <row r="365" ht="14.25" customHeight="1">
      <c r="B365" s="8"/>
      <c r="C365" s="8"/>
      <c r="D365" s="43"/>
      <c r="E365" s="44"/>
      <c r="F365" s="7"/>
      <c r="G365" s="7"/>
      <c r="H365" s="7"/>
    </row>
    <row r="366" ht="14.25" customHeight="1">
      <c r="B366" s="8"/>
      <c r="C366" s="8"/>
      <c r="D366" s="43"/>
      <c r="E366" s="44"/>
      <c r="F366" s="7"/>
      <c r="G366" s="7"/>
      <c r="H366" s="7"/>
    </row>
    <row r="367" ht="14.25" customHeight="1">
      <c r="B367" s="8"/>
      <c r="C367" s="8"/>
      <c r="D367" s="43"/>
      <c r="E367" s="44"/>
      <c r="F367" s="7"/>
      <c r="G367" s="7"/>
      <c r="H367" s="7"/>
    </row>
    <row r="368" ht="14.25" customHeight="1">
      <c r="B368" s="8"/>
      <c r="C368" s="8"/>
      <c r="D368" s="43"/>
      <c r="E368" s="44"/>
      <c r="F368" s="7"/>
      <c r="G368" s="7"/>
      <c r="H368" s="7"/>
    </row>
    <row r="369" ht="14.25" customHeight="1">
      <c r="B369" s="8"/>
      <c r="C369" s="8"/>
      <c r="D369" s="43"/>
      <c r="E369" s="44"/>
      <c r="F369" s="7"/>
      <c r="G369" s="7"/>
      <c r="H369" s="7"/>
    </row>
    <row r="370" ht="14.25" customHeight="1">
      <c r="B370" s="8"/>
      <c r="C370" s="8"/>
      <c r="D370" s="43"/>
      <c r="E370" s="44"/>
      <c r="F370" s="7"/>
      <c r="G370" s="7"/>
      <c r="H370" s="7"/>
    </row>
    <row r="371" ht="14.25" customHeight="1">
      <c r="B371" s="8"/>
      <c r="C371" s="8"/>
      <c r="D371" s="43"/>
      <c r="E371" s="44"/>
      <c r="F371" s="7"/>
      <c r="G371" s="7"/>
      <c r="H371" s="7"/>
    </row>
    <row r="372" ht="14.25" customHeight="1">
      <c r="B372" s="8"/>
      <c r="C372" s="8"/>
      <c r="D372" s="43"/>
      <c r="E372" s="44"/>
      <c r="F372" s="7"/>
      <c r="G372" s="7"/>
      <c r="H372" s="7"/>
    </row>
    <row r="373" ht="14.25" customHeight="1">
      <c r="B373" s="8"/>
      <c r="C373" s="8"/>
      <c r="D373" s="43"/>
      <c r="E373" s="44"/>
      <c r="F373" s="7"/>
      <c r="G373" s="7"/>
      <c r="H373" s="7"/>
    </row>
    <row r="374" ht="14.25" customHeight="1">
      <c r="B374" s="8"/>
      <c r="C374" s="8"/>
      <c r="D374" s="43"/>
      <c r="E374" s="44"/>
      <c r="F374" s="7"/>
      <c r="G374" s="7"/>
      <c r="H374" s="7"/>
    </row>
    <row r="375" ht="14.25" customHeight="1">
      <c r="B375" s="8"/>
      <c r="C375" s="8"/>
      <c r="D375" s="43"/>
      <c r="E375" s="44"/>
      <c r="F375" s="7"/>
      <c r="G375" s="7"/>
      <c r="H375" s="7"/>
    </row>
    <row r="376" ht="14.25" customHeight="1">
      <c r="B376" s="8"/>
      <c r="C376" s="8"/>
      <c r="D376" s="43"/>
      <c r="E376" s="44"/>
      <c r="F376" s="7"/>
      <c r="G376" s="7"/>
      <c r="H376" s="7"/>
    </row>
    <row r="377" ht="14.25" customHeight="1">
      <c r="B377" s="8"/>
      <c r="C377" s="8"/>
      <c r="D377" s="43"/>
      <c r="E377" s="44"/>
      <c r="F377" s="7"/>
      <c r="G377" s="7"/>
      <c r="H377" s="7"/>
    </row>
    <row r="378" ht="14.25" customHeight="1">
      <c r="B378" s="8"/>
      <c r="C378" s="8"/>
      <c r="D378" s="43"/>
      <c r="E378" s="44"/>
      <c r="F378" s="7"/>
      <c r="G378" s="7"/>
      <c r="H378" s="7"/>
    </row>
    <row r="379" ht="14.25" customHeight="1">
      <c r="B379" s="8"/>
      <c r="C379" s="8"/>
      <c r="D379" s="43"/>
      <c r="E379" s="44"/>
      <c r="F379" s="7"/>
      <c r="G379" s="7"/>
      <c r="H379" s="7"/>
    </row>
    <row r="380" ht="14.25" customHeight="1">
      <c r="B380" s="8"/>
      <c r="C380" s="8"/>
      <c r="D380" s="43"/>
      <c r="E380" s="44"/>
      <c r="F380" s="7"/>
      <c r="G380" s="7"/>
      <c r="H380" s="7"/>
    </row>
    <row r="381" ht="14.25" customHeight="1">
      <c r="B381" s="8"/>
      <c r="C381" s="8"/>
      <c r="D381" s="43"/>
      <c r="E381" s="44"/>
      <c r="F381" s="7"/>
      <c r="G381" s="7"/>
      <c r="H381" s="7"/>
    </row>
    <row r="382" ht="14.25" customHeight="1">
      <c r="B382" s="8"/>
      <c r="C382" s="8"/>
      <c r="D382" s="43"/>
      <c r="E382" s="44"/>
      <c r="F382" s="7"/>
      <c r="G382" s="7"/>
      <c r="H382" s="7"/>
    </row>
    <row r="383" ht="14.25" customHeight="1">
      <c r="B383" s="8"/>
      <c r="C383" s="8"/>
      <c r="D383" s="43"/>
      <c r="E383" s="44"/>
      <c r="F383" s="7"/>
      <c r="G383" s="7"/>
      <c r="H383" s="7"/>
    </row>
    <row r="384" ht="14.25" customHeight="1">
      <c r="B384" s="8"/>
      <c r="C384" s="8"/>
      <c r="D384" s="43"/>
      <c r="E384" s="44"/>
      <c r="F384" s="7"/>
      <c r="G384" s="7"/>
      <c r="H384" s="7"/>
    </row>
    <row r="385" ht="14.25" customHeight="1">
      <c r="B385" s="8"/>
      <c r="C385" s="8"/>
      <c r="D385" s="43"/>
      <c r="E385" s="44"/>
      <c r="F385" s="7"/>
      <c r="G385" s="7"/>
      <c r="H385" s="7"/>
    </row>
    <row r="386" ht="14.25" customHeight="1">
      <c r="B386" s="8"/>
      <c r="C386" s="8"/>
      <c r="D386" s="43"/>
      <c r="E386" s="44"/>
      <c r="F386" s="7"/>
      <c r="G386" s="7"/>
      <c r="H386" s="7"/>
    </row>
    <row r="387" ht="14.25" customHeight="1">
      <c r="B387" s="8"/>
      <c r="C387" s="8"/>
      <c r="D387" s="43"/>
      <c r="E387" s="44"/>
      <c r="F387" s="7"/>
      <c r="G387" s="7"/>
      <c r="H387" s="7"/>
    </row>
    <row r="388" ht="14.25" customHeight="1">
      <c r="B388" s="8"/>
      <c r="C388" s="8"/>
      <c r="D388" s="43"/>
      <c r="E388" s="44"/>
      <c r="F388" s="7"/>
      <c r="G388" s="7"/>
      <c r="H388" s="7"/>
    </row>
    <row r="389" ht="14.25" customHeight="1">
      <c r="B389" s="8"/>
      <c r="C389" s="8"/>
      <c r="D389" s="43"/>
      <c r="E389" s="44"/>
      <c r="F389" s="7"/>
      <c r="G389" s="7"/>
      <c r="H389" s="7"/>
    </row>
    <row r="390" ht="14.25" customHeight="1">
      <c r="B390" s="8"/>
      <c r="C390" s="8"/>
      <c r="D390" s="43"/>
      <c r="E390" s="44"/>
      <c r="F390" s="7"/>
      <c r="G390" s="7"/>
      <c r="H390" s="7"/>
    </row>
    <row r="391" ht="14.25" customHeight="1">
      <c r="B391" s="8"/>
      <c r="C391" s="8"/>
      <c r="D391" s="43"/>
      <c r="E391" s="44"/>
      <c r="F391" s="7"/>
      <c r="G391" s="7"/>
      <c r="H391" s="7"/>
    </row>
    <row r="392" ht="14.25" customHeight="1">
      <c r="B392" s="8"/>
      <c r="C392" s="8"/>
      <c r="D392" s="43"/>
      <c r="E392" s="44"/>
      <c r="F392" s="7"/>
      <c r="G392" s="7"/>
      <c r="H392" s="7"/>
    </row>
    <row r="393" ht="14.25" customHeight="1">
      <c r="B393" s="8"/>
      <c r="C393" s="8"/>
      <c r="D393" s="43"/>
      <c r="E393" s="44"/>
      <c r="F393" s="7"/>
      <c r="G393" s="7"/>
      <c r="H393" s="7"/>
    </row>
    <row r="394" ht="14.25" customHeight="1">
      <c r="B394" s="8"/>
      <c r="C394" s="8"/>
      <c r="D394" s="43"/>
      <c r="E394" s="44"/>
      <c r="F394" s="7"/>
      <c r="G394" s="7"/>
      <c r="H394" s="7"/>
    </row>
    <row r="395" ht="14.25" customHeight="1">
      <c r="B395" s="8"/>
      <c r="C395" s="8"/>
      <c r="D395" s="43"/>
      <c r="E395" s="44"/>
      <c r="F395" s="7"/>
      <c r="G395" s="7"/>
      <c r="H395" s="7"/>
    </row>
    <row r="396" ht="14.25" customHeight="1">
      <c r="B396" s="8"/>
      <c r="C396" s="8"/>
      <c r="D396" s="43"/>
      <c r="E396" s="44"/>
      <c r="F396" s="7"/>
      <c r="G396" s="7"/>
      <c r="H396" s="7"/>
    </row>
    <row r="397" ht="14.25" customHeight="1">
      <c r="B397" s="8"/>
      <c r="C397" s="8"/>
      <c r="D397" s="43"/>
      <c r="E397" s="44"/>
      <c r="F397" s="7"/>
      <c r="G397" s="7"/>
      <c r="H397" s="7"/>
    </row>
    <row r="398" ht="14.25" customHeight="1">
      <c r="B398" s="8"/>
      <c r="C398" s="8"/>
      <c r="D398" s="43"/>
      <c r="E398" s="44"/>
      <c r="F398" s="7"/>
      <c r="G398" s="7"/>
      <c r="H398" s="7"/>
    </row>
    <row r="399" ht="14.25" customHeight="1">
      <c r="B399" s="8"/>
      <c r="C399" s="8"/>
      <c r="D399" s="43"/>
      <c r="E399" s="44"/>
      <c r="F399" s="7"/>
      <c r="G399" s="7"/>
      <c r="H399" s="7"/>
    </row>
    <row r="400" ht="14.25" customHeight="1">
      <c r="B400" s="8"/>
      <c r="C400" s="8"/>
      <c r="D400" s="43"/>
      <c r="E400" s="44"/>
      <c r="F400" s="7"/>
      <c r="G400" s="7"/>
      <c r="H400" s="7"/>
    </row>
    <row r="401" ht="14.25" customHeight="1">
      <c r="B401" s="8"/>
      <c r="C401" s="8"/>
      <c r="D401" s="43"/>
      <c r="E401" s="44"/>
      <c r="F401" s="7"/>
      <c r="G401" s="7"/>
      <c r="H401" s="7"/>
    </row>
    <row r="402" ht="14.25" customHeight="1">
      <c r="B402" s="8"/>
      <c r="C402" s="8"/>
      <c r="D402" s="43"/>
      <c r="E402" s="44"/>
      <c r="F402" s="7"/>
      <c r="G402" s="7"/>
      <c r="H402" s="7"/>
    </row>
    <row r="403" ht="14.25" customHeight="1">
      <c r="B403" s="8"/>
      <c r="C403" s="8"/>
      <c r="D403" s="43"/>
      <c r="E403" s="44"/>
      <c r="F403" s="7"/>
      <c r="G403" s="7"/>
      <c r="H403" s="7"/>
    </row>
    <row r="404" ht="14.25" customHeight="1">
      <c r="B404" s="8"/>
      <c r="C404" s="8"/>
      <c r="D404" s="43"/>
      <c r="E404" s="44"/>
      <c r="F404" s="7"/>
      <c r="G404" s="7"/>
      <c r="H404" s="7"/>
    </row>
    <row r="405" ht="14.25" customHeight="1">
      <c r="B405" s="8"/>
      <c r="C405" s="8"/>
      <c r="D405" s="43"/>
      <c r="E405" s="44"/>
      <c r="F405" s="7"/>
      <c r="G405" s="7"/>
      <c r="H405" s="7"/>
    </row>
    <row r="406" ht="14.25" customHeight="1">
      <c r="B406" s="8"/>
      <c r="C406" s="8"/>
      <c r="D406" s="43"/>
      <c r="E406" s="44"/>
      <c r="F406" s="7"/>
      <c r="G406" s="7"/>
      <c r="H406" s="7"/>
    </row>
    <row r="407" ht="14.25" customHeight="1">
      <c r="B407" s="8"/>
      <c r="C407" s="8"/>
      <c r="D407" s="43"/>
      <c r="E407" s="44"/>
      <c r="F407" s="7"/>
      <c r="G407" s="7"/>
      <c r="H407" s="7"/>
    </row>
    <row r="408" ht="14.25" customHeight="1">
      <c r="B408" s="8"/>
      <c r="C408" s="8"/>
      <c r="D408" s="43"/>
      <c r="E408" s="44"/>
      <c r="F408" s="7"/>
      <c r="G408" s="7"/>
      <c r="H408" s="7"/>
    </row>
    <row r="409" ht="14.25" customHeight="1">
      <c r="B409" s="8"/>
      <c r="C409" s="8"/>
      <c r="D409" s="43"/>
      <c r="E409" s="44"/>
      <c r="F409" s="7"/>
      <c r="G409" s="7"/>
      <c r="H409" s="7"/>
    </row>
    <row r="410" ht="14.25" customHeight="1">
      <c r="B410" s="8"/>
      <c r="C410" s="8"/>
      <c r="D410" s="43"/>
      <c r="E410" s="44"/>
      <c r="F410" s="7"/>
      <c r="G410" s="7"/>
      <c r="H410" s="7"/>
    </row>
    <row r="411" ht="14.25" customHeight="1">
      <c r="B411" s="8"/>
      <c r="C411" s="8"/>
      <c r="D411" s="43"/>
      <c r="E411" s="44"/>
      <c r="F411" s="7"/>
      <c r="G411" s="7"/>
      <c r="H411" s="7"/>
    </row>
    <row r="412" ht="14.25" customHeight="1">
      <c r="B412" s="8"/>
      <c r="C412" s="8"/>
      <c r="D412" s="43"/>
      <c r="E412" s="44"/>
      <c r="F412" s="7"/>
      <c r="G412" s="7"/>
      <c r="H412" s="7"/>
    </row>
    <row r="413" ht="14.25" customHeight="1">
      <c r="B413" s="8"/>
      <c r="C413" s="8"/>
      <c r="D413" s="43"/>
      <c r="E413" s="44"/>
      <c r="F413" s="7"/>
      <c r="G413" s="7"/>
      <c r="H413" s="7"/>
    </row>
    <row r="414" ht="14.25" customHeight="1">
      <c r="B414" s="8"/>
      <c r="C414" s="8"/>
      <c r="D414" s="43"/>
      <c r="E414" s="44"/>
      <c r="F414" s="7"/>
      <c r="G414" s="7"/>
      <c r="H414" s="7"/>
    </row>
    <row r="415" ht="14.25" customHeight="1">
      <c r="B415" s="8"/>
      <c r="C415" s="8"/>
      <c r="D415" s="43"/>
      <c r="E415" s="44"/>
      <c r="F415" s="7"/>
      <c r="G415" s="7"/>
      <c r="H415" s="7"/>
    </row>
    <row r="416" ht="14.25" customHeight="1">
      <c r="B416" s="8"/>
      <c r="C416" s="8"/>
      <c r="D416" s="43"/>
      <c r="E416" s="44"/>
      <c r="F416" s="7"/>
      <c r="G416" s="7"/>
      <c r="H416" s="7"/>
    </row>
    <row r="417" ht="14.25" customHeight="1">
      <c r="B417" s="8"/>
      <c r="C417" s="8"/>
      <c r="D417" s="43"/>
      <c r="E417" s="44"/>
      <c r="F417" s="7"/>
      <c r="G417" s="7"/>
      <c r="H417" s="7"/>
    </row>
    <row r="418" ht="14.25" customHeight="1">
      <c r="B418" s="8"/>
      <c r="C418" s="8"/>
      <c r="D418" s="43"/>
      <c r="E418" s="44"/>
      <c r="F418" s="7"/>
      <c r="G418" s="7"/>
      <c r="H418" s="7"/>
    </row>
    <row r="419" ht="14.25" customHeight="1">
      <c r="B419" s="8"/>
      <c r="C419" s="8"/>
      <c r="D419" s="43"/>
      <c r="E419" s="44"/>
      <c r="F419" s="7"/>
      <c r="G419" s="7"/>
      <c r="H419" s="7"/>
    </row>
    <row r="420" ht="14.25" customHeight="1">
      <c r="B420" s="8"/>
      <c r="C420" s="8"/>
      <c r="D420" s="43"/>
      <c r="E420" s="44"/>
      <c r="F420" s="7"/>
      <c r="G420" s="7"/>
      <c r="H420" s="7"/>
    </row>
    <row r="421" ht="14.25" customHeight="1">
      <c r="B421" s="8"/>
      <c r="C421" s="8"/>
      <c r="D421" s="43"/>
      <c r="E421" s="44"/>
      <c r="F421" s="7"/>
      <c r="G421" s="7"/>
      <c r="H421" s="7"/>
    </row>
    <row r="422" ht="14.25" customHeight="1">
      <c r="B422" s="8"/>
      <c r="C422" s="8"/>
      <c r="D422" s="43"/>
      <c r="E422" s="44"/>
      <c r="F422" s="7"/>
      <c r="G422" s="7"/>
      <c r="H422" s="7"/>
    </row>
    <row r="423" ht="14.25" customHeight="1">
      <c r="B423" s="8"/>
      <c r="C423" s="8"/>
      <c r="D423" s="43"/>
      <c r="E423" s="44"/>
      <c r="F423" s="7"/>
      <c r="G423" s="7"/>
      <c r="H423" s="7"/>
    </row>
    <row r="424" ht="14.25" customHeight="1">
      <c r="B424" s="8"/>
      <c r="C424" s="8"/>
      <c r="D424" s="43"/>
      <c r="E424" s="44"/>
      <c r="F424" s="7"/>
      <c r="G424" s="7"/>
      <c r="H424" s="7"/>
    </row>
    <row r="425" ht="14.25" customHeight="1">
      <c r="B425" s="8"/>
      <c r="C425" s="8"/>
      <c r="D425" s="43"/>
      <c r="E425" s="44"/>
      <c r="F425" s="7"/>
      <c r="G425" s="7"/>
      <c r="H425" s="7"/>
    </row>
    <row r="426" ht="14.25" customHeight="1">
      <c r="B426" s="8"/>
      <c r="C426" s="8"/>
      <c r="D426" s="43"/>
      <c r="E426" s="44"/>
      <c r="F426" s="7"/>
      <c r="G426" s="7"/>
      <c r="H426" s="7"/>
    </row>
    <row r="427" ht="14.25" customHeight="1">
      <c r="B427" s="8"/>
      <c r="C427" s="8"/>
      <c r="D427" s="43"/>
      <c r="E427" s="44"/>
      <c r="F427" s="7"/>
      <c r="G427" s="7"/>
      <c r="H427" s="7"/>
    </row>
    <row r="428" ht="14.25" customHeight="1">
      <c r="B428" s="8"/>
      <c r="C428" s="8"/>
      <c r="D428" s="43"/>
      <c r="E428" s="44"/>
      <c r="F428" s="7"/>
      <c r="G428" s="7"/>
      <c r="H428" s="7"/>
    </row>
    <row r="429" ht="14.25" customHeight="1">
      <c r="B429" s="8"/>
      <c r="C429" s="8"/>
      <c r="D429" s="43"/>
      <c r="E429" s="44"/>
      <c r="F429" s="7"/>
      <c r="G429" s="7"/>
      <c r="H429" s="7"/>
    </row>
    <row r="430" ht="14.25" customHeight="1">
      <c r="B430" s="8"/>
      <c r="C430" s="8"/>
      <c r="D430" s="43"/>
      <c r="E430" s="44"/>
      <c r="F430" s="7"/>
      <c r="G430" s="7"/>
      <c r="H430" s="7"/>
    </row>
    <row r="431" ht="14.25" customHeight="1">
      <c r="B431" s="8"/>
      <c r="C431" s="8"/>
      <c r="D431" s="43"/>
      <c r="E431" s="44"/>
      <c r="F431" s="7"/>
      <c r="G431" s="7"/>
      <c r="H431" s="7"/>
    </row>
    <row r="432" ht="14.25" customHeight="1">
      <c r="B432" s="8"/>
      <c r="C432" s="8"/>
      <c r="D432" s="43"/>
      <c r="E432" s="44"/>
      <c r="F432" s="7"/>
      <c r="G432" s="7"/>
      <c r="H432" s="7"/>
    </row>
    <row r="433" ht="14.25" customHeight="1">
      <c r="B433" s="8"/>
      <c r="C433" s="8"/>
      <c r="D433" s="43"/>
      <c r="E433" s="44"/>
      <c r="F433" s="7"/>
      <c r="G433" s="7"/>
      <c r="H433" s="7"/>
    </row>
    <row r="434" ht="14.25" customHeight="1">
      <c r="B434" s="8"/>
      <c r="C434" s="8"/>
      <c r="D434" s="43"/>
      <c r="E434" s="44"/>
      <c r="F434" s="7"/>
      <c r="G434" s="7"/>
      <c r="H434" s="7"/>
    </row>
    <row r="435" ht="14.25" customHeight="1">
      <c r="B435" s="8"/>
      <c r="C435" s="8"/>
      <c r="D435" s="43"/>
      <c r="E435" s="44"/>
      <c r="F435" s="7"/>
      <c r="G435" s="7"/>
      <c r="H435" s="7"/>
    </row>
    <row r="436" ht="14.25" customHeight="1">
      <c r="B436" s="8"/>
      <c r="C436" s="8"/>
      <c r="D436" s="43"/>
      <c r="E436" s="44"/>
      <c r="F436" s="7"/>
      <c r="G436" s="7"/>
      <c r="H436" s="7"/>
    </row>
    <row r="437" ht="14.25" customHeight="1">
      <c r="B437" s="8"/>
      <c r="C437" s="8"/>
      <c r="D437" s="43"/>
      <c r="E437" s="44"/>
      <c r="F437" s="7"/>
      <c r="G437" s="7"/>
      <c r="H437" s="7"/>
    </row>
    <row r="438" ht="14.25" customHeight="1">
      <c r="B438" s="8"/>
      <c r="C438" s="8"/>
      <c r="D438" s="43"/>
      <c r="E438" s="44"/>
      <c r="F438" s="7"/>
      <c r="G438" s="7"/>
      <c r="H438" s="7"/>
    </row>
    <row r="439" ht="14.25" customHeight="1">
      <c r="B439" s="8"/>
      <c r="C439" s="8"/>
      <c r="D439" s="43"/>
      <c r="E439" s="44"/>
      <c r="F439" s="7"/>
      <c r="G439" s="7"/>
      <c r="H439" s="7"/>
    </row>
    <row r="440" ht="14.25" customHeight="1">
      <c r="B440" s="8"/>
      <c r="C440" s="8"/>
      <c r="D440" s="43"/>
      <c r="E440" s="44"/>
      <c r="F440" s="7"/>
      <c r="G440" s="7"/>
      <c r="H440" s="7"/>
    </row>
    <row r="441" ht="14.25" customHeight="1">
      <c r="B441" s="8"/>
      <c r="C441" s="8"/>
      <c r="D441" s="43"/>
      <c r="E441" s="44"/>
      <c r="F441" s="7"/>
      <c r="G441" s="7"/>
      <c r="H441" s="7"/>
    </row>
    <row r="442" ht="14.25" customHeight="1">
      <c r="B442" s="8"/>
      <c r="C442" s="8"/>
      <c r="D442" s="43"/>
      <c r="E442" s="44"/>
      <c r="F442" s="7"/>
      <c r="G442" s="7"/>
      <c r="H442" s="7"/>
    </row>
    <row r="443" ht="14.25" customHeight="1">
      <c r="B443" s="8"/>
      <c r="C443" s="8"/>
      <c r="D443" s="43"/>
      <c r="E443" s="44"/>
      <c r="F443" s="7"/>
      <c r="G443" s="7"/>
      <c r="H443" s="7"/>
    </row>
    <row r="444" ht="14.25" customHeight="1">
      <c r="B444" s="8"/>
      <c r="C444" s="8"/>
      <c r="D444" s="43"/>
      <c r="E444" s="44"/>
      <c r="F444" s="7"/>
      <c r="G444" s="7"/>
      <c r="H444" s="7"/>
    </row>
    <row r="445" ht="14.25" customHeight="1">
      <c r="B445" s="8"/>
      <c r="C445" s="8"/>
      <c r="D445" s="43"/>
      <c r="E445" s="44"/>
      <c r="F445" s="7"/>
      <c r="G445" s="7"/>
      <c r="H445" s="7"/>
    </row>
    <row r="446" ht="14.25" customHeight="1">
      <c r="B446" s="8"/>
      <c r="C446" s="8"/>
      <c r="D446" s="43"/>
      <c r="E446" s="44"/>
      <c r="F446" s="7"/>
      <c r="G446" s="7"/>
      <c r="H446" s="7"/>
    </row>
    <row r="447" ht="14.25" customHeight="1">
      <c r="B447" s="8"/>
      <c r="C447" s="8"/>
      <c r="D447" s="43"/>
      <c r="E447" s="44"/>
      <c r="F447" s="7"/>
      <c r="G447" s="7"/>
      <c r="H447" s="7"/>
    </row>
    <row r="448" ht="14.25" customHeight="1">
      <c r="B448" s="8"/>
      <c r="C448" s="8"/>
      <c r="D448" s="43"/>
      <c r="E448" s="44"/>
      <c r="F448" s="7"/>
      <c r="G448" s="7"/>
      <c r="H448" s="7"/>
    </row>
    <row r="449" ht="14.25" customHeight="1">
      <c r="B449" s="8"/>
      <c r="C449" s="8"/>
      <c r="D449" s="43"/>
      <c r="E449" s="44"/>
      <c r="F449" s="7"/>
      <c r="G449" s="7"/>
      <c r="H449" s="7"/>
    </row>
    <row r="450" ht="14.25" customHeight="1">
      <c r="B450" s="8"/>
      <c r="C450" s="8"/>
      <c r="D450" s="43"/>
      <c r="E450" s="44"/>
      <c r="F450" s="7"/>
      <c r="G450" s="7"/>
      <c r="H450" s="7"/>
    </row>
    <row r="451" ht="14.25" customHeight="1">
      <c r="B451" s="8"/>
      <c r="C451" s="8"/>
      <c r="D451" s="43"/>
      <c r="E451" s="44"/>
      <c r="F451" s="7"/>
      <c r="G451" s="7"/>
      <c r="H451" s="7"/>
    </row>
    <row r="452" ht="14.25" customHeight="1">
      <c r="B452" s="8"/>
      <c r="C452" s="8"/>
      <c r="D452" s="43"/>
      <c r="E452" s="44"/>
      <c r="F452" s="7"/>
      <c r="G452" s="7"/>
      <c r="H452" s="7"/>
    </row>
    <row r="453" ht="14.25" customHeight="1">
      <c r="B453" s="8"/>
      <c r="C453" s="8"/>
      <c r="D453" s="43"/>
      <c r="E453" s="44"/>
      <c r="F453" s="7"/>
      <c r="G453" s="7"/>
      <c r="H453" s="7"/>
    </row>
    <row r="454" ht="14.25" customHeight="1">
      <c r="B454" s="8"/>
      <c r="C454" s="8"/>
      <c r="D454" s="43"/>
      <c r="E454" s="44"/>
      <c r="F454" s="7"/>
      <c r="G454" s="7"/>
      <c r="H454" s="7"/>
    </row>
    <row r="455" ht="14.25" customHeight="1">
      <c r="B455" s="8"/>
      <c r="C455" s="8"/>
      <c r="D455" s="43"/>
      <c r="E455" s="44"/>
      <c r="F455" s="7"/>
      <c r="G455" s="7"/>
      <c r="H455" s="7"/>
    </row>
    <row r="456" ht="14.25" customHeight="1">
      <c r="B456" s="8"/>
      <c r="C456" s="8"/>
      <c r="D456" s="43"/>
      <c r="E456" s="44"/>
      <c r="F456" s="7"/>
      <c r="G456" s="7"/>
      <c r="H456" s="7"/>
    </row>
    <row r="457" ht="14.25" customHeight="1">
      <c r="B457" s="8"/>
      <c r="C457" s="8"/>
      <c r="D457" s="43"/>
      <c r="E457" s="44"/>
      <c r="F457" s="7"/>
      <c r="G457" s="7"/>
      <c r="H457" s="7"/>
    </row>
    <row r="458" ht="14.25" customHeight="1">
      <c r="B458" s="8"/>
      <c r="C458" s="8"/>
      <c r="D458" s="43"/>
      <c r="E458" s="44"/>
      <c r="F458" s="7"/>
      <c r="G458" s="7"/>
      <c r="H458" s="7"/>
    </row>
    <row r="459" ht="14.25" customHeight="1">
      <c r="B459" s="8"/>
      <c r="C459" s="8"/>
      <c r="D459" s="43"/>
      <c r="E459" s="44"/>
      <c r="F459" s="7"/>
      <c r="G459" s="7"/>
      <c r="H459" s="7"/>
    </row>
    <row r="460" ht="14.25" customHeight="1">
      <c r="B460" s="8"/>
      <c r="C460" s="8"/>
      <c r="D460" s="43"/>
      <c r="E460" s="44"/>
      <c r="F460" s="7"/>
      <c r="G460" s="7"/>
      <c r="H460" s="7"/>
    </row>
    <row r="461" ht="14.25" customHeight="1">
      <c r="B461" s="8"/>
      <c r="C461" s="8"/>
      <c r="D461" s="43"/>
      <c r="E461" s="44"/>
      <c r="F461" s="7"/>
      <c r="G461" s="7"/>
      <c r="H461" s="7"/>
    </row>
    <row r="462" ht="14.25" customHeight="1">
      <c r="B462" s="8"/>
      <c r="C462" s="8"/>
      <c r="D462" s="43"/>
      <c r="E462" s="44"/>
      <c r="F462" s="7"/>
      <c r="G462" s="7"/>
      <c r="H462" s="7"/>
    </row>
    <row r="463" ht="14.25" customHeight="1">
      <c r="B463" s="8"/>
      <c r="C463" s="8"/>
      <c r="D463" s="43"/>
      <c r="E463" s="44"/>
      <c r="F463" s="7"/>
      <c r="G463" s="7"/>
      <c r="H463" s="7"/>
    </row>
    <row r="464" ht="14.25" customHeight="1">
      <c r="B464" s="8"/>
      <c r="C464" s="8"/>
      <c r="D464" s="43"/>
      <c r="E464" s="44"/>
      <c r="F464" s="7"/>
      <c r="G464" s="7"/>
      <c r="H464" s="7"/>
    </row>
    <row r="465" ht="14.25" customHeight="1">
      <c r="B465" s="8"/>
      <c r="C465" s="8"/>
      <c r="D465" s="43"/>
      <c r="E465" s="44"/>
      <c r="F465" s="7"/>
      <c r="G465" s="7"/>
      <c r="H465" s="7"/>
    </row>
    <row r="466" ht="14.25" customHeight="1">
      <c r="B466" s="8"/>
      <c r="C466" s="8"/>
      <c r="D466" s="43"/>
      <c r="E466" s="44"/>
      <c r="F466" s="7"/>
      <c r="G466" s="7"/>
      <c r="H466" s="7"/>
    </row>
    <row r="467" ht="14.25" customHeight="1">
      <c r="B467" s="8"/>
      <c r="C467" s="8"/>
      <c r="D467" s="43"/>
      <c r="E467" s="44"/>
      <c r="F467" s="7"/>
      <c r="G467" s="7"/>
      <c r="H467" s="7"/>
    </row>
    <row r="468" ht="14.25" customHeight="1">
      <c r="B468" s="8"/>
      <c r="C468" s="8"/>
      <c r="D468" s="43"/>
      <c r="E468" s="44"/>
      <c r="F468" s="7"/>
      <c r="G468" s="7"/>
      <c r="H468" s="7"/>
    </row>
    <row r="469" ht="14.25" customHeight="1">
      <c r="B469" s="8"/>
      <c r="C469" s="8"/>
      <c r="D469" s="43"/>
      <c r="E469" s="44"/>
      <c r="F469" s="7"/>
      <c r="G469" s="7"/>
      <c r="H469" s="7"/>
    </row>
    <row r="470" ht="14.25" customHeight="1">
      <c r="B470" s="8"/>
      <c r="C470" s="8"/>
      <c r="D470" s="43"/>
      <c r="E470" s="44"/>
      <c r="F470" s="7"/>
      <c r="G470" s="7"/>
      <c r="H470" s="7"/>
    </row>
    <row r="471" ht="14.25" customHeight="1">
      <c r="B471" s="8"/>
      <c r="C471" s="8"/>
      <c r="D471" s="43"/>
      <c r="E471" s="44"/>
      <c r="F471" s="7"/>
      <c r="G471" s="7"/>
      <c r="H471" s="7"/>
    </row>
    <row r="472" ht="14.25" customHeight="1">
      <c r="B472" s="8"/>
      <c r="C472" s="8"/>
      <c r="D472" s="43"/>
      <c r="E472" s="44"/>
      <c r="F472" s="7"/>
      <c r="G472" s="7"/>
      <c r="H472" s="7"/>
    </row>
    <row r="473" ht="14.25" customHeight="1">
      <c r="B473" s="8"/>
      <c r="C473" s="8"/>
      <c r="D473" s="43"/>
      <c r="E473" s="44"/>
      <c r="F473" s="7"/>
      <c r="G473" s="7"/>
      <c r="H473" s="7"/>
    </row>
    <row r="474" ht="14.25" customHeight="1">
      <c r="B474" s="8"/>
      <c r="C474" s="8"/>
      <c r="D474" s="43"/>
      <c r="E474" s="44"/>
      <c r="F474" s="7"/>
      <c r="G474" s="7"/>
      <c r="H474" s="7"/>
    </row>
    <row r="475" ht="14.25" customHeight="1">
      <c r="B475" s="8"/>
      <c r="C475" s="8"/>
      <c r="D475" s="43"/>
      <c r="E475" s="44"/>
      <c r="F475" s="7"/>
      <c r="G475" s="7"/>
      <c r="H475" s="7"/>
    </row>
    <row r="476" ht="14.25" customHeight="1">
      <c r="B476" s="8"/>
      <c r="C476" s="8"/>
      <c r="D476" s="43"/>
      <c r="E476" s="44"/>
      <c r="F476" s="7"/>
      <c r="G476" s="7"/>
      <c r="H476" s="7"/>
    </row>
    <row r="477" ht="14.25" customHeight="1">
      <c r="B477" s="8"/>
      <c r="C477" s="8"/>
      <c r="D477" s="43"/>
      <c r="E477" s="44"/>
      <c r="F477" s="7"/>
      <c r="G477" s="7"/>
      <c r="H477" s="7"/>
    </row>
    <row r="478" ht="14.25" customHeight="1">
      <c r="B478" s="8"/>
      <c r="C478" s="8"/>
      <c r="D478" s="43"/>
      <c r="E478" s="44"/>
      <c r="F478" s="7"/>
      <c r="G478" s="7"/>
      <c r="H478" s="7"/>
    </row>
    <row r="479" ht="14.25" customHeight="1">
      <c r="B479" s="8"/>
      <c r="C479" s="8"/>
      <c r="D479" s="43"/>
      <c r="E479" s="44"/>
      <c r="F479" s="7"/>
      <c r="G479" s="7"/>
      <c r="H479" s="7"/>
    </row>
    <row r="480" ht="14.25" customHeight="1">
      <c r="B480" s="8"/>
      <c r="C480" s="8"/>
      <c r="D480" s="43"/>
      <c r="E480" s="44"/>
      <c r="F480" s="7"/>
      <c r="G480" s="7"/>
      <c r="H480" s="7"/>
    </row>
    <row r="481" ht="14.25" customHeight="1">
      <c r="B481" s="8"/>
      <c r="C481" s="8"/>
      <c r="D481" s="43"/>
      <c r="E481" s="44"/>
      <c r="F481" s="7"/>
      <c r="G481" s="7"/>
      <c r="H481" s="7"/>
    </row>
    <row r="482" ht="14.25" customHeight="1">
      <c r="B482" s="8"/>
      <c r="C482" s="8"/>
      <c r="D482" s="43"/>
      <c r="E482" s="44"/>
      <c r="F482" s="7"/>
      <c r="G482" s="7"/>
      <c r="H482" s="7"/>
    </row>
    <row r="483" ht="14.25" customHeight="1">
      <c r="B483" s="8"/>
      <c r="C483" s="8"/>
      <c r="D483" s="43"/>
      <c r="E483" s="44"/>
      <c r="F483" s="7"/>
      <c r="G483" s="7"/>
      <c r="H483" s="7"/>
    </row>
    <row r="484" ht="14.25" customHeight="1">
      <c r="B484" s="8"/>
      <c r="C484" s="8"/>
      <c r="D484" s="43"/>
      <c r="E484" s="44"/>
      <c r="F484" s="7"/>
      <c r="G484" s="7"/>
      <c r="H484" s="7"/>
    </row>
    <row r="485" ht="14.25" customHeight="1">
      <c r="B485" s="8"/>
      <c r="C485" s="8"/>
      <c r="D485" s="43"/>
      <c r="E485" s="44"/>
      <c r="F485" s="7"/>
      <c r="G485" s="7"/>
      <c r="H485" s="7"/>
    </row>
    <row r="486" ht="14.25" customHeight="1">
      <c r="B486" s="8"/>
      <c r="C486" s="8"/>
      <c r="D486" s="43"/>
      <c r="E486" s="44"/>
      <c r="F486" s="7"/>
      <c r="G486" s="7"/>
      <c r="H486" s="7"/>
    </row>
    <row r="487" ht="14.25" customHeight="1">
      <c r="B487" s="8"/>
      <c r="C487" s="8"/>
      <c r="D487" s="43"/>
      <c r="E487" s="44"/>
      <c r="F487" s="7"/>
      <c r="G487" s="7"/>
      <c r="H487" s="7"/>
    </row>
    <row r="488" ht="14.25" customHeight="1">
      <c r="B488" s="8"/>
      <c r="C488" s="8"/>
      <c r="D488" s="43"/>
      <c r="E488" s="44"/>
      <c r="F488" s="7"/>
      <c r="G488" s="7"/>
      <c r="H488" s="7"/>
    </row>
    <row r="489" ht="14.25" customHeight="1">
      <c r="B489" s="8"/>
      <c r="C489" s="8"/>
      <c r="D489" s="43"/>
      <c r="E489" s="44"/>
      <c r="F489" s="7"/>
      <c r="G489" s="7"/>
      <c r="H489" s="7"/>
    </row>
    <row r="490" ht="14.25" customHeight="1">
      <c r="B490" s="8"/>
      <c r="C490" s="8"/>
      <c r="D490" s="43"/>
      <c r="E490" s="44"/>
      <c r="F490" s="7"/>
      <c r="G490" s="7"/>
      <c r="H490" s="7"/>
    </row>
    <row r="491" ht="14.25" customHeight="1">
      <c r="B491" s="8"/>
      <c r="C491" s="8"/>
      <c r="D491" s="43"/>
      <c r="E491" s="44"/>
      <c r="F491" s="7"/>
      <c r="G491" s="7"/>
      <c r="H491" s="7"/>
    </row>
    <row r="492" ht="14.25" customHeight="1">
      <c r="B492" s="8"/>
      <c r="C492" s="8"/>
      <c r="D492" s="43"/>
      <c r="E492" s="44"/>
      <c r="F492" s="7"/>
      <c r="G492" s="7"/>
      <c r="H492" s="7"/>
    </row>
    <row r="493" ht="14.25" customHeight="1">
      <c r="B493" s="8"/>
      <c r="C493" s="8"/>
      <c r="D493" s="43"/>
      <c r="E493" s="44"/>
      <c r="F493" s="7"/>
      <c r="G493" s="7"/>
      <c r="H493" s="7"/>
    </row>
    <row r="494" ht="14.25" customHeight="1">
      <c r="B494" s="8"/>
      <c r="C494" s="8"/>
      <c r="D494" s="43"/>
      <c r="E494" s="44"/>
      <c r="F494" s="7"/>
      <c r="G494" s="7"/>
      <c r="H494" s="7"/>
    </row>
    <row r="495" ht="14.25" customHeight="1">
      <c r="B495" s="8"/>
      <c r="C495" s="8"/>
      <c r="D495" s="43"/>
      <c r="E495" s="44"/>
      <c r="F495" s="7"/>
      <c r="G495" s="7"/>
      <c r="H495" s="7"/>
    </row>
    <row r="496" ht="14.25" customHeight="1">
      <c r="B496" s="8"/>
      <c r="C496" s="8"/>
      <c r="D496" s="43"/>
      <c r="E496" s="44"/>
      <c r="F496" s="7"/>
      <c r="G496" s="7"/>
      <c r="H496" s="7"/>
    </row>
    <row r="497" ht="14.25" customHeight="1">
      <c r="B497" s="8"/>
      <c r="C497" s="8"/>
      <c r="D497" s="43"/>
      <c r="E497" s="44"/>
      <c r="F497" s="7"/>
      <c r="G497" s="7"/>
      <c r="H497" s="7"/>
    </row>
    <row r="498" ht="14.25" customHeight="1">
      <c r="B498" s="8"/>
      <c r="C498" s="8"/>
      <c r="D498" s="43"/>
      <c r="E498" s="44"/>
      <c r="F498" s="7"/>
      <c r="G498" s="7"/>
      <c r="H498" s="7"/>
    </row>
    <row r="499" ht="14.25" customHeight="1">
      <c r="B499" s="8"/>
      <c r="C499" s="8"/>
      <c r="D499" s="43"/>
      <c r="E499" s="44"/>
      <c r="F499" s="7"/>
      <c r="G499" s="7"/>
      <c r="H499" s="7"/>
    </row>
    <row r="500" ht="14.25" customHeight="1">
      <c r="B500" s="8"/>
      <c r="C500" s="8"/>
      <c r="D500" s="43"/>
      <c r="E500" s="44"/>
      <c r="F500" s="7"/>
      <c r="G500" s="7"/>
      <c r="H500" s="7"/>
    </row>
    <row r="501" ht="14.25" customHeight="1">
      <c r="B501" s="8"/>
      <c r="C501" s="8"/>
      <c r="D501" s="43"/>
      <c r="E501" s="44"/>
      <c r="F501" s="7"/>
      <c r="G501" s="7"/>
      <c r="H501" s="7"/>
    </row>
    <row r="502" ht="14.25" customHeight="1">
      <c r="B502" s="8"/>
      <c r="C502" s="8"/>
      <c r="D502" s="43"/>
      <c r="E502" s="44"/>
      <c r="F502" s="7"/>
      <c r="G502" s="7"/>
      <c r="H502" s="7"/>
    </row>
    <row r="503" ht="14.25" customHeight="1">
      <c r="B503" s="8"/>
      <c r="C503" s="8"/>
      <c r="D503" s="43"/>
      <c r="E503" s="44"/>
      <c r="F503" s="7"/>
      <c r="G503" s="7"/>
      <c r="H503" s="7"/>
    </row>
    <row r="504" ht="14.25" customHeight="1">
      <c r="B504" s="8"/>
      <c r="C504" s="8"/>
      <c r="D504" s="43"/>
      <c r="E504" s="44"/>
      <c r="F504" s="7"/>
      <c r="G504" s="7"/>
      <c r="H504" s="7"/>
    </row>
    <row r="505" ht="14.25" customHeight="1">
      <c r="B505" s="8"/>
      <c r="C505" s="8"/>
      <c r="D505" s="43"/>
      <c r="E505" s="44"/>
      <c r="F505" s="7"/>
      <c r="G505" s="7"/>
      <c r="H505" s="7"/>
    </row>
    <row r="506" ht="14.25" customHeight="1">
      <c r="B506" s="8"/>
      <c r="C506" s="8"/>
      <c r="D506" s="43"/>
      <c r="E506" s="44"/>
      <c r="F506" s="7"/>
      <c r="G506" s="7"/>
      <c r="H506" s="7"/>
    </row>
    <row r="507" ht="14.25" customHeight="1">
      <c r="B507" s="8"/>
      <c r="C507" s="8"/>
      <c r="D507" s="43"/>
      <c r="E507" s="44"/>
      <c r="F507" s="7"/>
      <c r="G507" s="7"/>
      <c r="H507" s="7"/>
    </row>
    <row r="508" ht="14.25" customHeight="1">
      <c r="B508" s="8"/>
      <c r="C508" s="8"/>
      <c r="D508" s="43"/>
      <c r="E508" s="44"/>
      <c r="F508" s="7"/>
      <c r="G508" s="7"/>
      <c r="H508" s="7"/>
    </row>
    <row r="509" ht="14.25" customHeight="1">
      <c r="B509" s="8"/>
      <c r="C509" s="8"/>
      <c r="D509" s="43"/>
      <c r="E509" s="44"/>
      <c r="F509" s="7"/>
      <c r="G509" s="7"/>
      <c r="H509" s="7"/>
    </row>
    <row r="510" ht="14.25" customHeight="1">
      <c r="B510" s="8"/>
      <c r="C510" s="8"/>
      <c r="D510" s="43"/>
      <c r="E510" s="44"/>
      <c r="F510" s="7"/>
      <c r="G510" s="7"/>
      <c r="H510" s="7"/>
    </row>
    <row r="511" ht="14.25" customHeight="1">
      <c r="B511" s="8"/>
      <c r="C511" s="8"/>
      <c r="D511" s="43"/>
      <c r="E511" s="44"/>
      <c r="F511" s="7"/>
      <c r="G511" s="7"/>
      <c r="H511" s="7"/>
    </row>
    <row r="512" ht="14.25" customHeight="1">
      <c r="B512" s="8"/>
      <c r="C512" s="8"/>
      <c r="D512" s="43"/>
      <c r="E512" s="44"/>
      <c r="F512" s="7"/>
      <c r="G512" s="7"/>
      <c r="H512" s="7"/>
    </row>
    <row r="513" ht="14.25" customHeight="1">
      <c r="B513" s="8"/>
      <c r="C513" s="8"/>
      <c r="D513" s="43"/>
      <c r="E513" s="44"/>
      <c r="F513" s="7"/>
      <c r="G513" s="7"/>
      <c r="H513" s="7"/>
    </row>
    <row r="514" ht="14.25" customHeight="1">
      <c r="B514" s="8"/>
      <c r="C514" s="8"/>
      <c r="D514" s="43"/>
      <c r="E514" s="44"/>
      <c r="F514" s="7"/>
      <c r="G514" s="7"/>
      <c r="H514" s="7"/>
    </row>
    <row r="515" ht="14.25" customHeight="1">
      <c r="B515" s="8"/>
      <c r="C515" s="8"/>
      <c r="D515" s="43"/>
      <c r="E515" s="44"/>
      <c r="F515" s="7"/>
      <c r="G515" s="7"/>
      <c r="H515" s="7"/>
    </row>
    <row r="516" ht="14.25" customHeight="1">
      <c r="B516" s="8"/>
      <c r="C516" s="8"/>
      <c r="D516" s="43"/>
      <c r="E516" s="44"/>
      <c r="F516" s="7"/>
      <c r="G516" s="7"/>
      <c r="H516" s="7"/>
    </row>
    <row r="517" ht="14.25" customHeight="1">
      <c r="B517" s="8"/>
      <c r="C517" s="8"/>
      <c r="D517" s="43"/>
      <c r="E517" s="44"/>
      <c r="F517" s="7"/>
      <c r="G517" s="7"/>
      <c r="H517" s="7"/>
    </row>
    <row r="518" ht="14.25" customHeight="1">
      <c r="B518" s="8"/>
      <c r="C518" s="8"/>
      <c r="D518" s="43"/>
      <c r="E518" s="44"/>
      <c r="F518" s="7"/>
      <c r="G518" s="7"/>
      <c r="H518" s="7"/>
    </row>
    <row r="519" ht="14.25" customHeight="1">
      <c r="B519" s="8"/>
      <c r="C519" s="8"/>
      <c r="D519" s="43"/>
      <c r="E519" s="44"/>
      <c r="F519" s="7"/>
      <c r="G519" s="7"/>
      <c r="H519" s="7"/>
    </row>
    <row r="520" ht="14.25" customHeight="1">
      <c r="B520" s="8"/>
      <c r="C520" s="8"/>
      <c r="D520" s="43"/>
      <c r="E520" s="44"/>
      <c r="F520" s="7"/>
      <c r="G520" s="7"/>
      <c r="H520" s="7"/>
    </row>
    <row r="521" ht="14.25" customHeight="1">
      <c r="B521" s="8"/>
      <c r="C521" s="8"/>
      <c r="D521" s="43"/>
      <c r="E521" s="44"/>
      <c r="F521" s="7"/>
      <c r="G521" s="7"/>
      <c r="H521" s="7"/>
    </row>
    <row r="522" ht="14.25" customHeight="1">
      <c r="B522" s="8"/>
      <c r="C522" s="8"/>
      <c r="D522" s="43"/>
      <c r="E522" s="44"/>
      <c r="F522" s="7"/>
      <c r="G522" s="7"/>
      <c r="H522" s="7"/>
    </row>
    <row r="523" ht="14.25" customHeight="1">
      <c r="B523" s="8"/>
      <c r="C523" s="8"/>
      <c r="D523" s="43"/>
      <c r="E523" s="44"/>
      <c r="F523" s="7"/>
      <c r="G523" s="7"/>
      <c r="H523" s="7"/>
    </row>
    <row r="524" ht="14.25" customHeight="1">
      <c r="B524" s="8"/>
      <c r="C524" s="8"/>
      <c r="D524" s="43"/>
      <c r="E524" s="44"/>
      <c r="F524" s="7"/>
      <c r="G524" s="7"/>
      <c r="H524" s="7"/>
    </row>
    <row r="525" ht="14.25" customHeight="1">
      <c r="B525" s="8"/>
      <c r="C525" s="8"/>
      <c r="D525" s="43"/>
      <c r="E525" s="44"/>
      <c r="F525" s="7"/>
      <c r="G525" s="7"/>
      <c r="H525" s="7"/>
    </row>
    <row r="526" ht="14.25" customHeight="1">
      <c r="B526" s="8"/>
      <c r="C526" s="8"/>
      <c r="D526" s="43"/>
      <c r="E526" s="44"/>
      <c r="F526" s="7"/>
      <c r="G526" s="7"/>
      <c r="H526" s="7"/>
    </row>
    <row r="527" ht="14.25" customHeight="1">
      <c r="B527" s="8"/>
      <c r="C527" s="8"/>
      <c r="D527" s="43"/>
      <c r="E527" s="44"/>
      <c r="F527" s="7"/>
      <c r="G527" s="7"/>
      <c r="H527" s="7"/>
    </row>
    <row r="528" ht="14.25" customHeight="1">
      <c r="B528" s="8"/>
      <c r="C528" s="8"/>
      <c r="D528" s="43"/>
      <c r="E528" s="44"/>
      <c r="F528" s="7"/>
      <c r="G528" s="7"/>
      <c r="H528" s="7"/>
    </row>
    <row r="529" ht="14.25" customHeight="1">
      <c r="B529" s="8"/>
      <c r="C529" s="8"/>
      <c r="D529" s="43"/>
      <c r="E529" s="44"/>
      <c r="F529" s="7"/>
      <c r="G529" s="7"/>
      <c r="H529" s="7"/>
    </row>
    <row r="530" ht="14.25" customHeight="1">
      <c r="B530" s="8"/>
      <c r="C530" s="8"/>
      <c r="D530" s="43"/>
      <c r="E530" s="44"/>
      <c r="F530" s="7"/>
      <c r="G530" s="7"/>
      <c r="H530" s="7"/>
    </row>
    <row r="531" ht="14.25" customHeight="1">
      <c r="B531" s="8"/>
      <c r="C531" s="8"/>
      <c r="D531" s="43"/>
      <c r="E531" s="44"/>
      <c r="F531" s="7"/>
      <c r="G531" s="7"/>
      <c r="H531" s="7"/>
    </row>
    <row r="532" ht="14.25" customHeight="1">
      <c r="B532" s="8"/>
      <c r="C532" s="8"/>
      <c r="D532" s="43"/>
      <c r="E532" s="44"/>
      <c r="F532" s="7"/>
      <c r="G532" s="7"/>
      <c r="H532" s="7"/>
    </row>
    <row r="533" ht="14.25" customHeight="1">
      <c r="B533" s="8"/>
      <c r="C533" s="8"/>
      <c r="D533" s="43"/>
      <c r="E533" s="44"/>
      <c r="F533" s="7"/>
      <c r="G533" s="7"/>
      <c r="H533" s="7"/>
    </row>
    <row r="534" ht="14.25" customHeight="1">
      <c r="B534" s="8"/>
      <c r="C534" s="8"/>
      <c r="D534" s="43"/>
      <c r="E534" s="44"/>
      <c r="F534" s="7"/>
      <c r="G534" s="7"/>
      <c r="H534" s="7"/>
    </row>
    <row r="535" ht="14.25" customHeight="1">
      <c r="B535" s="8"/>
      <c r="C535" s="8"/>
      <c r="D535" s="43"/>
      <c r="E535" s="44"/>
      <c r="F535" s="7"/>
      <c r="G535" s="7"/>
      <c r="H535" s="7"/>
    </row>
    <row r="536" ht="14.25" customHeight="1">
      <c r="B536" s="8"/>
      <c r="C536" s="8"/>
      <c r="D536" s="43"/>
      <c r="E536" s="44"/>
      <c r="F536" s="7"/>
      <c r="G536" s="7"/>
      <c r="H536" s="7"/>
    </row>
    <row r="537" ht="14.25" customHeight="1">
      <c r="B537" s="8"/>
      <c r="C537" s="8"/>
      <c r="D537" s="43"/>
      <c r="E537" s="44"/>
      <c r="F537" s="7"/>
      <c r="G537" s="7"/>
      <c r="H537" s="7"/>
    </row>
    <row r="538" ht="14.25" customHeight="1">
      <c r="B538" s="8"/>
      <c r="C538" s="8"/>
      <c r="D538" s="43"/>
      <c r="E538" s="44"/>
      <c r="F538" s="7"/>
      <c r="G538" s="7"/>
      <c r="H538" s="7"/>
    </row>
    <row r="539" ht="14.25" customHeight="1">
      <c r="B539" s="8"/>
      <c r="C539" s="8"/>
      <c r="D539" s="43"/>
      <c r="E539" s="44"/>
      <c r="F539" s="7"/>
      <c r="G539" s="7"/>
      <c r="H539" s="7"/>
    </row>
    <row r="540" ht="14.25" customHeight="1">
      <c r="B540" s="8"/>
      <c r="C540" s="8"/>
      <c r="D540" s="43"/>
      <c r="E540" s="44"/>
      <c r="F540" s="7"/>
      <c r="G540" s="7"/>
      <c r="H540" s="7"/>
    </row>
    <row r="541" ht="14.25" customHeight="1">
      <c r="B541" s="8"/>
      <c r="C541" s="8"/>
      <c r="D541" s="43"/>
      <c r="E541" s="44"/>
      <c r="F541" s="7"/>
      <c r="G541" s="7"/>
      <c r="H541" s="7"/>
    </row>
    <row r="542" ht="14.25" customHeight="1">
      <c r="B542" s="8"/>
      <c r="C542" s="8"/>
      <c r="D542" s="43"/>
      <c r="E542" s="44"/>
      <c r="F542" s="7"/>
      <c r="G542" s="7"/>
      <c r="H542" s="7"/>
    </row>
    <row r="543" ht="14.25" customHeight="1">
      <c r="B543" s="8"/>
      <c r="C543" s="8"/>
      <c r="D543" s="43"/>
      <c r="E543" s="44"/>
      <c r="F543" s="7"/>
      <c r="G543" s="7"/>
      <c r="H543" s="7"/>
    </row>
    <row r="544" ht="14.25" customHeight="1">
      <c r="B544" s="8"/>
      <c r="C544" s="8"/>
      <c r="D544" s="43"/>
      <c r="E544" s="44"/>
      <c r="F544" s="7"/>
      <c r="G544" s="7"/>
      <c r="H544" s="7"/>
    </row>
    <row r="545" ht="14.25" customHeight="1">
      <c r="B545" s="8"/>
      <c r="C545" s="8"/>
      <c r="D545" s="43"/>
      <c r="E545" s="44"/>
      <c r="F545" s="7"/>
      <c r="G545" s="7"/>
      <c r="H545" s="7"/>
    </row>
    <row r="546" ht="14.25" customHeight="1">
      <c r="B546" s="8"/>
      <c r="C546" s="8"/>
      <c r="D546" s="43"/>
      <c r="E546" s="44"/>
      <c r="F546" s="7"/>
      <c r="G546" s="7"/>
      <c r="H546" s="7"/>
    </row>
    <row r="547" ht="14.25" customHeight="1">
      <c r="B547" s="8"/>
      <c r="C547" s="8"/>
      <c r="D547" s="43"/>
      <c r="E547" s="44"/>
      <c r="F547" s="7"/>
      <c r="G547" s="7"/>
      <c r="H547" s="7"/>
    </row>
    <row r="548" ht="14.25" customHeight="1">
      <c r="B548" s="8"/>
      <c r="C548" s="8"/>
      <c r="D548" s="43"/>
      <c r="E548" s="44"/>
      <c r="F548" s="7"/>
      <c r="G548" s="7"/>
      <c r="H548" s="7"/>
    </row>
    <row r="549" ht="14.25" customHeight="1">
      <c r="B549" s="8"/>
      <c r="C549" s="8"/>
      <c r="D549" s="43"/>
      <c r="E549" s="44"/>
      <c r="F549" s="7"/>
      <c r="G549" s="7"/>
      <c r="H549" s="7"/>
    </row>
    <row r="550" ht="14.25" customHeight="1">
      <c r="B550" s="8"/>
      <c r="C550" s="8"/>
      <c r="D550" s="43"/>
      <c r="E550" s="44"/>
      <c r="F550" s="7"/>
      <c r="G550" s="7"/>
      <c r="H550" s="7"/>
    </row>
    <row r="551" ht="14.25" customHeight="1">
      <c r="B551" s="8"/>
      <c r="C551" s="8"/>
      <c r="D551" s="43"/>
      <c r="E551" s="44"/>
      <c r="F551" s="7"/>
      <c r="G551" s="7"/>
      <c r="H551" s="7"/>
    </row>
    <row r="552" ht="14.25" customHeight="1">
      <c r="B552" s="8"/>
      <c r="C552" s="8"/>
      <c r="D552" s="43"/>
      <c r="E552" s="44"/>
      <c r="F552" s="7"/>
      <c r="G552" s="7"/>
      <c r="H552" s="7"/>
    </row>
    <row r="553" ht="14.25" customHeight="1">
      <c r="B553" s="8"/>
      <c r="C553" s="8"/>
      <c r="D553" s="43"/>
      <c r="E553" s="44"/>
      <c r="F553" s="7"/>
      <c r="G553" s="7"/>
      <c r="H553" s="7"/>
    </row>
    <row r="554" ht="14.25" customHeight="1">
      <c r="B554" s="8"/>
      <c r="C554" s="8"/>
      <c r="D554" s="43"/>
      <c r="E554" s="44"/>
      <c r="F554" s="7"/>
      <c r="G554" s="7"/>
      <c r="H554" s="7"/>
    </row>
    <row r="555" ht="14.25" customHeight="1">
      <c r="B555" s="8"/>
      <c r="C555" s="8"/>
      <c r="D555" s="43"/>
      <c r="E555" s="44"/>
      <c r="F555" s="7"/>
      <c r="G555" s="7"/>
      <c r="H555" s="7"/>
    </row>
    <row r="556" ht="14.25" customHeight="1">
      <c r="B556" s="8"/>
      <c r="C556" s="8"/>
      <c r="D556" s="43"/>
      <c r="E556" s="44"/>
      <c r="F556" s="7"/>
      <c r="G556" s="7"/>
      <c r="H556" s="7"/>
    </row>
    <row r="557" ht="14.25" customHeight="1">
      <c r="B557" s="8"/>
      <c r="C557" s="8"/>
      <c r="D557" s="43"/>
      <c r="E557" s="44"/>
      <c r="F557" s="7"/>
      <c r="G557" s="7"/>
      <c r="H557" s="7"/>
    </row>
    <row r="558" ht="14.25" customHeight="1">
      <c r="B558" s="8"/>
      <c r="C558" s="8"/>
      <c r="D558" s="43"/>
      <c r="E558" s="44"/>
      <c r="F558" s="7"/>
      <c r="G558" s="7"/>
      <c r="H558" s="7"/>
    </row>
    <row r="559" ht="14.25" customHeight="1">
      <c r="B559" s="8"/>
      <c r="C559" s="8"/>
      <c r="D559" s="43"/>
      <c r="E559" s="44"/>
      <c r="F559" s="7"/>
      <c r="G559" s="7"/>
      <c r="H559" s="7"/>
    </row>
    <row r="560" ht="14.25" customHeight="1">
      <c r="B560" s="8"/>
      <c r="C560" s="8"/>
      <c r="D560" s="43"/>
      <c r="E560" s="44"/>
      <c r="F560" s="7"/>
      <c r="G560" s="7"/>
      <c r="H560" s="7"/>
    </row>
    <row r="561" ht="14.25" customHeight="1">
      <c r="B561" s="8"/>
      <c r="C561" s="8"/>
      <c r="D561" s="43"/>
      <c r="E561" s="44"/>
      <c r="F561" s="7"/>
      <c r="G561" s="7"/>
      <c r="H561" s="7"/>
    </row>
    <row r="562" ht="14.25" customHeight="1">
      <c r="B562" s="8"/>
      <c r="C562" s="8"/>
      <c r="D562" s="43"/>
      <c r="E562" s="44"/>
      <c r="F562" s="7"/>
      <c r="G562" s="7"/>
      <c r="H562" s="7"/>
    </row>
    <row r="563" ht="14.25" customHeight="1">
      <c r="B563" s="8"/>
      <c r="C563" s="8"/>
      <c r="D563" s="43"/>
      <c r="E563" s="44"/>
      <c r="F563" s="7"/>
      <c r="G563" s="7"/>
      <c r="H563" s="7"/>
    </row>
    <row r="564" ht="14.25" customHeight="1">
      <c r="B564" s="8"/>
      <c r="C564" s="8"/>
      <c r="D564" s="43"/>
      <c r="E564" s="44"/>
      <c r="F564" s="7"/>
      <c r="G564" s="7"/>
      <c r="H564" s="7"/>
    </row>
    <row r="565" ht="14.25" customHeight="1">
      <c r="B565" s="8"/>
      <c r="C565" s="8"/>
      <c r="D565" s="43"/>
      <c r="E565" s="44"/>
      <c r="F565" s="7"/>
      <c r="G565" s="7"/>
      <c r="H565" s="7"/>
    </row>
    <row r="566" ht="14.25" customHeight="1">
      <c r="B566" s="8"/>
      <c r="C566" s="8"/>
      <c r="D566" s="43"/>
      <c r="E566" s="44"/>
      <c r="F566" s="7"/>
      <c r="G566" s="7"/>
      <c r="H566" s="7"/>
    </row>
    <row r="567" ht="14.25" customHeight="1">
      <c r="B567" s="8"/>
      <c r="C567" s="8"/>
      <c r="D567" s="43"/>
      <c r="E567" s="44"/>
      <c r="F567" s="7"/>
      <c r="G567" s="7"/>
      <c r="H567" s="7"/>
    </row>
    <row r="568" ht="14.25" customHeight="1">
      <c r="B568" s="8"/>
      <c r="C568" s="8"/>
      <c r="D568" s="43"/>
      <c r="E568" s="44"/>
      <c r="F568" s="7"/>
      <c r="G568" s="7"/>
      <c r="H568" s="7"/>
    </row>
    <row r="569" ht="14.25" customHeight="1">
      <c r="B569" s="8"/>
      <c r="C569" s="8"/>
      <c r="D569" s="43"/>
      <c r="E569" s="44"/>
      <c r="F569" s="7"/>
      <c r="G569" s="7"/>
      <c r="H569" s="7"/>
    </row>
    <row r="570" ht="14.25" customHeight="1">
      <c r="B570" s="8"/>
      <c r="C570" s="8"/>
      <c r="D570" s="43"/>
      <c r="E570" s="44"/>
      <c r="F570" s="7"/>
      <c r="G570" s="7"/>
      <c r="H570" s="7"/>
    </row>
    <row r="571" ht="14.25" customHeight="1">
      <c r="B571" s="8"/>
      <c r="C571" s="8"/>
      <c r="D571" s="43"/>
      <c r="E571" s="44"/>
      <c r="F571" s="7"/>
      <c r="G571" s="7"/>
      <c r="H571" s="7"/>
    </row>
    <row r="572" ht="14.25" customHeight="1">
      <c r="B572" s="8"/>
      <c r="C572" s="8"/>
      <c r="D572" s="43"/>
      <c r="E572" s="44"/>
      <c r="F572" s="7"/>
      <c r="G572" s="7"/>
      <c r="H572" s="7"/>
    </row>
    <row r="573" ht="14.25" customHeight="1">
      <c r="B573" s="8"/>
      <c r="C573" s="8"/>
      <c r="D573" s="43"/>
      <c r="E573" s="44"/>
      <c r="F573" s="7"/>
      <c r="G573" s="7"/>
      <c r="H573" s="7"/>
    </row>
    <row r="574" ht="14.25" customHeight="1">
      <c r="B574" s="8"/>
      <c r="C574" s="8"/>
      <c r="D574" s="43"/>
      <c r="E574" s="44"/>
      <c r="F574" s="7"/>
      <c r="G574" s="7"/>
      <c r="H574" s="7"/>
    </row>
    <row r="575" ht="14.25" customHeight="1">
      <c r="B575" s="8"/>
      <c r="C575" s="8"/>
      <c r="D575" s="43"/>
      <c r="E575" s="44"/>
      <c r="F575" s="7"/>
      <c r="G575" s="7"/>
      <c r="H575" s="7"/>
    </row>
    <row r="576" ht="14.25" customHeight="1">
      <c r="B576" s="8"/>
      <c r="C576" s="8"/>
      <c r="D576" s="43"/>
      <c r="E576" s="44"/>
      <c r="F576" s="7"/>
      <c r="G576" s="7"/>
      <c r="H576" s="7"/>
    </row>
    <row r="577" ht="14.25" customHeight="1">
      <c r="B577" s="8"/>
      <c r="C577" s="8"/>
      <c r="D577" s="43"/>
      <c r="E577" s="44"/>
      <c r="F577" s="7"/>
      <c r="G577" s="7"/>
      <c r="H577" s="7"/>
    </row>
    <row r="578" ht="14.25" customHeight="1">
      <c r="B578" s="8"/>
      <c r="C578" s="8"/>
      <c r="D578" s="43"/>
      <c r="E578" s="44"/>
      <c r="F578" s="7"/>
      <c r="G578" s="7"/>
      <c r="H578" s="7"/>
    </row>
    <row r="579" ht="14.25" customHeight="1">
      <c r="B579" s="8"/>
      <c r="C579" s="8"/>
      <c r="D579" s="43"/>
      <c r="E579" s="44"/>
      <c r="F579" s="7"/>
      <c r="G579" s="7"/>
      <c r="H579" s="7"/>
    </row>
    <row r="580" ht="14.25" customHeight="1">
      <c r="B580" s="8"/>
      <c r="C580" s="8"/>
      <c r="D580" s="43"/>
      <c r="E580" s="44"/>
      <c r="F580" s="7"/>
      <c r="G580" s="7"/>
      <c r="H580" s="7"/>
    </row>
    <row r="581" ht="14.25" customHeight="1">
      <c r="B581" s="8"/>
      <c r="C581" s="8"/>
      <c r="D581" s="43"/>
      <c r="E581" s="44"/>
      <c r="F581" s="7"/>
      <c r="G581" s="7"/>
      <c r="H581" s="7"/>
    </row>
    <row r="582" ht="14.25" customHeight="1">
      <c r="B582" s="8"/>
      <c r="C582" s="8"/>
      <c r="D582" s="43"/>
      <c r="E582" s="44"/>
      <c r="F582" s="7"/>
      <c r="G582" s="7"/>
      <c r="H582" s="7"/>
    </row>
    <row r="583" ht="14.25" customHeight="1">
      <c r="B583" s="8"/>
      <c r="C583" s="8"/>
      <c r="D583" s="43"/>
      <c r="E583" s="44"/>
      <c r="F583" s="7"/>
      <c r="G583" s="7"/>
      <c r="H583" s="7"/>
    </row>
    <row r="584" ht="14.25" customHeight="1">
      <c r="B584" s="8"/>
      <c r="C584" s="8"/>
      <c r="D584" s="43"/>
      <c r="E584" s="44"/>
      <c r="F584" s="7"/>
      <c r="G584" s="7"/>
      <c r="H584" s="7"/>
    </row>
    <row r="585" ht="14.25" customHeight="1">
      <c r="B585" s="8"/>
      <c r="C585" s="8"/>
      <c r="D585" s="43"/>
      <c r="E585" s="44"/>
      <c r="F585" s="7"/>
      <c r="G585" s="7"/>
      <c r="H585" s="7"/>
    </row>
    <row r="586" ht="14.25" customHeight="1">
      <c r="B586" s="8"/>
      <c r="C586" s="8"/>
      <c r="D586" s="43"/>
      <c r="E586" s="44"/>
      <c r="F586" s="7"/>
      <c r="G586" s="7"/>
      <c r="H586" s="7"/>
    </row>
    <row r="587" ht="14.25" customHeight="1">
      <c r="B587" s="8"/>
      <c r="C587" s="8"/>
      <c r="D587" s="43"/>
      <c r="E587" s="44"/>
      <c r="F587" s="7"/>
      <c r="G587" s="7"/>
      <c r="H587" s="7"/>
    </row>
    <row r="588" ht="14.25" customHeight="1">
      <c r="B588" s="8"/>
      <c r="C588" s="8"/>
      <c r="D588" s="43"/>
      <c r="E588" s="44"/>
      <c r="F588" s="7"/>
      <c r="G588" s="7"/>
      <c r="H588" s="7"/>
    </row>
    <row r="589" ht="14.25" customHeight="1">
      <c r="B589" s="8"/>
      <c r="C589" s="8"/>
      <c r="D589" s="43"/>
      <c r="E589" s="44"/>
      <c r="F589" s="7"/>
      <c r="G589" s="7"/>
      <c r="H589" s="7"/>
    </row>
    <row r="590" ht="14.25" customHeight="1">
      <c r="B590" s="8"/>
      <c r="C590" s="8"/>
      <c r="D590" s="43"/>
      <c r="E590" s="44"/>
      <c r="F590" s="7"/>
      <c r="G590" s="7"/>
      <c r="H590" s="7"/>
    </row>
    <row r="591" ht="14.25" customHeight="1">
      <c r="B591" s="8"/>
      <c r="C591" s="8"/>
      <c r="D591" s="43"/>
      <c r="E591" s="44"/>
      <c r="F591" s="7"/>
      <c r="G591" s="7"/>
      <c r="H591" s="7"/>
    </row>
    <row r="592" ht="14.25" customHeight="1">
      <c r="B592" s="8"/>
      <c r="C592" s="8"/>
      <c r="D592" s="43"/>
      <c r="E592" s="44"/>
      <c r="F592" s="7"/>
      <c r="G592" s="7"/>
      <c r="H592" s="7"/>
    </row>
    <row r="593" ht="14.25" customHeight="1">
      <c r="B593" s="8"/>
      <c r="C593" s="8"/>
      <c r="D593" s="43"/>
      <c r="E593" s="44"/>
      <c r="F593" s="7"/>
      <c r="G593" s="7"/>
      <c r="H593" s="7"/>
    </row>
    <row r="594" ht="14.25" customHeight="1">
      <c r="B594" s="8"/>
      <c r="C594" s="8"/>
      <c r="D594" s="43"/>
      <c r="E594" s="44"/>
      <c r="F594" s="7"/>
      <c r="G594" s="7"/>
      <c r="H594" s="7"/>
    </row>
    <row r="595" ht="14.25" customHeight="1">
      <c r="B595" s="8"/>
      <c r="C595" s="8"/>
      <c r="D595" s="43"/>
      <c r="E595" s="44"/>
      <c r="F595" s="7"/>
      <c r="G595" s="7"/>
      <c r="H595" s="7"/>
    </row>
    <row r="596" ht="14.25" customHeight="1">
      <c r="B596" s="8"/>
      <c r="C596" s="8"/>
      <c r="D596" s="43"/>
      <c r="E596" s="44"/>
      <c r="F596" s="7"/>
      <c r="G596" s="7"/>
      <c r="H596" s="7"/>
    </row>
    <row r="597" ht="14.25" customHeight="1">
      <c r="B597" s="8"/>
      <c r="C597" s="8"/>
      <c r="D597" s="43"/>
      <c r="E597" s="44"/>
      <c r="F597" s="7"/>
      <c r="G597" s="7"/>
      <c r="H597" s="7"/>
    </row>
    <row r="598" ht="14.25" customHeight="1">
      <c r="B598" s="8"/>
      <c r="C598" s="8"/>
      <c r="D598" s="43"/>
      <c r="E598" s="44"/>
      <c r="F598" s="7"/>
      <c r="G598" s="7"/>
      <c r="H598" s="7"/>
    </row>
    <row r="599" ht="14.25" customHeight="1">
      <c r="B599" s="8"/>
      <c r="C599" s="8"/>
      <c r="D599" s="43"/>
      <c r="E599" s="44"/>
      <c r="F599" s="7"/>
      <c r="G599" s="7"/>
      <c r="H599" s="7"/>
    </row>
    <row r="600" ht="14.25" customHeight="1">
      <c r="B600" s="8"/>
      <c r="C600" s="8"/>
      <c r="D600" s="43"/>
      <c r="E600" s="44"/>
      <c r="F600" s="7"/>
      <c r="G600" s="7"/>
      <c r="H600" s="7"/>
    </row>
    <row r="601" ht="14.25" customHeight="1">
      <c r="B601" s="8"/>
      <c r="C601" s="8"/>
      <c r="D601" s="43"/>
      <c r="E601" s="44"/>
      <c r="F601" s="7"/>
      <c r="G601" s="7"/>
      <c r="H601" s="7"/>
    </row>
    <row r="602" ht="14.25" customHeight="1">
      <c r="B602" s="8"/>
      <c r="C602" s="8"/>
      <c r="D602" s="43"/>
      <c r="E602" s="44"/>
      <c r="F602" s="7"/>
      <c r="G602" s="7"/>
      <c r="H602" s="7"/>
    </row>
    <row r="603" ht="14.25" customHeight="1">
      <c r="B603" s="8"/>
      <c r="C603" s="8"/>
      <c r="D603" s="43"/>
      <c r="E603" s="44"/>
      <c r="F603" s="7"/>
      <c r="G603" s="7"/>
      <c r="H603" s="7"/>
    </row>
    <row r="604" ht="14.25" customHeight="1">
      <c r="B604" s="8"/>
      <c r="C604" s="8"/>
      <c r="D604" s="43"/>
      <c r="E604" s="44"/>
      <c r="F604" s="7"/>
      <c r="G604" s="7"/>
      <c r="H604" s="7"/>
    </row>
    <row r="605" ht="14.25" customHeight="1">
      <c r="B605" s="8"/>
      <c r="C605" s="8"/>
      <c r="D605" s="43"/>
      <c r="E605" s="44"/>
      <c r="F605" s="7"/>
      <c r="G605" s="7"/>
      <c r="H605" s="7"/>
    </row>
    <row r="606" ht="14.25" customHeight="1">
      <c r="B606" s="8"/>
      <c r="C606" s="8"/>
      <c r="D606" s="43"/>
      <c r="E606" s="44"/>
      <c r="F606" s="7"/>
      <c r="G606" s="7"/>
      <c r="H606" s="7"/>
    </row>
    <row r="607" ht="14.25" customHeight="1">
      <c r="B607" s="8"/>
      <c r="C607" s="8"/>
      <c r="D607" s="43"/>
      <c r="E607" s="44"/>
      <c r="F607" s="7"/>
      <c r="G607" s="7"/>
      <c r="H607" s="7"/>
    </row>
    <row r="608" ht="14.25" customHeight="1">
      <c r="B608" s="8"/>
      <c r="C608" s="8"/>
      <c r="D608" s="43"/>
      <c r="E608" s="44"/>
      <c r="F608" s="7"/>
      <c r="G608" s="7"/>
      <c r="H608" s="7"/>
    </row>
    <row r="609" ht="14.25" customHeight="1">
      <c r="B609" s="8"/>
      <c r="C609" s="8"/>
      <c r="D609" s="43"/>
      <c r="E609" s="44"/>
      <c r="F609" s="7"/>
      <c r="G609" s="7"/>
      <c r="H609" s="7"/>
    </row>
    <row r="610" ht="14.25" customHeight="1">
      <c r="B610" s="8"/>
      <c r="C610" s="8"/>
      <c r="D610" s="43"/>
      <c r="E610" s="44"/>
      <c r="F610" s="7"/>
      <c r="G610" s="7"/>
      <c r="H610" s="7"/>
    </row>
    <row r="611" ht="14.25" customHeight="1">
      <c r="B611" s="8"/>
      <c r="C611" s="8"/>
      <c r="D611" s="43"/>
      <c r="E611" s="44"/>
      <c r="F611" s="7"/>
      <c r="G611" s="7"/>
      <c r="H611" s="7"/>
    </row>
    <row r="612" ht="14.25" customHeight="1">
      <c r="B612" s="8"/>
      <c r="C612" s="8"/>
      <c r="D612" s="43"/>
      <c r="E612" s="44"/>
      <c r="F612" s="7"/>
      <c r="G612" s="7"/>
      <c r="H612" s="7"/>
    </row>
    <row r="613" ht="14.25" customHeight="1">
      <c r="B613" s="8"/>
      <c r="C613" s="8"/>
      <c r="D613" s="43"/>
      <c r="E613" s="44"/>
      <c r="F613" s="7"/>
      <c r="G613" s="7"/>
      <c r="H613" s="7"/>
    </row>
    <row r="614" ht="14.25" customHeight="1">
      <c r="B614" s="8"/>
      <c r="C614" s="8"/>
      <c r="D614" s="43"/>
      <c r="E614" s="44"/>
      <c r="F614" s="7"/>
      <c r="G614" s="7"/>
      <c r="H614" s="7"/>
    </row>
    <row r="615" ht="14.25" customHeight="1">
      <c r="B615" s="8"/>
      <c r="C615" s="8"/>
      <c r="D615" s="43"/>
      <c r="E615" s="44"/>
      <c r="F615" s="7"/>
      <c r="G615" s="7"/>
      <c r="H615" s="7"/>
    </row>
    <row r="616" ht="14.25" customHeight="1">
      <c r="B616" s="8"/>
      <c r="C616" s="8"/>
      <c r="D616" s="43"/>
      <c r="E616" s="44"/>
      <c r="F616" s="7"/>
      <c r="G616" s="7"/>
      <c r="H616" s="7"/>
    </row>
    <row r="617" ht="14.25" customHeight="1">
      <c r="B617" s="8"/>
      <c r="C617" s="8"/>
      <c r="D617" s="43"/>
      <c r="E617" s="44"/>
      <c r="F617" s="7"/>
      <c r="G617" s="7"/>
      <c r="H617" s="7"/>
    </row>
    <row r="618" ht="14.25" customHeight="1">
      <c r="B618" s="8"/>
      <c r="C618" s="8"/>
      <c r="D618" s="43"/>
      <c r="E618" s="44"/>
      <c r="F618" s="7"/>
      <c r="G618" s="7"/>
      <c r="H618" s="7"/>
    </row>
    <row r="619" ht="14.25" customHeight="1">
      <c r="B619" s="8"/>
      <c r="C619" s="8"/>
      <c r="D619" s="43"/>
      <c r="E619" s="44"/>
      <c r="F619" s="7"/>
      <c r="G619" s="7"/>
      <c r="H619" s="7"/>
    </row>
    <row r="620" ht="14.25" customHeight="1">
      <c r="B620" s="8"/>
      <c r="C620" s="8"/>
      <c r="D620" s="43"/>
      <c r="E620" s="44"/>
      <c r="F620" s="7"/>
      <c r="G620" s="7"/>
      <c r="H620" s="7"/>
    </row>
    <row r="621" ht="14.25" customHeight="1">
      <c r="B621" s="8"/>
      <c r="C621" s="8"/>
      <c r="D621" s="43"/>
      <c r="E621" s="44"/>
      <c r="F621" s="7"/>
      <c r="G621" s="7"/>
      <c r="H621" s="7"/>
    </row>
    <row r="622" ht="14.25" customHeight="1">
      <c r="B622" s="8"/>
      <c r="C622" s="8"/>
      <c r="D622" s="43"/>
      <c r="E622" s="44"/>
      <c r="F622" s="7"/>
      <c r="G622" s="7"/>
      <c r="H622" s="7"/>
    </row>
    <row r="623" ht="14.25" customHeight="1">
      <c r="B623" s="8"/>
      <c r="C623" s="8"/>
      <c r="D623" s="43"/>
      <c r="E623" s="44"/>
      <c r="F623" s="7"/>
      <c r="G623" s="7"/>
      <c r="H623" s="7"/>
    </row>
    <row r="624" ht="14.25" customHeight="1">
      <c r="B624" s="8"/>
      <c r="C624" s="8"/>
      <c r="D624" s="43"/>
      <c r="E624" s="44"/>
      <c r="F624" s="7"/>
      <c r="G624" s="7"/>
      <c r="H624" s="7"/>
    </row>
    <row r="625" ht="14.25" customHeight="1">
      <c r="B625" s="8"/>
      <c r="C625" s="8"/>
      <c r="D625" s="43"/>
      <c r="E625" s="44"/>
      <c r="F625" s="7"/>
      <c r="G625" s="7"/>
      <c r="H625" s="7"/>
    </row>
    <row r="626" ht="14.25" customHeight="1">
      <c r="B626" s="8"/>
      <c r="C626" s="8"/>
      <c r="D626" s="43"/>
      <c r="E626" s="44"/>
      <c r="F626" s="7"/>
      <c r="G626" s="7"/>
      <c r="H626" s="7"/>
    </row>
    <row r="627" ht="14.25" customHeight="1">
      <c r="B627" s="8"/>
      <c r="C627" s="8"/>
      <c r="D627" s="43"/>
      <c r="E627" s="44"/>
      <c r="F627" s="7"/>
      <c r="G627" s="7"/>
      <c r="H627" s="7"/>
    </row>
    <row r="628" ht="14.25" customHeight="1">
      <c r="B628" s="8"/>
      <c r="C628" s="8"/>
      <c r="D628" s="43"/>
      <c r="E628" s="44"/>
      <c r="F628" s="7"/>
      <c r="G628" s="7"/>
      <c r="H628" s="7"/>
    </row>
    <row r="629" ht="14.25" customHeight="1">
      <c r="B629" s="8"/>
      <c r="C629" s="8"/>
      <c r="D629" s="43"/>
      <c r="E629" s="44"/>
      <c r="F629" s="7"/>
      <c r="G629" s="7"/>
      <c r="H629" s="7"/>
    </row>
    <row r="630" ht="14.25" customHeight="1">
      <c r="B630" s="8"/>
      <c r="C630" s="8"/>
      <c r="D630" s="43"/>
      <c r="E630" s="44"/>
      <c r="F630" s="7"/>
      <c r="G630" s="7"/>
      <c r="H630" s="7"/>
    </row>
    <row r="631" ht="14.25" customHeight="1">
      <c r="B631" s="8"/>
      <c r="C631" s="8"/>
      <c r="D631" s="43"/>
      <c r="E631" s="44"/>
      <c r="F631" s="7"/>
      <c r="G631" s="7"/>
      <c r="H631" s="7"/>
    </row>
    <row r="632" ht="14.25" customHeight="1">
      <c r="B632" s="8"/>
      <c r="C632" s="8"/>
      <c r="D632" s="43"/>
      <c r="E632" s="44"/>
      <c r="F632" s="7"/>
      <c r="G632" s="7"/>
      <c r="H632" s="7"/>
    </row>
    <row r="633" ht="14.25" customHeight="1">
      <c r="B633" s="8"/>
      <c r="C633" s="8"/>
      <c r="D633" s="43"/>
      <c r="E633" s="44"/>
      <c r="F633" s="7"/>
      <c r="G633" s="7"/>
      <c r="H633" s="7"/>
    </row>
    <row r="634" ht="14.25" customHeight="1">
      <c r="B634" s="8"/>
      <c r="C634" s="8"/>
      <c r="D634" s="43"/>
      <c r="E634" s="44"/>
      <c r="F634" s="7"/>
      <c r="G634" s="7"/>
      <c r="H634" s="7"/>
    </row>
    <row r="635" ht="14.25" customHeight="1">
      <c r="B635" s="8"/>
      <c r="C635" s="8"/>
      <c r="D635" s="43"/>
      <c r="E635" s="44"/>
      <c r="F635" s="7"/>
      <c r="G635" s="7"/>
      <c r="H635" s="7"/>
    </row>
    <row r="636" ht="14.25" customHeight="1">
      <c r="B636" s="8"/>
      <c r="C636" s="8"/>
      <c r="D636" s="43"/>
      <c r="E636" s="44"/>
      <c r="F636" s="7"/>
      <c r="G636" s="7"/>
      <c r="H636" s="7"/>
    </row>
    <row r="637" ht="14.25" customHeight="1">
      <c r="B637" s="8"/>
      <c r="C637" s="8"/>
      <c r="D637" s="43"/>
      <c r="E637" s="44"/>
      <c r="F637" s="7"/>
      <c r="G637" s="7"/>
      <c r="H637" s="7"/>
    </row>
    <row r="638" ht="14.25" customHeight="1">
      <c r="B638" s="8"/>
      <c r="C638" s="8"/>
      <c r="D638" s="43"/>
      <c r="E638" s="44"/>
      <c r="F638" s="7"/>
      <c r="G638" s="7"/>
      <c r="H638" s="7"/>
    </row>
    <row r="639" ht="14.25" customHeight="1">
      <c r="B639" s="8"/>
      <c r="C639" s="8"/>
      <c r="D639" s="43"/>
      <c r="E639" s="44"/>
      <c r="F639" s="7"/>
      <c r="G639" s="7"/>
      <c r="H639" s="7"/>
    </row>
    <row r="640" ht="14.25" customHeight="1">
      <c r="B640" s="8"/>
      <c r="C640" s="8"/>
      <c r="D640" s="43"/>
      <c r="E640" s="44"/>
      <c r="F640" s="7"/>
      <c r="G640" s="7"/>
      <c r="H640" s="7"/>
    </row>
    <row r="641" ht="14.25" customHeight="1">
      <c r="B641" s="8"/>
      <c r="C641" s="8"/>
      <c r="D641" s="43"/>
      <c r="E641" s="44"/>
      <c r="F641" s="7"/>
      <c r="G641" s="7"/>
      <c r="H641" s="7"/>
    </row>
    <row r="642" ht="14.25" customHeight="1">
      <c r="B642" s="8"/>
      <c r="C642" s="8"/>
      <c r="D642" s="43"/>
      <c r="E642" s="44"/>
      <c r="F642" s="7"/>
      <c r="G642" s="7"/>
      <c r="H642" s="7"/>
    </row>
    <row r="643" ht="14.25" customHeight="1">
      <c r="B643" s="8"/>
      <c r="C643" s="8"/>
      <c r="D643" s="43"/>
      <c r="E643" s="44"/>
      <c r="F643" s="7"/>
      <c r="G643" s="7"/>
      <c r="H643" s="7"/>
    </row>
    <row r="644" ht="14.25" customHeight="1">
      <c r="B644" s="8"/>
      <c r="C644" s="8"/>
      <c r="D644" s="43"/>
      <c r="E644" s="44"/>
      <c r="F644" s="7"/>
      <c r="G644" s="7"/>
      <c r="H644" s="7"/>
    </row>
    <row r="645" ht="14.25" customHeight="1">
      <c r="B645" s="8"/>
      <c r="C645" s="8"/>
      <c r="D645" s="43"/>
      <c r="E645" s="44"/>
      <c r="F645" s="7"/>
      <c r="G645" s="7"/>
      <c r="H645" s="7"/>
    </row>
    <row r="646" ht="14.25" customHeight="1">
      <c r="B646" s="8"/>
      <c r="C646" s="8"/>
      <c r="D646" s="43"/>
      <c r="E646" s="44"/>
      <c r="F646" s="7"/>
      <c r="G646" s="7"/>
      <c r="H646" s="7"/>
    </row>
    <row r="647" ht="14.25" customHeight="1">
      <c r="B647" s="8"/>
      <c r="C647" s="8"/>
      <c r="D647" s="43"/>
      <c r="E647" s="44"/>
      <c r="F647" s="7"/>
      <c r="G647" s="7"/>
      <c r="H647" s="7"/>
    </row>
    <row r="648" ht="14.25" customHeight="1">
      <c r="B648" s="8"/>
      <c r="C648" s="8"/>
      <c r="D648" s="43"/>
      <c r="E648" s="44"/>
      <c r="F648" s="7"/>
      <c r="G648" s="7"/>
      <c r="H648" s="7"/>
    </row>
    <row r="649" ht="14.25" customHeight="1">
      <c r="B649" s="8"/>
      <c r="C649" s="8"/>
      <c r="D649" s="43"/>
      <c r="E649" s="44"/>
      <c r="F649" s="7"/>
      <c r="G649" s="7"/>
      <c r="H649" s="7"/>
    </row>
    <row r="650" ht="14.25" customHeight="1">
      <c r="B650" s="8"/>
      <c r="C650" s="8"/>
      <c r="D650" s="43"/>
      <c r="E650" s="44"/>
      <c r="F650" s="7"/>
      <c r="G650" s="7"/>
      <c r="H650" s="7"/>
    </row>
    <row r="651" ht="14.25" customHeight="1">
      <c r="B651" s="8"/>
      <c r="C651" s="8"/>
      <c r="D651" s="43"/>
      <c r="E651" s="44"/>
      <c r="F651" s="7"/>
      <c r="G651" s="7"/>
      <c r="H651" s="7"/>
    </row>
    <row r="652" ht="14.25" customHeight="1">
      <c r="B652" s="8"/>
      <c r="C652" s="8"/>
      <c r="D652" s="43"/>
      <c r="E652" s="44"/>
      <c r="F652" s="7"/>
      <c r="G652" s="7"/>
      <c r="H652" s="7"/>
    </row>
    <row r="653" ht="14.25" customHeight="1">
      <c r="B653" s="8"/>
      <c r="C653" s="8"/>
      <c r="D653" s="43"/>
      <c r="E653" s="44"/>
      <c r="F653" s="7"/>
      <c r="G653" s="7"/>
      <c r="H653" s="7"/>
    </row>
    <row r="654" ht="14.25" customHeight="1">
      <c r="B654" s="8"/>
      <c r="C654" s="8"/>
      <c r="D654" s="43"/>
      <c r="E654" s="44"/>
      <c r="F654" s="7"/>
      <c r="G654" s="7"/>
      <c r="H654" s="7"/>
    </row>
    <row r="655" ht="14.25" customHeight="1">
      <c r="B655" s="8"/>
      <c r="C655" s="8"/>
      <c r="D655" s="43"/>
      <c r="E655" s="44"/>
      <c r="F655" s="7"/>
      <c r="G655" s="7"/>
      <c r="H655" s="7"/>
    </row>
    <row r="656" ht="14.25" customHeight="1">
      <c r="B656" s="8"/>
      <c r="C656" s="8"/>
      <c r="D656" s="43"/>
      <c r="E656" s="44"/>
      <c r="F656" s="7"/>
      <c r="G656" s="7"/>
      <c r="H656" s="7"/>
    </row>
    <row r="657" ht="14.25" customHeight="1">
      <c r="B657" s="8"/>
      <c r="C657" s="8"/>
      <c r="D657" s="43"/>
      <c r="E657" s="44"/>
      <c r="F657" s="7"/>
      <c r="G657" s="7"/>
      <c r="H657" s="7"/>
    </row>
    <row r="658" ht="14.25" customHeight="1">
      <c r="B658" s="8"/>
      <c r="C658" s="8"/>
      <c r="D658" s="43"/>
      <c r="E658" s="44"/>
      <c r="F658" s="7"/>
      <c r="G658" s="7"/>
      <c r="H658" s="7"/>
    </row>
    <row r="659" ht="14.25" customHeight="1">
      <c r="B659" s="8"/>
      <c r="C659" s="8"/>
      <c r="D659" s="43"/>
      <c r="E659" s="44"/>
      <c r="F659" s="7"/>
      <c r="G659" s="7"/>
      <c r="H659" s="7"/>
    </row>
    <row r="660" ht="14.25" customHeight="1">
      <c r="B660" s="8"/>
      <c r="C660" s="8"/>
      <c r="D660" s="43"/>
      <c r="E660" s="44"/>
      <c r="F660" s="7"/>
      <c r="G660" s="7"/>
      <c r="H660" s="7"/>
    </row>
    <row r="661" ht="14.25" customHeight="1">
      <c r="B661" s="8"/>
      <c r="C661" s="8"/>
      <c r="D661" s="43"/>
      <c r="E661" s="44"/>
      <c r="F661" s="7"/>
      <c r="G661" s="7"/>
      <c r="H661" s="7"/>
    </row>
    <row r="662" ht="14.25" customHeight="1">
      <c r="B662" s="8"/>
      <c r="C662" s="8"/>
      <c r="D662" s="43"/>
      <c r="E662" s="44"/>
      <c r="F662" s="7"/>
      <c r="G662" s="7"/>
      <c r="H662" s="7"/>
    </row>
    <row r="663" ht="14.25" customHeight="1">
      <c r="B663" s="8"/>
      <c r="C663" s="8"/>
      <c r="D663" s="43"/>
      <c r="E663" s="44"/>
      <c r="F663" s="7"/>
      <c r="G663" s="7"/>
      <c r="H663" s="7"/>
    </row>
    <row r="664" ht="14.25" customHeight="1">
      <c r="B664" s="8"/>
      <c r="C664" s="8"/>
      <c r="D664" s="43"/>
      <c r="E664" s="44"/>
      <c r="F664" s="7"/>
      <c r="G664" s="7"/>
      <c r="H664" s="7"/>
    </row>
    <row r="665" ht="14.25" customHeight="1">
      <c r="B665" s="8"/>
      <c r="C665" s="8"/>
      <c r="D665" s="43"/>
      <c r="E665" s="44"/>
      <c r="F665" s="7"/>
      <c r="G665" s="7"/>
      <c r="H665" s="7"/>
    </row>
    <row r="666" ht="14.25" customHeight="1">
      <c r="B666" s="8"/>
      <c r="C666" s="8"/>
      <c r="D666" s="43"/>
      <c r="E666" s="44"/>
      <c r="F666" s="7"/>
      <c r="G666" s="7"/>
      <c r="H666" s="7"/>
    </row>
    <row r="667" ht="14.25" customHeight="1">
      <c r="B667" s="8"/>
      <c r="C667" s="8"/>
      <c r="D667" s="43"/>
      <c r="E667" s="44"/>
      <c r="F667" s="7"/>
      <c r="G667" s="7"/>
      <c r="H667" s="7"/>
    </row>
    <row r="668" ht="14.25" customHeight="1">
      <c r="B668" s="8"/>
      <c r="C668" s="8"/>
      <c r="D668" s="43"/>
      <c r="E668" s="44"/>
      <c r="F668" s="7"/>
      <c r="G668" s="7"/>
      <c r="H668" s="7"/>
    </row>
    <row r="669" ht="14.25" customHeight="1">
      <c r="B669" s="8"/>
      <c r="C669" s="8"/>
      <c r="D669" s="43"/>
      <c r="E669" s="44"/>
      <c r="F669" s="7"/>
      <c r="G669" s="7"/>
      <c r="H669" s="7"/>
    </row>
    <row r="670" ht="14.25" customHeight="1">
      <c r="B670" s="8"/>
      <c r="C670" s="8"/>
      <c r="D670" s="43"/>
      <c r="E670" s="44"/>
      <c r="F670" s="7"/>
      <c r="G670" s="7"/>
      <c r="H670" s="7"/>
    </row>
    <row r="671" ht="14.25" customHeight="1">
      <c r="B671" s="8"/>
      <c r="C671" s="8"/>
      <c r="D671" s="43"/>
      <c r="E671" s="44"/>
      <c r="F671" s="7"/>
      <c r="G671" s="7"/>
      <c r="H671" s="7"/>
    </row>
    <row r="672" ht="14.25" customHeight="1">
      <c r="B672" s="8"/>
      <c r="C672" s="8"/>
      <c r="D672" s="43"/>
      <c r="E672" s="44"/>
      <c r="F672" s="7"/>
      <c r="G672" s="7"/>
      <c r="H672" s="7"/>
    </row>
    <row r="673" ht="14.25" customHeight="1">
      <c r="B673" s="8"/>
      <c r="C673" s="8"/>
      <c r="D673" s="43"/>
      <c r="E673" s="44"/>
      <c r="F673" s="7"/>
      <c r="G673" s="7"/>
      <c r="H673" s="7"/>
    </row>
    <row r="674" ht="14.25" customHeight="1">
      <c r="B674" s="8"/>
      <c r="C674" s="8"/>
      <c r="D674" s="43"/>
      <c r="E674" s="44"/>
      <c r="F674" s="7"/>
      <c r="G674" s="7"/>
      <c r="H674" s="7"/>
    </row>
    <row r="675" ht="14.25" customHeight="1">
      <c r="B675" s="8"/>
      <c r="C675" s="8"/>
      <c r="D675" s="43"/>
      <c r="E675" s="44"/>
      <c r="F675" s="7"/>
      <c r="G675" s="7"/>
      <c r="H675" s="7"/>
    </row>
    <row r="676" ht="14.25" customHeight="1">
      <c r="B676" s="8"/>
      <c r="C676" s="8"/>
      <c r="D676" s="43"/>
      <c r="E676" s="44"/>
      <c r="F676" s="7"/>
      <c r="G676" s="7"/>
      <c r="H676" s="7"/>
    </row>
    <row r="677" ht="14.25" customHeight="1">
      <c r="B677" s="8"/>
      <c r="C677" s="8"/>
      <c r="D677" s="43"/>
      <c r="E677" s="44"/>
      <c r="F677" s="7"/>
      <c r="G677" s="7"/>
      <c r="H677" s="7"/>
    </row>
    <row r="678" ht="14.25" customHeight="1">
      <c r="B678" s="8"/>
      <c r="C678" s="8"/>
      <c r="D678" s="43"/>
      <c r="E678" s="44"/>
      <c r="F678" s="7"/>
      <c r="G678" s="7"/>
      <c r="H678" s="7"/>
    </row>
    <row r="679" ht="14.25" customHeight="1">
      <c r="B679" s="8"/>
      <c r="C679" s="8"/>
      <c r="D679" s="43"/>
      <c r="E679" s="44"/>
      <c r="F679" s="7"/>
      <c r="G679" s="7"/>
      <c r="H679" s="7"/>
    </row>
    <row r="680" ht="14.25" customHeight="1">
      <c r="B680" s="8"/>
      <c r="C680" s="8"/>
      <c r="D680" s="43"/>
      <c r="E680" s="44"/>
      <c r="F680" s="7"/>
      <c r="G680" s="7"/>
      <c r="H680" s="7"/>
    </row>
    <row r="681" ht="14.25" customHeight="1">
      <c r="B681" s="8"/>
      <c r="C681" s="8"/>
      <c r="D681" s="43"/>
      <c r="E681" s="44"/>
      <c r="F681" s="7"/>
      <c r="G681" s="7"/>
      <c r="H681" s="7"/>
    </row>
    <row r="682" ht="14.25" customHeight="1">
      <c r="B682" s="8"/>
      <c r="C682" s="8"/>
      <c r="D682" s="43"/>
      <c r="E682" s="44"/>
      <c r="F682" s="7"/>
      <c r="G682" s="7"/>
      <c r="H682" s="7"/>
    </row>
    <row r="683" ht="14.25" customHeight="1">
      <c r="B683" s="8"/>
      <c r="C683" s="8"/>
      <c r="D683" s="43"/>
      <c r="E683" s="44"/>
      <c r="F683" s="7"/>
      <c r="G683" s="7"/>
      <c r="H683" s="7"/>
    </row>
    <row r="684" ht="14.25" customHeight="1">
      <c r="B684" s="8"/>
      <c r="C684" s="8"/>
      <c r="D684" s="43"/>
      <c r="E684" s="44"/>
      <c r="F684" s="7"/>
      <c r="G684" s="7"/>
      <c r="H684" s="7"/>
    </row>
    <row r="685" ht="14.25" customHeight="1">
      <c r="B685" s="8"/>
      <c r="C685" s="8"/>
      <c r="D685" s="43"/>
      <c r="E685" s="44"/>
      <c r="F685" s="7"/>
      <c r="G685" s="7"/>
      <c r="H685" s="7"/>
    </row>
    <row r="686" ht="14.25" customHeight="1">
      <c r="B686" s="8"/>
      <c r="C686" s="8"/>
      <c r="D686" s="43"/>
      <c r="E686" s="44"/>
      <c r="F686" s="7"/>
      <c r="G686" s="7"/>
      <c r="H686" s="7"/>
    </row>
    <row r="687" ht="14.25" customHeight="1">
      <c r="B687" s="8"/>
      <c r="C687" s="8"/>
      <c r="D687" s="43"/>
      <c r="E687" s="44"/>
      <c r="F687" s="7"/>
      <c r="G687" s="7"/>
      <c r="H687" s="7"/>
    </row>
    <row r="688" ht="14.25" customHeight="1">
      <c r="B688" s="8"/>
      <c r="C688" s="8"/>
      <c r="D688" s="43"/>
      <c r="E688" s="44"/>
      <c r="F688" s="7"/>
      <c r="G688" s="7"/>
      <c r="H688" s="7"/>
    </row>
    <row r="689" ht="14.25" customHeight="1">
      <c r="B689" s="8"/>
      <c r="C689" s="8"/>
      <c r="D689" s="43"/>
      <c r="E689" s="44"/>
      <c r="F689" s="7"/>
      <c r="G689" s="7"/>
      <c r="H689" s="7"/>
    </row>
    <row r="690" ht="14.25" customHeight="1">
      <c r="B690" s="8"/>
      <c r="C690" s="8"/>
      <c r="D690" s="43"/>
      <c r="E690" s="44"/>
      <c r="F690" s="7"/>
      <c r="G690" s="7"/>
      <c r="H690" s="7"/>
    </row>
    <row r="691" ht="14.25" customHeight="1">
      <c r="B691" s="8"/>
      <c r="C691" s="8"/>
      <c r="D691" s="43"/>
      <c r="E691" s="44"/>
      <c r="F691" s="7"/>
      <c r="G691" s="7"/>
      <c r="H691" s="7"/>
    </row>
    <row r="692" ht="14.25" customHeight="1">
      <c r="B692" s="8"/>
      <c r="C692" s="8"/>
      <c r="D692" s="43"/>
      <c r="E692" s="44"/>
      <c r="F692" s="7"/>
      <c r="G692" s="7"/>
      <c r="H692" s="7"/>
    </row>
    <row r="693" ht="14.25" customHeight="1">
      <c r="B693" s="8"/>
      <c r="C693" s="8"/>
      <c r="D693" s="43"/>
      <c r="E693" s="44"/>
      <c r="F693" s="7"/>
      <c r="G693" s="7"/>
      <c r="H693" s="7"/>
    </row>
    <row r="694" ht="14.25" customHeight="1">
      <c r="B694" s="8"/>
      <c r="C694" s="8"/>
      <c r="D694" s="43"/>
      <c r="E694" s="44"/>
      <c r="F694" s="7"/>
      <c r="G694" s="7"/>
      <c r="H694" s="7"/>
    </row>
    <row r="695" ht="14.25" customHeight="1">
      <c r="B695" s="8"/>
      <c r="C695" s="8"/>
      <c r="D695" s="43"/>
      <c r="E695" s="44"/>
      <c r="F695" s="7"/>
      <c r="G695" s="7"/>
      <c r="H695" s="7"/>
    </row>
    <row r="696" ht="14.25" customHeight="1">
      <c r="B696" s="8"/>
      <c r="C696" s="8"/>
      <c r="D696" s="43"/>
      <c r="E696" s="44"/>
      <c r="F696" s="7"/>
      <c r="G696" s="7"/>
      <c r="H696" s="7"/>
    </row>
    <row r="697" ht="14.25" customHeight="1">
      <c r="B697" s="8"/>
      <c r="C697" s="8"/>
      <c r="D697" s="43"/>
      <c r="E697" s="44"/>
      <c r="F697" s="7"/>
      <c r="G697" s="7"/>
      <c r="H697" s="7"/>
    </row>
    <row r="698" ht="14.25" customHeight="1">
      <c r="B698" s="8"/>
      <c r="C698" s="8"/>
      <c r="D698" s="43"/>
      <c r="E698" s="44"/>
      <c r="F698" s="7"/>
      <c r="G698" s="7"/>
      <c r="H698" s="7"/>
    </row>
    <row r="699" ht="14.25" customHeight="1">
      <c r="B699" s="8"/>
      <c r="C699" s="8"/>
      <c r="D699" s="43"/>
      <c r="E699" s="44"/>
      <c r="F699" s="7"/>
      <c r="G699" s="7"/>
      <c r="H699" s="7"/>
    </row>
    <row r="700" ht="14.25" customHeight="1">
      <c r="B700" s="8"/>
      <c r="C700" s="8"/>
      <c r="D700" s="43"/>
      <c r="E700" s="44"/>
      <c r="F700" s="7"/>
      <c r="G700" s="7"/>
      <c r="H700" s="7"/>
    </row>
    <row r="701" ht="14.25" customHeight="1">
      <c r="B701" s="8"/>
      <c r="C701" s="8"/>
      <c r="D701" s="43"/>
      <c r="E701" s="44"/>
      <c r="F701" s="7"/>
      <c r="G701" s="7"/>
      <c r="H701" s="7"/>
    </row>
    <row r="702" ht="14.25" customHeight="1">
      <c r="B702" s="8"/>
      <c r="C702" s="8"/>
      <c r="D702" s="43"/>
      <c r="E702" s="44"/>
      <c r="F702" s="7"/>
      <c r="G702" s="7"/>
      <c r="H702" s="7"/>
    </row>
    <row r="703" ht="14.25" customHeight="1">
      <c r="B703" s="8"/>
      <c r="C703" s="8"/>
      <c r="D703" s="43"/>
      <c r="E703" s="44"/>
      <c r="F703" s="7"/>
      <c r="G703" s="7"/>
      <c r="H703" s="7"/>
    </row>
    <row r="704" ht="14.25" customHeight="1">
      <c r="B704" s="8"/>
      <c r="C704" s="8"/>
      <c r="D704" s="43"/>
      <c r="E704" s="44"/>
      <c r="F704" s="7"/>
      <c r="G704" s="7"/>
      <c r="H704" s="7"/>
    </row>
    <row r="705" ht="14.25" customHeight="1">
      <c r="B705" s="8"/>
      <c r="C705" s="8"/>
      <c r="D705" s="43"/>
      <c r="E705" s="44"/>
      <c r="F705" s="7"/>
      <c r="G705" s="7"/>
      <c r="H705" s="7"/>
    </row>
    <row r="706" ht="14.25" customHeight="1">
      <c r="B706" s="8"/>
      <c r="C706" s="8"/>
      <c r="D706" s="43"/>
      <c r="E706" s="44"/>
      <c r="F706" s="7"/>
      <c r="G706" s="7"/>
      <c r="H706" s="7"/>
    </row>
    <row r="707" ht="14.25" customHeight="1">
      <c r="B707" s="8"/>
      <c r="C707" s="8"/>
      <c r="D707" s="43"/>
      <c r="E707" s="44"/>
      <c r="F707" s="7"/>
      <c r="G707" s="7"/>
      <c r="H707" s="7"/>
    </row>
    <row r="708" ht="14.25" customHeight="1">
      <c r="B708" s="8"/>
      <c r="C708" s="8"/>
      <c r="D708" s="43"/>
      <c r="E708" s="44"/>
      <c r="F708" s="7"/>
      <c r="G708" s="7"/>
      <c r="H708" s="7"/>
    </row>
    <row r="709" ht="14.25" customHeight="1">
      <c r="B709" s="8"/>
      <c r="C709" s="8"/>
      <c r="D709" s="43"/>
      <c r="E709" s="44"/>
      <c r="F709" s="7"/>
      <c r="G709" s="7"/>
      <c r="H709" s="7"/>
    </row>
    <row r="710" ht="14.25" customHeight="1">
      <c r="B710" s="8"/>
      <c r="C710" s="8"/>
      <c r="D710" s="43"/>
      <c r="E710" s="44"/>
      <c r="F710" s="7"/>
      <c r="G710" s="7"/>
      <c r="H710" s="7"/>
    </row>
    <row r="711" ht="14.25" customHeight="1">
      <c r="B711" s="8"/>
      <c r="C711" s="8"/>
      <c r="D711" s="43"/>
      <c r="E711" s="44"/>
      <c r="F711" s="7"/>
      <c r="G711" s="7"/>
      <c r="H711" s="7"/>
    </row>
    <row r="712" ht="14.25" customHeight="1">
      <c r="B712" s="8"/>
      <c r="C712" s="8"/>
      <c r="D712" s="43"/>
      <c r="E712" s="44"/>
      <c r="F712" s="7"/>
      <c r="G712" s="7"/>
      <c r="H712" s="7"/>
    </row>
    <row r="713" ht="14.25" customHeight="1">
      <c r="B713" s="8"/>
      <c r="C713" s="8"/>
      <c r="D713" s="43"/>
      <c r="E713" s="44"/>
      <c r="F713" s="7"/>
      <c r="G713" s="7"/>
      <c r="H713" s="7"/>
    </row>
    <row r="714" ht="14.25" customHeight="1">
      <c r="B714" s="8"/>
      <c r="C714" s="8"/>
      <c r="D714" s="43"/>
      <c r="E714" s="44"/>
      <c r="F714" s="7"/>
      <c r="G714" s="7"/>
      <c r="H714" s="7"/>
    </row>
    <row r="715" ht="14.25" customHeight="1">
      <c r="B715" s="8"/>
      <c r="C715" s="8"/>
      <c r="D715" s="43"/>
      <c r="E715" s="44"/>
      <c r="F715" s="7"/>
      <c r="G715" s="7"/>
      <c r="H715" s="7"/>
    </row>
    <row r="716" ht="14.25" customHeight="1">
      <c r="B716" s="8"/>
      <c r="C716" s="8"/>
      <c r="D716" s="43"/>
      <c r="E716" s="44"/>
      <c r="F716" s="7"/>
      <c r="G716" s="7"/>
      <c r="H716" s="7"/>
    </row>
    <row r="717" ht="14.25" customHeight="1">
      <c r="B717" s="8"/>
      <c r="C717" s="8"/>
      <c r="D717" s="43"/>
      <c r="E717" s="44"/>
      <c r="F717" s="7"/>
      <c r="G717" s="7"/>
      <c r="H717" s="7"/>
    </row>
    <row r="718" ht="14.25" customHeight="1">
      <c r="B718" s="8"/>
      <c r="C718" s="8"/>
      <c r="D718" s="43"/>
      <c r="E718" s="44"/>
      <c r="F718" s="7"/>
      <c r="G718" s="7"/>
      <c r="H718" s="7"/>
    </row>
    <row r="719" ht="14.25" customHeight="1">
      <c r="B719" s="8"/>
      <c r="C719" s="8"/>
      <c r="D719" s="43"/>
      <c r="E719" s="44"/>
      <c r="F719" s="7"/>
      <c r="G719" s="7"/>
      <c r="H719" s="7"/>
    </row>
    <row r="720" ht="14.25" customHeight="1">
      <c r="B720" s="8"/>
      <c r="C720" s="8"/>
      <c r="D720" s="43"/>
      <c r="E720" s="44"/>
      <c r="F720" s="7"/>
      <c r="G720" s="7"/>
      <c r="H720" s="7"/>
    </row>
    <row r="721" ht="14.25" customHeight="1">
      <c r="B721" s="8"/>
      <c r="C721" s="8"/>
      <c r="D721" s="43"/>
      <c r="E721" s="44"/>
      <c r="F721" s="7"/>
      <c r="G721" s="7"/>
      <c r="H721" s="7"/>
    </row>
    <row r="722" ht="14.25" customHeight="1">
      <c r="B722" s="8"/>
      <c r="C722" s="8"/>
      <c r="D722" s="43"/>
      <c r="E722" s="44"/>
      <c r="F722" s="7"/>
      <c r="G722" s="7"/>
      <c r="H722" s="7"/>
    </row>
    <row r="723" ht="14.25" customHeight="1">
      <c r="B723" s="8"/>
      <c r="C723" s="8"/>
      <c r="D723" s="43"/>
      <c r="E723" s="44"/>
      <c r="F723" s="7"/>
      <c r="G723" s="7"/>
      <c r="H723" s="7"/>
    </row>
    <row r="724" ht="14.25" customHeight="1">
      <c r="B724" s="8"/>
      <c r="C724" s="8"/>
      <c r="D724" s="43"/>
      <c r="E724" s="44"/>
      <c r="F724" s="7"/>
      <c r="G724" s="7"/>
      <c r="H724" s="7"/>
    </row>
    <row r="725" ht="14.25" customHeight="1">
      <c r="B725" s="8"/>
      <c r="C725" s="8"/>
      <c r="D725" s="43"/>
      <c r="E725" s="44"/>
      <c r="F725" s="7"/>
      <c r="G725" s="7"/>
      <c r="H725" s="7"/>
    </row>
    <row r="726" ht="14.25" customHeight="1">
      <c r="B726" s="8"/>
      <c r="C726" s="8"/>
      <c r="D726" s="43"/>
      <c r="E726" s="44"/>
      <c r="F726" s="7"/>
      <c r="G726" s="7"/>
      <c r="H726" s="7"/>
    </row>
    <row r="727" ht="14.25" customHeight="1">
      <c r="B727" s="8"/>
      <c r="C727" s="8"/>
      <c r="D727" s="43"/>
      <c r="E727" s="44"/>
      <c r="F727" s="7"/>
      <c r="G727" s="7"/>
      <c r="H727" s="7"/>
    </row>
    <row r="728" ht="14.25" customHeight="1">
      <c r="B728" s="8"/>
      <c r="C728" s="8"/>
      <c r="D728" s="43"/>
      <c r="E728" s="44"/>
      <c r="F728" s="7"/>
      <c r="G728" s="7"/>
      <c r="H728" s="7"/>
    </row>
    <row r="729" ht="14.25" customHeight="1">
      <c r="B729" s="8"/>
      <c r="C729" s="8"/>
      <c r="D729" s="43"/>
      <c r="E729" s="44"/>
      <c r="F729" s="7"/>
      <c r="G729" s="7"/>
      <c r="H729" s="7"/>
    </row>
    <row r="730" ht="14.25" customHeight="1">
      <c r="B730" s="8"/>
      <c r="C730" s="8"/>
      <c r="D730" s="43"/>
      <c r="E730" s="44"/>
      <c r="F730" s="7"/>
      <c r="G730" s="7"/>
      <c r="H730" s="7"/>
    </row>
    <row r="731" ht="14.25" customHeight="1">
      <c r="B731" s="8"/>
      <c r="C731" s="8"/>
      <c r="D731" s="43"/>
      <c r="E731" s="44"/>
      <c r="F731" s="7"/>
      <c r="G731" s="7"/>
      <c r="H731" s="7"/>
    </row>
    <row r="732" ht="14.25" customHeight="1">
      <c r="B732" s="8"/>
      <c r="C732" s="8"/>
      <c r="D732" s="43"/>
      <c r="E732" s="44"/>
      <c r="F732" s="7"/>
      <c r="G732" s="7"/>
      <c r="H732" s="7"/>
    </row>
    <row r="733" ht="14.25" customHeight="1">
      <c r="B733" s="8"/>
      <c r="C733" s="8"/>
      <c r="D733" s="43"/>
      <c r="E733" s="44"/>
      <c r="F733" s="7"/>
      <c r="G733" s="7"/>
      <c r="H733" s="7"/>
    </row>
    <row r="734" ht="14.25" customHeight="1">
      <c r="B734" s="8"/>
      <c r="C734" s="8"/>
      <c r="D734" s="43"/>
      <c r="E734" s="44"/>
      <c r="F734" s="7"/>
      <c r="G734" s="7"/>
      <c r="H734" s="7"/>
    </row>
    <row r="735" ht="14.25" customHeight="1">
      <c r="B735" s="8"/>
      <c r="C735" s="8"/>
      <c r="D735" s="43"/>
      <c r="E735" s="44"/>
      <c r="F735" s="7"/>
      <c r="G735" s="7"/>
      <c r="H735" s="7"/>
    </row>
    <row r="736" ht="14.25" customHeight="1">
      <c r="B736" s="8"/>
      <c r="C736" s="8"/>
      <c r="D736" s="43"/>
      <c r="E736" s="44"/>
      <c r="F736" s="7"/>
      <c r="G736" s="7"/>
      <c r="H736" s="7"/>
    </row>
    <row r="737" ht="14.25" customHeight="1">
      <c r="B737" s="8"/>
      <c r="C737" s="8"/>
      <c r="D737" s="43"/>
      <c r="E737" s="44"/>
      <c r="F737" s="7"/>
      <c r="G737" s="7"/>
      <c r="H737" s="7"/>
    </row>
    <row r="738" ht="14.25" customHeight="1">
      <c r="B738" s="8"/>
      <c r="C738" s="8"/>
      <c r="D738" s="43"/>
      <c r="E738" s="44"/>
      <c r="F738" s="7"/>
      <c r="G738" s="7"/>
      <c r="H738" s="7"/>
    </row>
    <row r="739" ht="14.25" customHeight="1">
      <c r="B739" s="8"/>
      <c r="C739" s="8"/>
      <c r="D739" s="43"/>
      <c r="E739" s="44"/>
      <c r="F739" s="7"/>
      <c r="G739" s="7"/>
      <c r="H739" s="7"/>
    </row>
    <row r="740" ht="14.25" customHeight="1">
      <c r="B740" s="8"/>
      <c r="C740" s="8"/>
      <c r="D740" s="43"/>
      <c r="E740" s="44"/>
      <c r="F740" s="7"/>
      <c r="G740" s="7"/>
      <c r="H740" s="7"/>
    </row>
    <row r="741" ht="14.25" customHeight="1">
      <c r="B741" s="8"/>
      <c r="C741" s="8"/>
      <c r="D741" s="43"/>
      <c r="E741" s="44"/>
      <c r="F741" s="7"/>
      <c r="G741" s="7"/>
      <c r="H741" s="7"/>
    </row>
    <row r="742" ht="14.25" customHeight="1">
      <c r="B742" s="8"/>
      <c r="C742" s="8"/>
      <c r="D742" s="43"/>
      <c r="E742" s="44"/>
      <c r="F742" s="7"/>
      <c r="G742" s="7"/>
      <c r="H742" s="7"/>
    </row>
    <row r="743" ht="14.25" customHeight="1">
      <c r="B743" s="8"/>
      <c r="C743" s="8"/>
      <c r="D743" s="43"/>
      <c r="E743" s="44"/>
      <c r="F743" s="7"/>
      <c r="G743" s="7"/>
      <c r="H743" s="7"/>
    </row>
    <row r="744" ht="14.25" customHeight="1">
      <c r="B744" s="8"/>
      <c r="C744" s="8"/>
      <c r="D744" s="43"/>
      <c r="E744" s="44"/>
      <c r="F744" s="7"/>
      <c r="G744" s="7"/>
      <c r="H744" s="7"/>
    </row>
    <row r="745" ht="14.25" customHeight="1">
      <c r="B745" s="8"/>
      <c r="C745" s="8"/>
      <c r="D745" s="43"/>
      <c r="E745" s="44"/>
      <c r="F745" s="7"/>
      <c r="G745" s="7"/>
      <c r="H745" s="7"/>
    </row>
    <row r="746" ht="14.25" customHeight="1">
      <c r="B746" s="8"/>
      <c r="C746" s="8"/>
      <c r="D746" s="43"/>
      <c r="E746" s="44"/>
      <c r="F746" s="7"/>
      <c r="G746" s="7"/>
      <c r="H746" s="7"/>
    </row>
    <row r="747" ht="14.25" customHeight="1">
      <c r="B747" s="8"/>
      <c r="C747" s="8"/>
      <c r="D747" s="43"/>
      <c r="E747" s="44"/>
      <c r="F747" s="7"/>
      <c r="G747" s="7"/>
      <c r="H747" s="7"/>
    </row>
    <row r="748" ht="14.25" customHeight="1">
      <c r="B748" s="8"/>
      <c r="C748" s="8"/>
      <c r="D748" s="43"/>
      <c r="E748" s="44"/>
      <c r="F748" s="7"/>
      <c r="G748" s="7"/>
      <c r="H748" s="7"/>
    </row>
    <row r="749" ht="14.25" customHeight="1">
      <c r="B749" s="8"/>
      <c r="C749" s="8"/>
      <c r="D749" s="43"/>
      <c r="E749" s="44"/>
      <c r="F749" s="7"/>
      <c r="G749" s="7"/>
      <c r="H749" s="7"/>
    </row>
    <row r="750" ht="14.25" customHeight="1">
      <c r="B750" s="8"/>
      <c r="C750" s="8"/>
      <c r="D750" s="43"/>
      <c r="E750" s="44"/>
      <c r="F750" s="7"/>
      <c r="G750" s="7"/>
      <c r="H750" s="7"/>
    </row>
    <row r="751" ht="14.25" customHeight="1">
      <c r="B751" s="8"/>
      <c r="C751" s="8"/>
      <c r="D751" s="43"/>
      <c r="E751" s="44"/>
      <c r="F751" s="7"/>
      <c r="G751" s="7"/>
      <c r="H751" s="7"/>
    </row>
    <row r="752" ht="14.25" customHeight="1">
      <c r="B752" s="8"/>
      <c r="C752" s="8"/>
      <c r="D752" s="43"/>
      <c r="E752" s="44"/>
      <c r="F752" s="7"/>
      <c r="G752" s="7"/>
      <c r="H752" s="7"/>
    </row>
    <row r="753" ht="14.25" customHeight="1">
      <c r="B753" s="8"/>
      <c r="C753" s="8"/>
      <c r="D753" s="43"/>
      <c r="E753" s="44"/>
      <c r="F753" s="7"/>
      <c r="G753" s="7"/>
      <c r="H753" s="7"/>
    </row>
    <row r="754" ht="14.25" customHeight="1">
      <c r="B754" s="8"/>
      <c r="C754" s="8"/>
      <c r="D754" s="43"/>
      <c r="E754" s="44"/>
      <c r="F754" s="7"/>
      <c r="G754" s="7"/>
      <c r="H754" s="7"/>
    </row>
    <row r="755" ht="14.25" customHeight="1">
      <c r="B755" s="8"/>
      <c r="C755" s="8"/>
      <c r="D755" s="43"/>
      <c r="E755" s="44"/>
      <c r="F755" s="7"/>
      <c r="G755" s="7"/>
      <c r="H755" s="7"/>
    </row>
    <row r="756" ht="14.25" customHeight="1">
      <c r="B756" s="8"/>
      <c r="C756" s="8"/>
      <c r="D756" s="43"/>
      <c r="E756" s="44"/>
      <c r="F756" s="7"/>
      <c r="G756" s="7"/>
      <c r="H756" s="7"/>
    </row>
    <row r="757" ht="14.25" customHeight="1">
      <c r="B757" s="8"/>
      <c r="C757" s="8"/>
      <c r="D757" s="43"/>
      <c r="E757" s="44"/>
      <c r="F757" s="7"/>
      <c r="G757" s="7"/>
      <c r="H757" s="7"/>
    </row>
    <row r="758" ht="14.25" customHeight="1">
      <c r="B758" s="8"/>
      <c r="C758" s="8"/>
      <c r="D758" s="43"/>
      <c r="E758" s="44"/>
      <c r="F758" s="7"/>
      <c r="G758" s="7"/>
      <c r="H758" s="7"/>
    </row>
    <row r="759" ht="14.25" customHeight="1">
      <c r="B759" s="8"/>
      <c r="C759" s="8"/>
      <c r="D759" s="43"/>
      <c r="E759" s="44"/>
      <c r="F759" s="7"/>
      <c r="G759" s="7"/>
      <c r="H759" s="7"/>
    </row>
    <row r="760" ht="14.25" customHeight="1">
      <c r="B760" s="8"/>
      <c r="C760" s="8"/>
      <c r="D760" s="43"/>
      <c r="E760" s="44"/>
      <c r="F760" s="7"/>
      <c r="G760" s="7"/>
      <c r="H760" s="7"/>
    </row>
    <row r="761" ht="14.25" customHeight="1">
      <c r="B761" s="8"/>
      <c r="C761" s="8"/>
      <c r="D761" s="43"/>
      <c r="E761" s="44"/>
      <c r="F761" s="7"/>
      <c r="G761" s="7"/>
      <c r="H761" s="7"/>
    </row>
    <row r="762" ht="14.25" customHeight="1">
      <c r="B762" s="8"/>
      <c r="C762" s="8"/>
      <c r="D762" s="43"/>
      <c r="E762" s="44"/>
      <c r="F762" s="7"/>
      <c r="G762" s="7"/>
      <c r="H762" s="7"/>
    </row>
    <row r="763" ht="14.25" customHeight="1">
      <c r="B763" s="8"/>
      <c r="C763" s="8"/>
      <c r="D763" s="43"/>
      <c r="E763" s="44"/>
      <c r="F763" s="7"/>
      <c r="G763" s="7"/>
      <c r="H763" s="7"/>
    </row>
    <row r="764" ht="14.25" customHeight="1">
      <c r="B764" s="8"/>
      <c r="C764" s="8"/>
      <c r="D764" s="43"/>
      <c r="E764" s="44"/>
      <c r="F764" s="7"/>
      <c r="G764" s="7"/>
      <c r="H764" s="7"/>
    </row>
    <row r="765" ht="14.25" customHeight="1">
      <c r="B765" s="8"/>
      <c r="C765" s="8"/>
      <c r="D765" s="43"/>
      <c r="E765" s="44"/>
      <c r="F765" s="7"/>
      <c r="G765" s="7"/>
      <c r="H765" s="7"/>
    </row>
    <row r="766" ht="14.25" customHeight="1">
      <c r="B766" s="8"/>
      <c r="C766" s="8"/>
      <c r="D766" s="43"/>
      <c r="E766" s="44"/>
      <c r="F766" s="7"/>
      <c r="G766" s="7"/>
      <c r="H766" s="7"/>
    </row>
    <row r="767" ht="14.25" customHeight="1">
      <c r="B767" s="8"/>
      <c r="C767" s="8"/>
      <c r="D767" s="43"/>
      <c r="E767" s="44"/>
      <c r="F767" s="7"/>
      <c r="G767" s="7"/>
      <c r="H767" s="7"/>
    </row>
    <row r="768" ht="14.25" customHeight="1">
      <c r="B768" s="8"/>
      <c r="C768" s="8"/>
      <c r="D768" s="43"/>
      <c r="E768" s="44"/>
      <c r="F768" s="7"/>
      <c r="G768" s="7"/>
      <c r="H768" s="7"/>
    </row>
    <row r="769" ht="14.25" customHeight="1">
      <c r="B769" s="8"/>
      <c r="C769" s="8"/>
      <c r="D769" s="43"/>
      <c r="E769" s="44"/>
      <c r="F769" s="7"/>
      <c r="G769" s="7"/>
      <c r="H769" s="7"/>
    </row>
    <row r="770" ht="14.25" customHeight="1">
      <c r="B770" s="8"/>
      <c r="C770" s="8"/>
      <c r="D770" s="43"/>
      <c r="E770" s="44"/>
      <c r="F770" s="7"/>
      <c r="G770" s="7"/>
      <c r="H770" s="7"/>
    </row>
    <row r="771" ht="14.25" customHeight="1">
      <c r="B771" s="8"/>
      <c r="C771" s="8"/>
      <c r="D771" s="43"/>
      <c r="E771" s="44"/>
      <c r="F771" s="7"/>
      <c r="G771" s="7"/>
      <c r="H771" s="7"/>
    </row>
    <row r="772" ht="14.25" customHeight="1">
      <c r="B772" s="8"/>
      <c r="C772" s="8"/>
      <c r="D772" s="43"/>
      <c r="E772" s="44"/>
      <c r="F772" s="7"/>
      <c r="G772" s="7"/>
      <c r="H772" s="7"/>
    </row>
    <row r="773" ht="14.25" customHeight="1">
      <c r="B773" s="8"/>
      <c r="C773" s="8"/>
      <c r="D773" s="43"/>
      <c r="E773" s="44"/>
      <c r="F773" s="7"/>
      <c r="G773" s="7"/>
      <c r="H773" s="7"/>
    </row>
    <row r="774" ht="14.25" customHeight="1">
      <c r="B774" s="8"/>
      <c r="C774" s="8"/>
      <c r="D774" s="43"/>
      <c r="E774" s="44"/>
      <c r="F774" s="7"/>
      <c r="G774" s="7"/>
      <c r="H774" s="7"/>
    </row>
    <row r="775" ht="14.25" customHeight="1">
      <c r="B775" s="8"/>
      <c r="C775" s="8"/>
      <c r="D775" s="43"/>
      <c r="E775" s="44"/>
      <c r="F775" s="7"/>
      <c r="G775" s="7"/>
      <c r="H775" s="7"/>
    </row>
    <row r="776" ht="14.25" customHeight="1">
      <c r="B776" s="8"/>
      <c r="C776" s="8"/>
      <c r="D776" s="43"/>
      <c r="E776" s="44"/>
      <c r="F776" s="7"/>
      <c r="G776" s="7"/>
      <c r="H776" s="7"/>
    </row>
    <row r="777" ht="14.25" customHeight="1">
      <c r="B777" s="8"/>
      <c r="C777" s="8"/>
      <c r="D777" s="43"/>
      <c r="E777" s="44"/>
      <c r="F777" s="7"/>
      <c r="G777" s="7"/>
      <c r="H777" s="7"/>
    </row>
    <row r="778" ht="14.25" customHeight="1">
      <c r="B778" s="8"/>
      <c r="C778" s="8"/>
      <c r="D778" s="43"/>
      <c r="E778" s="44"/>
      <c r="F778" s="7"/>
      <c r="G778" s="7"/>
      <c r="H778" s="7"/>
    </row>
    <row r="779" ht="14.25" customHeight="1">
      <c r="B779" s="8"/>
      <c r="C779" s="8"/>
      <c r="D779" s="43"/>
      <c r="E779" s="44"/>
      <c r="F779" s="7"/>
      <c r="G779" s="7"/>
      <c r="H779" s="7"/>
    </row>
    <row r="780" ht="14.25" customHeight="1">
      <c r="B780" s="8"/>
      <c r="C780" s="8"/>
      <c r="D780" s="43"/>
      <c r="E780" s="44"/>
      <c r="F780" s="7"/>
      <c r="G780" s="7"/>
      <c r="H780" s="7"/>
    </row>
    <row r="781" ht="14.25" customHeight="1">
      <c r="B781" s="8"/>
      <c r="C781" s="8"/>
      <c r="D781" s="43"/>
      <c r="E781" s="44"/>
      <c r="F781" s="7"/>
      <c r="G781" s="7"/>
      <c r="H781" s="7"/>
    </row>
    <row r="782" ht="14.25" customHeight="1">
      <c r="B782" s="8"/>
      <c r="C782" s="8"/>
      <c r="D782" s="43"/>
      <c r="E782" s="44"/>
      <c r="F782" s="7"/>
      <c r="G782" s="7"/>
      <c r="H782" s="7"/>
    </row>
    <row r="783" ht="14.25" customHeight="1">
      <c r="B783" s="8"/>
      <c r="C783" s="8"/>
      <c r="D783" s="43"/>
      <c r="E783" s="44"/>
      <c r="F783" s="7"/>
      <c r="G783" s="7"/>
      <c r="H783" s="7"/>
    </row>
    <row r="784" ht="14.25" customHeight="1">
      <c r="B784" s="8"/>
      <c r="C784" s="8"/>
      <c r="D784" s="43"/>
      <c r="E784" s="44"/>
      <c r="F784" s="7"/>
      <c r="G784" s="7"/>
      <c r="H784" s="7"/>
    </row>
    <row r="785" ht="14.25" customHeight="1">
      <c r="B785" s="8"/>
      <c r="C785" s="8"/>
      <c r="D785" s="43"/>
      <c r="E785" s="44"/>
      <c r="F785" s="7"/>
      <c r="G785" s="7"/>
      <c r="H785" s="7"/>
    </row>
    <row r="786" ht="14.25" customHeight="1">
      <c r="B786" s="8"/>
      <c r="C786" s="8"/>
      <c r="D786" s="43"/>
      <c r="E786" s="44"/>
      <c r="F786" s="7"/>
      <c r="G786" s="7"/>
      <c r="H786" s="7"/>
    </row>
    <row r="787" ht="14.25" customHeight="1">
      <c r="B787" s="8"/>
      <c r="C787" s="8"/>
      <c r="D787" s="43"/>
      <c r="E787" s="44"/>
      <c r="F787" s="7"/>
      <c r="G787" s="7"/>
      <c r="H787" s="7"/>
    </row>
    <row r="788" ht="14.25" customHeight="1">
      <c r="B788" s="8"/>
      <c r="C788" s="8"/>
      <c r="D788" s="43"/>
      <c r="E788" s="44"/>
      <c r="F788" s="7"/>
      <c r="G788" s="7"/>
      <c r="H788" s="7"/>
    </row>
    <row r="789" ht="14.25" customHeight="1">
      <c r="B789" s="8"/>
      <c r="C789" s="8"/>
      <c r="D789" s="43"/>
      <c r="E789" s="44"/>
      <c r="F789" s="7"/>
      <c r="G789" s="7"/>
      <c r="H789" s="7"/>
    </row>
    <row r="790" ht="14.25" customHeight="1">
      <c r="B790" s="8"/>
      <c r="C790" s="8"/>
      <c r="D790" s="43"/>
      <c r="E790" s="44"/>
      <c r="F790" s="7"/>
      <c r="G790" s="7"/>
      <c r="H790" s="7"/>
    </row>
    <row r="791" ht="14.25" customHeight="1">
      <c r="B791" s="8"/>
      <c r="C791" s="8"/>
      <c r="D791" s="43"/>
      <c r="E791" s="44"/>
      <c r="F791" s="7"/>
      <c r="G791" s="7"/>
      <c r="H791" s="7"/>
    </row>
    <row r="792" ht="14.25" customHeight="1">
      <c r="B792" s="8"/>
      <c r="C792" s="8"/>
      <c r="D792" s="43"/>
      <c r="E792" s="44"/>
      <c r="F792" s="7"/>
      <c r="G792" s="7"/>
      <c r="H792" s="7"/>
    </row>
    <row r="793" ht="14.25" customHeight="1">
      <c r="B793" s="8"/>
      <c r="C793" s="8"/>
      <c r="D793" s="43"/>
      <c r="E793" s="44"/>
      <c r="F793" s="7"/>
      <c r="G793" s="7"/>
      <c r="H793" s="7"/>
    </row>
    <row r="794" ht="14.25" customHeight="1">
      <c r="B794" s="8"/>
      <c r="C794" s="8"/>
      <c r="D794" s="43"/>
      <c r="E794" s="44"/>
      <c r="F794" s="7"/>
      <c r="G794" s="7"/>
      <c r="H794" s="7"/>
    </row>
    <row r="795" ht="14.25" customHeight="1">
      <c r="B795" s="8"/>
      <c r="C795" s="8"/>
      <c r="D795" s="43"/>
      <c r="E795" s="44"/>
      <c r="F795" s="7"/>
      <c r="G795" s="7"/>
      <c r="H795" s="7"/>
    </row>
    <row r="796" ht="14.25" customHeight="1">
      <c r="B796" s="8"/>
      <c r="C796" s="8"/>
      <c r="D796" s="43"/>
      <c r="E796" s="44"/>
      <c r="F796" s="7"/>
      <c r="G796" s="7"/>
      <c r="H796" s="7"/>
    </row>
    <row r="797" ht="14.25" customHeight="1">
      <c r="B797" s="8"/>
      <c r="C797" s="8"/>
      <c r="D797" s="43"/>
      <c r="E797" s="44"/>
      <c r="F797" s="7"/>
      <c r="G797" s="7"/>
      <c r="H797" s="7"/>
    </row>
    <row r="798" ht="14.25" customHeight="1">
      <c r="B798" s="8"/>
      <c r="C798" s="8"/>
      <c r="D798" s="43"/>
      <c r="E798" s="44"/>
      <c r="F798" s="7"/>
      <c r="G798" s="7"/>
      <c r="H798" s="7"/>
    </row>
    <row r="799" ht="14.25" customHeight="1">
      <c r="B799" s="8"/>
      <c r="C799" s="8"/>
      <c r="D799" s="43"/>
      <c r="E799" s="44"/>
      <c r="F799" s="7"/>
      <c r="G799" s="7"/>
      <c r="H799" s="7"/>
    </row>
    <row r="800" ht="14.25" customHeight="1">
      <c r="B800" s="8"/>
      <c r="C800" s="8"/>
      <c r="D800" s="43"/>
      <c r="E800" s="44"/>
      <c r="F800" s="7"/>
      <c r="G800" s="7"/>
      <c r="H800" s="7"/>
    </row>
    <row r="801" ht="14.25" customHeight="1">
      <c r="B801" s="8"/>
      <c r="C801" s="8"/>
      <c r="D801" s="43"/>
      <c r="E801" s="44"/>
      <c r="F801" s="7"/>
      <c r="G801" s="7"/>
      <c r="H801" s="7"/>
    </row>
    <row r="802" ht="14.25" customHeight="1">
      <c r="B802" s="8"/>
      <c r="C802" s="8"/>
      <c r="D802" s="43"/>
      <c r="E802" s="44"/>
      <c r="F802" s="7"/>
      <c r="G802" s="7"/>
      <c r="H802" s="7"/>
    </row>
    <row r="803" ht="14.25" customHeight="1">
      <c r="B803" s="8"/>
      <c r="C803" s="8"/>
      <c r="D803" s="43"/>
      <c r="E803" s="44"/>
      <c r="F803" s="7"/>
      <c r="G803" s="7"/>
      <c r="H803" s="7"/>
    </row>
    <row r="804" ht="14.25" customHeight="1">
      <c r="B804" s="8"/>
      <c r="C804" s="8"/>
      <c r="D804" s="43"/>
      <c r="E804" s="44"/>
      <c r="F804" s="7"/>
      <c r="G804" s="7"/>
      <c r="H804" s="7"/>
    </row>
    <row r="805" ht="14.25" customHeight="1">
      <c r="B805" s="8"/>
      <c r="C805" s="8"/>
      <c r="D805" s="43"/>
      <c r="E805" s="44"/>
      <c r="F805" s="7"/>
      <c r="G805" s="7"/>
      <c r="H805" s="7"/>
    </row>
    <row r="806" ht="14.25" customHeight="1">
      <c r="B806" s="8"/>
      <c r="C806" s="8"/>
      <c r="D806" s="43"/>
      <c r="E806" s="44"/>
      <c r="F806" s="7"/>
      <c r="G806" s="7"/>
      <c r="H806" s="7"/>
    </row>
    <row r="807" ht="14.25" customHeight="1">
      <c r="B807" s="8"/>
      <c r="C807" s="8"/>
      <c r="D807" s="43"/>
      <c r="E807" s="44"/>
      <c r="F807" s="7"/>
      <c r="G807" s="7"/>
      <c r="H807" s="7"/>
    </row>
    <row r="808" ht="14.25" customHeight="1">
      <c r="B808" s="8"/>
      <c r="C808" s="8"/>
      <c r="D808" s="43"/>
      <c r="E808" s="44"/>
      <c r="F808" s="7"/>
      <c r="G808" s="7"/>
      <c r="H808" s="7"/>
    </row>
    <row r="809" ht="14.25" customHeight="1">
      <c r="B809" s="8"/>
      <c r="C809" s="8"/>
      <c r="D809" s="43"/>
      <c r="E809" s="44"/>
      <c r="F809" s="7"/>
      <c r="G809" s="7"/>
      <c r="H809" s="7"/>
    </row>
    <row r="810" ht="14.25" customHeight="1">
      <c r="B810" s="8"/>
      <c r="C810" s="8"/>
      <c r="D810" s="43"/>
      <c r="E810" s="44"/>
      <c r="F810" s="7"/>
      <c r="G810" s="7"/>
      <c r="H810" s="7"/>
    </row>
    <row r="811" ht="14.25" customHeight="1">
      <c r="B811" s="8"/>
      <c r="C811" s="8"/>
      <c r="D811" s="43"/>
      <c r="E811" s="44"/>
      <c r="F811" s="7"/>
      <c r="G811" s="7"/>
      <c r="H811" s="7"/>
    </row>
    <row r="812" ht="14.25" customHeight="1">
      <c r="B812" s="8"/>
      <c r="C812" s="8"/>
      <c r="D812" s="43"/>
      <c r="E812" s="44"/>
      <c r="F812" s="7"/>
      <c r="G812" s="7"/>
      <c r="H812" s="7"/>
    </row>
    <row r="813" ht="14.25" customHeight="1">
      <c r="B813" s="8"/>
      <c r="C813" s="8"/>
      <c r="D813" s="43"/>
      <c r="E813" s="44"/>
      <c r="F813" s="7"/>
      <c r="G813" s="7"/>
      <c r="H813" s="7"/>
    </row>
    <row r="814" ht="14.25" customHeight="1">
      <c r="B814" s="8"/>
      <c r="C814" s="8"/>
      <c r="D814" s="43"/>
      <c r="E814" s="44"/>
      <c r="F814" s="7"/>
      <c r="G814" s="7"/>
      <c r="H814" s="7"/>
    </row>
    <row r="815" ht="14.25" customHeight="1">
      <c r="B815" s="8"/>
      <c r="C815" s="8"/>
      <c r="D815" s="43"/>
      <c r="E815" s="44"/>
      <c r="F815" s="7"/>
      <c r="G815" s="7"/>
      <c r="H815" s="7"/>
    </row>
    <row r="816" ht="14.25" customHeight="1">
      <c r="B816" s="8"/>
      <c r="C816" s="8"/>
      <c r="D816" s="43"/>
      <c r="E816" s="44"/>
      <c r="F816" s="7"/>
      <c r="G816" s="7"/>
      <c r="H816" s="7"/>
    </row>
    <row r="817" ht="14.25" customHeight="1">
      <c r="B817" s="8"/>
      <c r="C817" s="8"/>
      <c r="D817" s="43"/>
      <c r="E817" s="44"/>
      <c r="F817" s="7"/>
      <c r="G817" s="7"/>
      <c r="H817" s="7"/>
    </row>
    <row r="818" ht="14.25" customHeight="1">
      <c r="B818" s="8"/>
      <c r="C818" s="8"/>
      <c r="D818" s="43"/>
      <c r="E818" s="44"/>
      <c r="F818" s="7"/>
      <c r="G818" s="7"/>
      <c r="H818" s="7"/>
    </row>
    <row r="819" ht="14.25" customHeight="1">
      <c r="B819" s="8"/>
      <c r="C819" s="8"/>
      <c r="D819" s="43"/>
      <c r="E819" s="44"/>
      <c r="F819" s="7"/>
      <c r="G819" s="7"/>
      <c r="H819" s="7"/>
    </row>
    <row r="820" ht="14.25" customHeight="1">
      <c r="B820" s="8"/>
      <c r="C820" s="8"/>
      <c r="D820" s="43"/>
      <c r="E820" s="44"/>
      <c r="F820" s="7"/>
      <c r="G820" s="7"/>
      <c r="H820" s="7"/>
    </row>
    <row r="821" ht="14.25" customHeight="1">
      <c r="B821" s="8"/>
      <c r="C821" s="8"/>
      <c r="D821" s="43"/>
      <c r="E821" s="44"/>
      <c r="F821" s="7"/>
      <c r="G821" s="7"/>
      <c r="H821" s="7"/>
    </row>
    <row r="822" ht="14.25" customHeight="1">
      <c r="B822" s="8"/>
      <c r="C822" s="8"/>
      <c r="D822" s="43"/>
      <c r="E822" s="44"/>
      <c r="F822" s="7"/>
      <c r="G822" s="7"/>
      <c r="H822" s="7"/>
    </row>
    <row r="823" ht="14.25" customHeight="1">
      <c r="B823" s="8"/>
      <c r="C823" s="8"/>
      <c r="D823" s="43"/>
      <c r="E823" s="44"/>
      <c r="F823" s="7"/>
      <c r="G823" s="7"/>
      <c r="H823" s="7"/>
    </row>
    <row r="824" ht="14.25" customHeight="1">
      <c r="B824" s="8"/>
      <c r="C824" s="8"/>
      <c r="D824" s="43"/>
      <c r="E824" s="44"/>
      <c r="F824" s="7"/>
      <c r="G824" s="7"/>
      <c r="H824" s="7"/>
    </row>
    <row r="825" ht="14.25" customHeight="1">
      <c r="B825" s="8"/>
      <c r="C825" s="8"/>
      <c r="D825" s="43"/>
      <c r="E825" s="44"/>
      <c r="F825" s="7"/>
      <c r="G825" s="7"/>
      <c r="H825" s="7"/>
    </row>
    <row r="826" ht="14.25" customHeight="1">
      <c r="B826" s="8"/>
      <c r="C826" s="8"/>
      <c r="D826" s="43"/>
      <c r="E826" s="44"/>
      <c r="F826" s="7"/>
      <c r="G826" s="7"/>
      <c r="H826" s="7"/>
    </row>
    <row r="827" ht="14.25" customHeight="1">
      <c r="B827" s="8"/>
      <c r="C827" s="8"/>
      <c r="D827" s="43"/>
      <c r="E827" s="44"/>
      <c r="F827" s="7"/>
      <c r="G827" s="7"/>
      <c r="H827" s="7"/>
    </row>
    <row r="828" ht="14.25" customHeight="1">
      <c r="B828" s="8"/>
      <c r="C828" s="8"/>
      <c r="D828" s="43"/>
      <c r="E828" s="44"/>
      <c r="F828" s="7"/>
      <c r="G828" s="7"/>
      <c r="H828" s="7"/>
    </row>
    <row r="829" ht="14.25" customHeight="1">
      <c r="B829" s="8"/>
      <c r="C829" s="8"/>
      <c r="D829" s="43"/>
      <c r="E829" s="44"/>
      <c r="F829" s="7"/>
      <c r="G829" s="7"/>
      <c r="H829" s="7"/>
    </row>
    <row r="830" ht="14.25" customHeight="1">
      <c r="B830" s="8"/>
      <c r="C830" s="8"/>
      <c r="D830" s="43"/>
      <c r="E830" s="44"/>
      <c r="F830" s="7"/>
      <c r="G830" s="7"/>
      <c r="H830" s="7"/>
    </row>
    <row r="831" ht="14.25" customHeight="1">
      <c r="B831" s="8"/>
      <c r="C831" s="8"/>
      <c r="D831" s="43"/>
      <c r="E831" s="44"/>
      <c r="F831" s="7"/>
      <c r="G831" s="7"/>
      <c r="H831" s="7"/>
    </row>
    <row r="832" ht="14.25" customHeight="1">
      <c r="B832" s="8"/>
      <c r="C832" s="8"/>
      <c r="D832" s="43"/>
      <c r="E832" s="44"/>
      <c r="F832" s="7"/>
      <c r="G832" s="7"/>
      <c r="H832" s="7"/>
    </row>
    <row r="833" ht="14.25" customHeight="1">
      <c r="B833" s="8"/>
      <c r="C833" s="8"/>
      <c r="D833" s="43"/>
      <c r="E833" s="44"/>
      <c r="F833" s="7"/>
      <c r="G833" s="7"/>
      <c r="H833" s="7"/>
    </row>
    <row r="834" ht="14.25" customHeight="1">
      <c r="B834" s="8"/>
      <c r="C834" s="8"/>
      <c r="D834" s="43"/>
      <c r="E834" s="44"/>
      <c r="F834" s="7"/>
      <c r="G834" s="7"/>
      <c r="H834" s="7"/>
    </row>
    <row r="835" ht="14.25" customHeight="1">
      <c r="B835" s="8"/>
      <c r="C835" s="8"/>
      <c r="D835" s="43"/>
      <c r="E835" s="44"/>
      <c r="F835" s="7"/>
      <c r="G835" s="7"/>
      <c r="H835" s="7"/>
    </row>
    <row r="836" ht="14.25" customHeight="1">
      <c r="B836" s="8"/>
      <c r="C836" s="8"/>
      <c r="D836" s="43"/>
      <c r="E836" s="44"/>
      <c r="F836" s="7"/>
      <c r="G836" s="7"/>
      <c r="H836" s="7"/>
    </row>
    <row r="837" ht="14.25" customHeight="1">
      <c r="B837" s="8"/>
      <c r="C837" s="8"/>
      <c r="D837" s="43"/>
      <c r="E837" s="44"/>
      <c r="F837" s="7"/>
      <c r="G837" s="7"/>
      <c r="H837" s="7"/>
    </row>
    <row r="838" ht="14.25" customHeight="1">
      <c r="B838" s="8"/>
      <c r="C838" s="8"/>
      <c r="D838" s="43"/>
      <c r="E838" s="44"/>
      <c r="F838" s="7"/>
      <c r="G838" s="7"/>
      <c r="H838" s="7"/>
    </row>
    <row r="839" ht="14.25" customHeight="1">
      <c r="B839" s="8"/>
      <c r="C839" s="8"/>
      <c r="D839" s="43"/>
      <c r="E839" s="44"/>
      <c r="F839" s="7"/>
      <c r="G839" s="7"/>
      <c r="H839" s="7"/>
    </row>
    <row r="840" ht="14.25" customHeight="1">
      <c r="B840" s="8"/>
      <c r="C840" s="8"/>
      <c r="D840" s="43"/>
      <c r="E840" s="44"/>
      <c r="F840" s="7"/>
      <c r="G840" s="7"/>
      <c r="H840" s="7"/>
    </row>
    <row r="841" ht="14.25" customHeight="1">
      <c r="B841" s="8"/>
      <c r="C841" s="8"/>
      <c r="D841" s="43"/>
      <c r="E841" s="44"/>
      <c r="F841" s="7"/>
      <c r="G841" s="7"/>
      <c r="H841" s="7"/>
    </row>
    <row r="842" ht="14.25" customHeight="1">
      <c r="B842" s="8"/>
      <c r="C842" s="8"/>
      <c r="D842" s="43"/>
      <c r="E842" s="44"/>
      <c r="F842" s="7"/>
      <c r="G842" s="7"/>
      <c r="H842" s="7"/>
    </row>
    <row r="843" ht="14.25" customHeight="1">
      <c r="B843" s="8"/>
      <c r="C843" s="8"/>
      <c r="D843" s="43"/>
      <c r="E843" s="44"/>
      <c r="F843" s="7"/>
      <c r="G843" s="7"/>
      <c r="H843" s="7"/>
    </row>
    <row r="844" ht="14.25" customHeight="1">
      <c r="B844" s="8"/>
      <c r="C844" s="8"/>
      <c r="D844" s="43"/>
      <c r="E844" s="44"/>
      <c r="F844" s="7"/>
      <c r="G844" s="7"/>
      <c r="H844" s="7"/>
    </row>
    <row r="845" ht="14.25" customHeight="1">
      <c r="B845" s="8"/>
      <c r="C845" s="8"/>
      <c r="D845" s="43"/>
      <c r="E845" s="44"/>
      <c r="F845" s="7"/>
      <c r="G845" s="7"/>
      <c r="H845" s="7"/>
    </row>
    <row r="846" ht="14.25" customHeight="1">
      <c r="B846" s="8"/>
      <c r="C846" s="8"/>
      <c r="D846" s="43"/>
      <c r="E846" s="44"/>
      <c r="F846" s="7"/>
      <c r="G846" s="7"/>
      <c r="H846" s="7"/>
    </row>
    <row r="847" ht="14.25" customHeight="1">
      <c r="B847" s="8"/>
      <c r="C847" s="8"/>
      <c r="D847" s="43"/>
      <c r="E847" s="44"/>
      <c r="F847" s="7"/>
      <c r="G847" s="7"/>
      <c r="H847" s="7"/>
    </row>
    <row r="848" ht="14.25" customHeight="1">
      <c r="B848" s="8"/>
      <c r="C848" s="8"/>
      <c r="D848" s="43"/>
      <c r="E848" s="44"/>
      <c r="F848" s="7"/>
      <c r="G848" s="7"/>
      <c r="H848" s="7"/>
    </row>
    <row r="849" ht="14.25" customHeight="1">
      <c r="B849" s="8"/>
      <c r="C849" s="8"/>
      <c r="D849" s="43"/>
      <c r="E849" s="44"/>
      <c r="F849" s="7"/>
      <c r="G849" s="7"/>
      <c r="H849" s="7"/>
    </row>
    <row r="850" ht="14.25" customHeight="1">
      <c r="B850" s="8"/>
      <c r="C850" s="8"/>
      <c r="D850" s="43"/>
      <c r="E850" s="44"/>
      <c r="F850" s="7"/>
      <c r="G850" s="7"/>
      <c r="H850" s="7"/>
    </row>
    <row r="851" ht="14.25" customHeight="1">
      <c r="B851" s="8"/>
      <c r="C851" s="8"/>
      <c r="D851" s="43"/>
      <c r="E851" s="44"/>
      <c r="F851" s="7"/>
      <c r="G851" s="7"/>
      <c r="H851" s="7"/>
    </row>
    <row r="852" ht="14.25" customHeight="1">
      <c r="B852" s="8"/>
      <c r="C852" s="8"/>
      <c r="D852" s="43"/>
      <c r="E852" s="44"/>
      <c r="F852" s="7"/>
      <c r="G852" s="7"/>
      <c r="H852" s="7"/>
    </row>
    <row r="853" ht="14.25" customHeight="1">
      <c r="B853" s="8"/>
      <c r="C853" s="8"/>
      <c r="D853" s="43"/>
      <c r="E853" s="44"/>
      <c r="F853" s="7"/>
      <c r="G853" s="7"/>
      <c r="H853" s="7"/>
    </row>
    <row r="854" ht="14.25" customHeight="1">
      <c r="B854" s="8"/>
      <c r="C854" s="8"/>
      <c r="D854" s="43"/>
      <c r="E854" s="44"/>
      <c r="F854" s="7"/>
      <c r="G854" s="7"/>
      <c r="H854" s="7"/>
    </row>
    <row r="855" ht="14.25" customHeight="1">
      <c r="B855" s="8"/>
      <c r="C855" s="8"/>
      <c r="D855" s="43"/>
      <c r="E855" s="44"/>
      <c r="F855" s="7"/>
      <c r="G855" s="7"/>
      <c r="H855" s="7"/>
    </row>
    <row r="856" ht="14.25" customHeight="1">
      <c r="B856" s="8"/>
      <c r="C856" s="8"/>
      <c r="D856" s="43"/>
      <c r="E856" s="44"/>
      <c r="F856" s="7"/>
      <c r="G856" s="7"/>
      <c r="H856" s="7"/>
    </row>
    <row r="857" ht="14.25" customHeight="1">
      <c r="B857" s="8"/>
      <c r="C857" s="8"/>
      <c r="D857" s="43"/>
      <c r="E857" s="44"/>
      <c r="F857" s="7"/>
      <c r="G857" s="7"/>
      <c r="H857" s="7"/>
    </row>
    <row r="858" ht="14.25" customHeight="1">
      <c r="B858" s="8"/>
      <c r="C858" s="8"/>
      <c r="D858" s="43"/>
      <c r="E858" s="44"/>
      <c r="F858" s="7"/>
      <c r="G858" s="7"/>
      <c r="H858" s="7"/>
    </row>
    <row r="859" ht="14.25" customHeight="1">
      <c r="B859" s="8"/>
      <c r="C859" s="8"/>
      <c r="D859" s="43"/>
      <c r="E859" s="44"/>
      <c r="F859" s="7"/>
      <c r="G859" s="7"/>
      <c r="H859" s="7"/>
    </row>
    <row r="860" ht="14.25" customHeight="1">
      <c r="B860" s="8"/>
      <c r="C860" s="8"/>
      <c r="D860" s="43"/>
      <c r="E860" s="44"/>
      <c r="F860" s="7"/>
      <c r="G860" s="7"/>
      <c r="H860" s="7"/>
    </row>
    <row r="861" ht="14.25" customHeight="1">
      <c r="B861" s="8"/>
      <c r="C861" s="8"/>
      <c r="D861" s="43"/>
      <c r="E861" s="44"/>
      <c r="F861" s="7"/>
      <c r="G861" s="7"/>
      <c r="H861" s="7"/>
    </row>
    <row r="862" ht="14.25" customHeight="1">
      <c r="B862" s="8"/>
      <c r="C862" s="8"/>
      <c r="D862" s="43"/>
      <c r="E862" s="44"/>
      <c r="F862" s="7"/>
      <c r="G862" s="7"/>
      <c r="H862" s="7"/>
    </row>
    <row r="863" ht="14.25" customHeight="1">
      <c r="B863" s="8"/>
      <c r="C863" s="8"/>
      <c r="D863" s="43"/>
      <c r="E863" s="44"/>
      <c r="F863" s="7"/>
      <c r="G863" s="7"/>
      <c r="H863" s="7"/>
    </row>
    <row r="864" ht="14.25" customHeight="1">
      <c r="B864" s="8"/>
      <c r="C864" s="8"/>
      <c r="D864" s="43"/>
      <c r="E864" s="44"/>
      <c r="F864" s="7"/>
      <c r="G864" s="7"/>
      <c r="H864" s="7"/>
    </row>
    <row r="865" ht="14.25" customHeight="1">
      <c r="B865" s="8"/>
      <c r="C865" s="8"/>
      <c r="D865" s="43"/>
      <c r="E865" s="44"/>
      <c r="F865" s="7"/>
      <c r="G865" s="7"/>
      <c r="H865" s="7"/>
    </row>
    <row r="866" ht="14.25" customHeight="1">
      <c r="B866" s="8"/>
      <c r="C866" s="8"/>
      <c r="D866" s="43"/>
      <c r="E866" s="44"/>
      <c r="F866" s="7"/>
      <c r="G866" s="7"/>
      <c r="H866" s="7"/>
    </row>
    <row r="867" ht="14.25" customHeight="1">
      <c r="B867" s="8"/>
      <c r="C867" s="8"/>
      <c r="D867" s="43"/>
      <c r="E867" s="44"/>
      <c r="F867" s="7"/>
      <c r="G867" s="7"/>
      <c r="H867" s="7"/>
    </row>
    <row r="868" ht="14.25" customHeight="1">
      <c r="B868" s="8"/>
      <c r="C868" s="8"/>
      <c r="D868" s="43"/>
      <c r="E868" s="44"/>
      <c r="F868" s="7"/>
      <c r="G868" s="7"/>
      <c r="H868" s="7"/>
    </row>
    <row r="869" ht="14.25" customHeight="1">
      <c r="B869" s="8"/>
      <c r="C869" s="8"/>
      <c r="D869" s="43"/>
      <c r="E869" s="44"/>
      <c r="F869" s="7"/>
      <c r="G869" s="7"/>
      <c r="H869" s="7"/>
    </row>
    <row r="870" ht="14.25" customHeight="1">
      <c r="B870" s="8"/>
      <c r="C870" s="8"/>
      <c r="D870" s="43"/>
      <c r="E870" s="44"/>
      <c r="F870" s="7"/>
      <c r="G870" s="7"/>
      <c r="H870" s="7"/>
    </row>
    <row r="871" ht="14.25" customHeight="1">
      <c r="B871" s="8"/>
      <c r="C871" s="8"/>
      <c r="D871" s="43"/>
      <c r="E871" s="44"/>
      <c r="F871" s="7"/>
      <c r="G871" s="7"/>
      <c r="H871" s="7"/>
    </row>
    <row r="872" ht="14.25" customHeight="1">
      <c r="B872" s="8"/>
      <c r="C872" s="8"/>
      <c r="D872" s="43"/>
      <c r="E872" s="44"/>
      <c r="F872" s="7"/>
      <c r="G872" s="7"/>
      <c r="H872" s="7"/>
    </row>
    <row r="873" ht="14.25" customHeight="1">
      <c r="B873" s="8"/>
      <c r="C873" s="8"/>
      <c r="D873" s="43"/>
      <c r="E873" s="44"/>
      <c r="F873" s="7"/>
      <c r="G873" s="7"/>
      <c r="H873" s="7"/>
    </row>
    <row r="874" ht="14.25" customHeight="1">
      <c r="B874" s="8"/>
      <c r="C874" s="8"/>
      <c r="D874" s="43"/>
      <c r="E874" s="44"/>
      <c r="F874" s="7"/>
      <c r="G874" s="7"/>
      <c r="H874" s="7"/>
    </row>
    <row r="875" ht="14.25" customHeight="1">
      <c r="B875" s="8"/>
      <c r="C875" s="8"/>
      <c r="D875" s="43"/>
      <c r="E875" s="44"/>
      <c r="F875" s="7"/>
      <c r="G875" s="7"/>
      <c r="H875" s="7"/>
    </row>
    <row r="876" ht="14.25" customHeight="1">
      <c r="B876" s="8"/>
      <c r="C876" s="8"/>
      <c r="D876" s="43"/>
      <c r="E876" s="44"/>
      <c r="F876" s="7"/>
      <c r="G876" s="7"/>
      <c r="H876" s="7"/>
    </row>
    <row r="877" ht="14.25" customHeight="1">
      <c r="B877" s="8"/>
      <c r="C877" s="8"/>
      <c r="D877" s="43"/>
      <c r="E877" s="44"/>
      <c r="F877" s="7"/>
      <c r="G877" s="7"/>
      <c r="H877" s="7"/>
    </row>
    <row r="878" ht="14.25" customHeight="1">
      <c r="B878" s="8"/>
      <c r="C878" s="8"/>
      <c r="D878" s="43"/>
      <c r="E878" s="44"/>
      <c r="F878" s="7"/>
      <c r="G878" s="7"/>
      <c r="H878" s="7"/>
    </row>
    <row r="879" ht="14.25" customHeight="1">
      <c r="B879" s="8"/>
      <c r="C879" s="8"/>
      <c r="D879" s="43"/>
      <c r="E879" s="44"/>
      <c r="F879" s="7"/>
      <c r="G879" s="7"/>
      <c r="H879" s="7"/>
    </row>
    <row r="880" ht="14.25" customHeight="1">
      <c r="B880" s="8"/>
      <c r="C880" s="8"/>
      <c r="D880" s="43"/>
      <c r="E880" s="44"/>
      <c r="F880" s="7"/>
      <c r="G880" s="7"/>
      <c r="H880" s="7"/>
    </row>
    <row r="881" ht="14.25" customHeight="1">
      <c r="B881" s="8"/>
      <c r="C881" s="8"/>
      <c r="D881" s="43"/>
      <c r="E881" s="44"/>
      <c r="F881" s="7"/>
      <c r="G881" s="7"/>
      <c r="H881" s="7"/>
    </row>
    <row r="882" ht="14.25" customHeight="1">
      <c r="B882" s="8"/>
      <c r="C882" s="8"/>
      <c r="D882" s="43"/>
      <c r="E882" s="44"/>
      <c r="F882" s="7"/>
      <c r="G882" s="7"/>
      <c r="H882" s="7"/>
    </row>
    <row r="883" ht="14.25" customHeight="1">
      <c r="B883" s="8"/>
      <c r="C883" s="8"/>
      <c r="D883" s="43"/>
      <c r="E883" s="44"/>
      <c r="F883" s="7"/>
      <c r="G883" s="7"/>
      <c r="H883" s="7"/>
    </row>
    <row r="884" ht="14.25" customHeight="1">
      <c r="B884" s="8"/>
      <c r="C884" s="8"/>
      <c r="D884" s="43"/>
      <c r="E884" s="44"/>
      <c r="F884" s="7"/>
      <c r="G884" s="7"/>
      <c r="H884" s="7"/>
    </row>
    <row r="885" ht="14.25" customHeight="1">
      <c r="B885" s="8"/>
      <c r="C885" s="8"/>
      <c r="D885" s="43"/>
      <c r="E885" s="44"/>
      <c r="F885" s="7"/>
      <c r="G885" s="7"/>
      <c r="H885" s="7"/>
    </row>
    <row r="886" ht="14.25" customHeight="1">
      <c r="B886" s="8"/>
      <c r="C886" s="8"/>
      <c r="D886" s="43"/>
      <c r="E886" s="44"/>
      <c r="F886" s="7"/>
      <c r="G886" s="7"/>
      <c r="H886" s="7"/>
    </row>
    <row r="887" ht="14.25" customHeight="1">
      <c r="B887" s="8"/>
      <c r="C887" s="8"/>
      <c r="D887" s="43"/>
      <c r="E887" s="44"/>
      <c r="F887" s="7"/>
      <c r="G887" s="7"/>
      <c r="H887" s="7"/>
    </row>
    <row r="888" ht="14.25" customHeight="1">
      <c r="B888" s="8"/>
      <c r="C888" s="8"/>
      <c r="D888" s="43"/>
      <c r="E888" s="44"/>
      <c r="F888" s="7"/>
      <c r="G888" s="7"/>
      <c r="H888" s="7"/>
    </row>
    <row r="889" ht="14.25" customHeight="1">
      <c r="B889" s="8"/>
      <c r="C889" s="8"/>
      <c r="D889" s="43"/>
      <c r="E889" s="44"/>
      <c r="F889" s="7"/>
      <c r="G889" s="7"/>
      <c r="H889" s="7"/>
    </row>
    <row r="890" ht="14.25" customHeight="1">
      <c r="B890" s="8"/>
      <c r="C890" s="8"/>
      <c r="D890" s="43"/>
      <c r="E890" s="44"/>
      <c r="F890" s="7"/>
      <c r="G890" s="7"/>
      <c r="H890" s="7"/>
    </row>
    <row r="891" ht="14.25" customHeight="1">
      <c r="B891" s="8"/>
      <c r="C891" s="8"/>
      <c r="D891" s="43"/>
      <c r="E891" s="44"/>
      <c r="F891" s="7"/>
      <c r="G891" s="7"/>
      <c r="H891" s="7"/>
    </row>
    <row r="892" ht="14.25" customHeight="1">
      <c r="B892" s="8"/>
      <c r="C892" s="8"/>
      <c r="D892" s="43"/>
      <c r="E892" s="44"/>
      <c r="F892" s="7"/>
      <c r="G892" s="7"/>
      <c r="H892" s="7"/>
    </row>
    <row r="893" ht="14.25" customHeight="1">
      <c r="B893" s="8"/>
      <c r="C893" s="8"/>
      <c r="D893" s="43"/>
      <c r="E893" s="44"/>
      <c r="F893" s="7"/>
      <c r="G893" s="7"/>
      <c r="H893" s="7"/>
    </row>
    <row r="894" ht="14.25" customHeight="1">
      <c r="B894" s="8"/>
      <c r="C894" s="8"/>
      <c r="D894" s="43"/>
      <c r="E894" s="44"/>
      <c r="F894" s="7"/>
      <c r="G894" s="7"/>
      <c r="H894" s="7"/>
    </row>
    <row r="895" ht="14.25" customHeight="1">
      <c r="B895" s="8"/>
      <c r="C895" s="8"/>
      <c r="D895" s="43"/>
      <c r="E895" s="44"/>
      <c r="F895" s="7"/>
      <c r="G895" s="7"/>
      <c r="H895" s="7"/>
    </row>
    <row r="896" ht="14.25" customHeight="1">
      <c r="B896" s="8"/>
      <c r="C896" s="8"/>
      <c r="D896" s="43"/>
      <c r="E896" s="44"/>
      <c r="F896" s="7"/>
      <c r="G896" s="7"/>
      <c r="H896" s="7"/>
    </row>
    <row r="897" ht="14.25" customHeight="1">
      <c r="B897" s="8"/>
      <c r="C897" s="8"/>
      <c r="D897" s="43"/>
      <c r="E897" s="44"/>
      <c r="F897" s="7"/>
      <c r="G897" s="7"/>
      <c r="H897" s="7"/>
    </row>
    <row r="898" ht="14.25" customHeight="1">
      <c r="B898" s="8"/>
      <c r="C898" s="8"/>
      <c r="D898" s="43"/>
      <c r="E898" s="44"/>
      <c r="F898" s="7"/>
      <c r="G898" s="7"/>
      <c r="H898" s="7"/>
    </row>
    <row r="899" ht="14.25" customHeight="1">
      <c r="B899" s="8"/>
      <c r="C899" s="8"/>
      <c r="D899" s="43"/>
      <c r="E899" s="44"/>
      <c r="F899" s="7"/>
      <c r="G899" s="7"/>
      <c r="H899" s="7"/>
    </row>
    <row r="900" ht="14.25" customHeight="1">
      <c r="B900" s="8"/>
      <c r="C900" s="8"/>
      <c r="D900" s="43"/>
      <c r="E900" s="44"/>
      <c r="F900" s="7"/>
      <c r="G900" s="7"/>
      <c r="H900" s="7"/>
    </row>
    <row r="901" ht="14.25" customHeight="1">
      <c r="B901" s="8"/>
      <c r="C901" s="8"/>
      <c r="D901" s="43"/>
      <c r="E901" s="44"/>
      <c r="F901" s="7"/>
      <c r="G901" s="7"/>
      <c r="H901" s="7"/>
    </row>
    <row r="902" ht="14.25" customHeight="1">
      <c r="B902" s="8"/>
      <c r="C902" s="8"/>
      <c r="D902" s="43"/>
      <c r="E902" s="44"/>
      <c r="F902" s="7"/>
      <c r="G902" s="7"/>
      <c r="H902" s="7"/>
    </row>
    <row r="903" ht="14.25" customHeight="1">
      <c r="B903" s="8"/>
      <c r="C903" s="8"/>
      <c r="D903" s="43"/>
      <c r="E903" s="44"/>
      <c r="F903" s="7"/>
      <c r="G903" s="7"/>
      <c r="H903" s="7"/>
    </row>
    <row r="904" ht="14.25" customHeight="1">
      <c r="B904" s="8"/>
      <c r="C904" s="8"/>
      <c r="D904" s="43"/>
      <c r="E904" s="44"/>
      <c r="F904" s="7"/>
      <c r="G904" s="7"/>
      <c r="H904" s="7"/>
    </row>
    <row r="905" ht="14.25" customHeight="1">
      <c r="B905" s="8"/>
      <c r="C905" s="8"/>
      <c r="D905" s="43"/>
      <c r="E905" s="44"/>
      <c r="F905" s="7"/>
      <c r="G905" s="7"/>
      <c r="H905" s="7"/>
    </row>
    <row r="906" ht="14.25" customHeight="1">
      <c r="B906" s="8"/>
      <c r="C906" s="8"/>
      <c r="D906" s="43"/>
      <c r="E906" s="44"/>
      <c r="F906" s="7"/>
      <c r="G906" s="7"/>
      <c r="H906" s="7"/>
    </row>
    <row r="907" ht="14.25" customHeight="1">
      <c r="B907" s="8"/>
      <c r="C907" s="8"/>
      <c r="D907" s="43"/>
      <c r="E907" s="44"/>
      <c r="F907" s="7"/>
      <c r="G907" s="7"/>
      <c r="H907" s="7"/>
    </row>
    <row r="908" ht="14.25" customHeight="1">
      <c r="B908" s="8"/>
      <c r="C908" s="8"/>
      <c r="D908" s="43"/>
      <c r="E908" s="44"/>
      <c r="F908" s="7"/>
      <c r="G908" s="7"/>
      <c r="H908" s="7"/>
    </row>
    <row r="909" ht="14.25" customHeight="1">
      <c r="B909" s="8"/>
      <c r="C909" s="8"/>
      <c r="D909" s="43"/>
      <c r="E909" s="44"/>
      <c r="F909" s="7"/>
      <c r="G909" s="7"/>
      <c r="H909" s="7"/>
    </row>
    <row r="910" ht="14.25" customHeight="1">
      <c r="B910" s="8"/>
      <c r="C910" s="8"/>
      <c r="D910" s="43"/>
      <c r="E910" s="44"/>
      <c r="F910" s="7"/>
      <c r="G910" s="7"/>
      <c r="H910" s="7"/>
    </row>
    <row r="911" ht="14.25" customHeight="1">
      <c r="B911" s="8"/>
      <c r="C911" s="8"/>
      <c r="D911" s="43"/>
      <c r="E911" s="44"/>
      <c r="F911" s="7"/>
      <c r="G911" s="7"/>
      <c r="H911" s="7"/>
    </row>
    <row r="912" ht="14.25" customHeight="1">
      <c r="B912" s="8"/>
      <c r="C912" s="8"/>
      <c r="D912" s="43"/>
      <c r="E912" s="44"/>
      <c r="F912" s="7"/>
      <c r="G912" s="7"/>
      <c r="H912" s="7"/>
    </row>
    <row r="913" ht="14.25" customHeight="1">
      <c r="B913" s="8"/>
      <c r="C913" s="8"/>
      <c r="D913" s="43"/>
      <c r="E913" s="44"/>
      <c r="F913" s="7"/>
      <c r="G913" s="7"/>
      <c r="H913" s="7"/>
    </row>
    <row r="914" ht="14.25" customHeight="1">
      <c r="B914" s="8"/>
      <c r="C914" s="8"/>
      <c r="D914" s="43"/>
      <c r="E914" s="44"/>
      <c r="F914" s="7"/>
      <c r="G914" s="7"/>
      <c r="H914" s="7"/>
    </row>
    <row r="915" ht="14.25" customHeight="1">
      <c r="B915" s="8"/>
      <c r="C915" s="8"/>
      <c r="D915" s="43"/>
      <c r="E915" s="44"/>
      <c r="F915" s="7"/>
      <c r="G915" s="7"/>
      <c r="H915" s="7"/>
    </row>
    <row r="916" ht="14.25" customHeight="1">
      <c r="B916" s="8"/>
      <c r="C916" s="8"/>
      <c r="D916" s="43"/>
      <c r="E916" s="44"/>
      <c r="F916" s="7"/>
      <c r="G916" s="7"/>
      <c r="H916" s="7"/>
    </row>
    <row r="917" ht="14.25" customHeight="1">
      <c r="B917" s="8"/>
      <c r="C917" s="8"/>
      <c r="D917" s="43"/>
      <c r="E917" s="44"/>
      <c r="F917" s="7"/>
      <c r="G917" s="7"/>
      <c r="H917" s="7"/>
    </row>
    <row r="918" ht="14.25" customHeight="1">
      <c r="B918" s="8"/>
      <c r="C918" s="8"/>
      <c r="D918" s="43"/>
      <c r="E918" s="44"/>
      <c r="F918" s="7"/>
      <c r="G918" s="7"/>
      <c r="H918" s="7"/>
    </row>
    <row r="919" ht="14.25" customHeight="1">
      <c r="B919" s="8"/>
      <c r="C919" s="8"/>
      <c r="D919" s="43"/>
      <c r="E919" s="44"/>
      <c r="F919" s="7"/>
      <c r="G919" s="7"/>
      <c r="H919" s="7"/>
    </row>
    <row r="920" ht="14.25" customHeight="1">
      <c r="B920" s="8"/>
      <c r="C920" s="8"/>
      <c r="D920" s="43"/>
      <c r="E920" s="44"/>
      <c r="F920" s="7"/>
      <c r="G920" s="7"/>
      <c r="H920" s="7"/>
    </row>
    <row r="921" ht="14.25" customHeight="1">
      <c r="B921" s="8"/>
      <c r="C921" s="8"/>
      <c r="D921" s="43"/>
      <c r="E921" s="44"/>
      <c r="F921" s="7"/>
      <c r="G921" s="7"/>
      <c r="H921" s="7"/>
    </row>
    <row r="922" ht="14.25" customHeight="1">
      <c r="B922" s="8"/>
      <c r="C922" s="8"/>
      <c r="D922" s="43"/>
      <c r="E922" s="44"/>
      <c r="F922" s="7"/>
      <c r="G922" s="7"/>
      <c r="H922" s="7"/>
    </row>
    <row r="923" ht="14.25" customHeight="1">
      <c r="B923" s="8"/>
      <c r="C923" s="8"/>
      <c r="D923" s="43"/>
      <c r="E923" s="44"/>
      <c r="F923" s="7"/>
      <c r="G923" s="7"/>
      <c r="H923" s="7"/>
    </row>
    <row r="924" ht="14.25" customHeight="1">
      <c r="B924" s="8"/>
      <c r="C924" s="8"/>
      <c r="D924" s="43"/>
      <c r="E924" s="44"/>
      <c r="F924" s="7"/>
      <c r="G924" s="7"/>
      <c r="H924" s="7"/>
    </row>
    <row r="925" ht="14.25" customHeight="1">
      <c r="B925" s="8"/>
      <c r="C925" s="8"/>
      <c r="D925" s="43"/>
      <c r="E925" s="44"/>
      <c r="F925" s="7"/>
      <c r="G925" s="7"/>
      <c r="H925" s="7"/>
    </row>
    <row r="926" ht="14.25" customHeight="1">
      <c r="B926" s="8"/>
      <c r="C926" s="8"/>
      <c r="D926" s="43"/>
      <c r="E926" s="44"/>
      <c r="F926" s="7"/>
      <c r="G926" s="7"/>
      <c r="H926" s="7"/>
    </row>
    <row r="927" ht="14.25" customHeight="1">
      <c r="B927" s="8"/>
      <c r="C927" s="8"/>
      <c r="D927" s="43"/>
      <c r="E927" s="44"/>
      <c r="F927" s="7"/>
      <c r="G927" s="7"/>
      <c r="H927" s="7"/>
    </row>
    <row r="928" ht="14.25" customHeight="1">
      <c r="B928" s="8"/>
      <c r="C928" s="8"/>
      <c r="D928" s="43"/>
      <c r="E928" s="44"/>
      <c r="F928" s="7"/>
      <c r="G928" s="7"/>
      <c r="H928" s="7"/>
    </row>
    <row r="929" ht="14.25" customHeight="1">
      <c r="B929" s="8"/>
      <c r="C929" s="8"/>
      <c r="D929" s="43"/>
      <c r="E929" s="44"/>
      <c r="F929" s="7"/>
      <c r="G929" s="7"/>
      <c r="H929" s="7"/>
    </row>
    <row r="930" ht="14.25" customHeight="1">
      <c r="B930" s="8"/>
      <c r="C930" s="8"/>
      <c r="D930" s="43"/>
      <c r="E930" s="44"/>
      <c r="F930" s="7"/>
      <c r="G930" s="7"/>
      <c r="H930" s="7"/>
    </row>
    <row r="931" ht="14.25" customHeight="1">
      <c r="B931" s="8"/>
      <c r="C931" s="8"/>
      <c r="D931" s="43"/>
      <c r="E931" s="44"/>
      <c r="F931" s="7"/>
      <c r="G931" s="7"/>
      <c r="H931" s="7"/>
    </row>
    <row r="932" ht="14.25" customHeight="1">
      <c r="B932" s="8"/>
      <c r="C932" s="8"/>
      <c r="D932" s="43"/>
      <c r="E932" s="44"/>
      <c r="F932" s="7"/>
      <c r="G932" s="7"/>
      <c r="H932" s="7"/>
    </row>
    <row r="933" ht="14.25" customHeight="1">
      <c r="B933" s="8"/>
      <c r="C933" s="8"/>
      <c r="D933" s="43"/>
      <c r="E933" s="44"/>
      <c r="F933" s="7"/>
      <c r="G933" s="7"/>
      <c r="H933" s="7"/>
    </row>
    <row r="934" ht="14.25" customHeight="1">
      <c r="B934" s="8"/>
      <c r="C934" s="8"/>
      <c r="D934" s="43"/>
      <c r="E934" s="44"/>
      <c r="F934" s="7"/>
      <c r="G934" s="7"/>
      <c r="H934" s="7"/>
    </row>
    <row r="935" ht="14.25" customHeight="1">
      <c r="B935" s="8"/>
      <c r="C935" s="8"/>
      <c r="D935" s="43"/>
      <c r="E935" s="44"/>
      <c r="F935" s="7"/>
      <c r="G935" s="7"/>
      <c r="H935" s="7"/>
    </row>
    <row r="936" ht="14.25" customHeight="1">
      <c r="B936" s="8"/>
      <c r="C936" s="8"/>
      <c r="D936" s="43"/>
      <c r="E936" s="44"/>
      <c r="F936" s="7"/>
      <c r="G936" s="7"/>
      <c r="H936" s="7"/>
    </row>
    <row r="937" ht="14.25" customHeight="1">
      <c r="B937" s="8"/>
      <c r="C937" s="8"/>
      <c r="D937" s="43"/>
      <c r="E937" s="44"/>
      <c r="F937" s="7"/>
      <c r="G937" s="7"/>
      <c r="H937" s="7"/>
    </row>
    <row r="938" ht="14.25" customHeight="1">
      <c r="B938" s="8"/>
      <c r="C938" s="8"/>
      <c r="D938" s="43"/>
      <c r="E938" s="44"/>
      <c r="F938" s="7"/>
      <c r="G938" s="7"/>
      <c r="H938" s="7"/>
    </row>
    <row r="939" ht="14.25" customHeight="1">
      <c r="B939" s="8"/>
      <c r="C939" s="8"/>
      <c r="D939" s="43"/>
      <c r="E939" s="44"/>
      <c r="F939" s="7"/>
      <c r="G939" s="7"/>
      <c r="H939" s="7"/>
    </row>
    <row r="940" ht="14.25" customHeight="1">
      <c r="B940" s="8"/>
      <c r="C940" s="8"/>
      <c r="D940" s="43"/>
      <c r="E940" s="44"/>
      <c r="F940" s="7"/>
      <c r="G940" s="7"/>
      <c r="H940" s="7"/>
    </row>
    <row r="941" ht="14.25" customHeight="1">
      <c r="B941" s="8"/>
      <c r="C941" s="8"/>
      <c r="D941" s="43"/>
      <c r="E941" s="44"/>
      <c r="F941" s="7"/>
      <c r="G941" s="7"/>
      <c r="H941" s="7"/>
    </row>
    <row r="942" ht="14.25" customHeight="1">
      <c r="B942" s="8"/>
      <c r="C942" s="8"/>
      <c r="D942" s="43"/>
      <c r="E942" s="44"/>
      <c r="F942" s="7"/>
      <c r="G942" s="7"/>
      <c r="H942" s="7"/>
    </row>
    <row r="943" ht="14.25" customHeight="1">
      <c r="B943" s="8"/>
      <c r="C943" s="8"/>
      <c r="D943" s="43"/>
      <c r="E943" s="44"/>
      <c r="F943" s="7"/>
      <c r="G943" s="7"/>
      <c r="H943" s="7"/>
    </row>
    <row r="944" ht="14.25" customHeight="1">
      <c r="B944" s="8"/>
      <c r="C944" s="8"/>
      <c r="D944" s="43"/>
      <c r="E944" s="44"/>
      <c r="F944" s="7"/>
      <c r="G944" s="7"/>
      <c r="H944" s="7"/>
    </row>
    <row r="945" ht="14.25" customHeight="1">
      <c r="B945" s="8"/>
      <c r="C945" s="8"/>
      <c r="D945" s="43"/>
      <c r="E945" s="44"/>
      <c r="F945" s="7"/>
      <c r="G945" s="7"/>
      <c r="H945" s="7"/>
    </row>
    <row r="946" ht="14.25" customHeight="1">
      <c r="B946" s="8"/>
      <c r="C946" s="8"/>
      <c r="D946" s="43"/>
      <c r="E946" s="44"/>
      <c r="F946" s="7"/>
      <c r="G946" s="7"/>
      <c r="H946" s="7"/>
    </row>
    <row r="947" ht="14.25" customHeight="1">
      <c r="B947" s="8"/>
      <c r="C947" s="8"/>
      <c r="D947" s="43"/>
      <c r="E947" s="44"/>
      <c r="F947" s="7"/>
      <c r="G947" s="7"/>
      <c r="H947" s="7"/>
    </row>
    <row r="948" ht="14.25" customHeight="1">
      <c r="B948" s="8"/>
      <c r="C948" s="8"/>
      <c r="D948" s="43"/>
      <c r="E948" s="44"/>
      <c r="F948" s="7"/>
      <c r="G948" s="7"/>
      <c r="H948" s="7"/>
    </row>
    <row r="949" ht="14.25" customHeight="1">
      <c r="B949" s="8"/>
      <c r="C949" s="8"/>
      <c r="D949" s="43"/>
      <c r="E949" s="44"/>
      <c r="F949" s="7"/>
      <c r="G949" s="7"/>
      <c r="H949" s="7"/>
    </row>
    <row r="950" ht="14.25" customHeight="1">
      <c r="B950" s="8"/>
      <c r="C950" s="8"/>
      <c r="D950" s="43"/>
      <c r="E950" s="44"/>
      <c r="F950" s="7"/>
      <c r="G950" s="7"/>
      <c r="H950" s="7"/>
    </row>
    <row r="951" ht="14.25" customHeight="1">
      <c r="B951" s="8"/>
      <c r="C951" s="8"/>
      <c r="D951" s="43"/>
      <c r="E951" s="44"/>
      <c r="F951" s="7"/>
      <c r="G951" s="7"/>
      <c r="H951" s="7"/>
    </row>
    <row r="952" ht="14.25" customHeight="1">
      <c r="B952" s="8"/>
      <c r="C952" s="8"/>
      <c r="D952" s="43"/>
      <c r="E952" s="44"/>
      <c r="F952" s="7"/>
      <c r="G952" s="7"/>
      <c r="H952" s="7"/>
    </row>
    <row r="953" ht="14.25" customHeight="1">
      <c r="B953" s="8"/>
      <c r="C953" s="8"/>
      <c r="D953" s="43"/>
      <c r="E953" s="44"/>
      <c r="F953" s="7"/>
      <c r="G953" s="7"/>
      <c r="H953" s="7"/>
    </row>
    <row r="954" ht="14.25" customHeight="1">
      <c r="B954" s="8"/>
      <c r="C954" s="8"/>
      <c r="D954" s="43"/>
      <c r="E954" s="44"/>
      <c r="F954" s="7"/>
      <c r="G954" s="7"/>
      <c r="H954" s="7"/>
    </row>
    <row r="955" ht="14.25" customHeight="1">
      <c r="B955" s="8"/>
      <c r="C955" s="8"/>
      <c r="D955" s="43"/>
      <c r="E955" s="44"/>
      <c r="F955" s="7"/>
      <c r="G955" s="7"/>
      <c r="H955" s="7"/>
    </row>
    <row r="956" ht="14.25" customHeight="1">
      <c r="B956" s="8"/>
      <c r="C956" s="8"/>
      <c r="D956" s="43"/>
      <c r="E956" s="44"/>
      <c r="F956" s="7"/>
      <c r="G956" s="7"/>
      <c r="H956" s="7"/>
    </row>
    <row r="957" ht="14.25" customHeight="1">
      <c r="B957" s="8"/>
      <c r="C957" s="8"/>
      <c r="D957" s="43"/>
      <c r="E957" s="44"/>
      <c r="F957" s="7"/>
      <c r="G957" s="7"/>
      <c r="H957" s="7"/>
    </row>
    <row r="958" ht="14.25" customHeight="1">
      <c r="B958" s="8"/>
      <c r="C958" s="8"/>
      <c r="D958" s="43"/>
      <c r="E958" s="44"/>
      <c r="F958" s="7"/>
      <c r="G958" s="7"/>
      <c r="H958" s="7"/>
    </row>
    <row r="959" ht="14.25" customHeight="1">
      <c r="B959" s="8"/>
      <c r="C959" s="8"/>
      <c r="D959" s="43"/>
      <c r="E959" s="44"/>
      <c r="F959" s="7"/>
      <c r="G959" s="7"/>
      <c r="H959" s="7"/>
    </row>
    <row r="960" ht="14.25" customHeight="1">
      <c r="B960" s="8"/>
      <c r="C960" s="8"/>
      <c r="D960" s="43"/>
      <c r="E960" s="44"/>
      <c r="F960" s="7"/>
      <c r="G960" s="7"/>
      <c r="H960" s="7"/>
    </row>
    <row r="961" ht="14.25" customHeight="1">
      <c r="B961" s="8"/>
      <c r="C961" s="8"/>
      <c r="D961" s="43"/>
      <c r="E961" s="44"/>
      <c r="F961" s="7"/>
      <c r="G961" s="7"/>
      <c r="H961" s="7"/>
    </row>
    <row r="962" ht="14.25" customHeight="1">
      <c r="B962" s="8"/>
      <c r="C962" s="8"/>
      <c r="D962" s="43"/>
      <c r="E962" s="44"/>
      <c r="F962" s="7"/>
      <c r="G962" s="7"/>
      <c r="H962" s="7"/>
    </row>
    <row r="963" ht="14.25" customHeight="1">
      <c r="B963" s="8"/>
      <c r="C963" s="8"/>
      <c r="D963" s="43"/>
      <c r="E963" s="44"/>
      <c r="F963" s="7"/>
      <c r="G963" s="7"/>
      <c r="H963" s="7"/>
    </row>
    <row r="964" ht="14.25" customHeight="1">
      <c r="B964" s="8"/>
      <c r="C964" s="8"/>
      <c r="D964" s="43"/>
      <c r="E964" s="44"/>
      <c r="F964" s="7"/>
      <c r="G964" s="7"/>
      <c r="H964" s="7"/>
    </row>
    <row r="965" ht="14.25" customHeight="1">
      <c r="B965" s="8"/>
      <c r="C965" s="8"/>
      <c r="D965" s="43"/>
      <c r="E965" s="44"/>
      <c r="F965" s="7"/>
      <c r="G965" s="7"/>
      <c r="H965" s="7"/>
    </row>
    <row r="966" ht="14.25" customHeight="1">
      <c r="B966" s="8"/>
      <c r="C966" s="8"/>
      <c r="D966" s="43"/>
      <c r="E966" s="44"/>
      <c r="F966" s="7"/>
      <c r="G966" s="7"/>
      <c r="H966" s="7"/>
    </row>
    <row r="967" ht="14.25" customHeight="1">
      <c r="B967" s="8"/>
      <c r="C967" s="8"/>
      <c r="D967" s="43"/>
      <c r="E967" s="44"/>
      <c r="F967" s="7"/>
      <c r="G967" s="7"/>
      <c r="H967" s="7"/>
    </row>
    <row r="968" ht="14.25" customHeight="1">
      <c r="B968" s="8"/>
      <c r="C968" s="8"/>
      <c r="D968" s="43"/>
      <c r="E968" s="44"/>
      <c r="F968" s="7"/>
      <c r="G968" s="7"/>
      <c r="H968" s="7"/>
    </row>
    <row r="969" ht="14.25" customHeight="1">
      <c r="B969" s="8"/>
      <c r="C969" s="8"/>
      <c r="D969" s="43"/>
      <c r="E969" s="44"/>
      <c r="F969" s="7"/>
      <c r="G969" s="7"/>
      <c r="H969" s="7"/>
    </row>
    <row r="970" ht="14.25" customHeight="1">
      <c r="B970" s="8"/>
      <c r="C970" s="8"/>
      <c r="D970" s="43"/>
      <c r="E970" s="44"/>
      <c r="F970" s="7"/>
      <c r="G970" s="7"/>
      <c r="H970" s="7"/>
    </row>
    <row r="971" ht="14.25" customHeight="1">
      <c r="B971" s="8"/>
      <c r="C971" s="8"/>
      <c r="D971" s="43"/>
      <c r="E971" s="44"/>
      <c r="F971" s="7"/>
      <c r="G971" s="7"/>
      <c r="H971" s="7"/>
    </row>
    <row r="972" ht="14.25" customHeight="1">
      <c r="B972" s="8"/>
      <c r="C972" s="8"/>
      <c r="D972" s="43"/>
      <c r="E972" s="44"/>
      <c r="F972" s="7"/>
      <c r="G972" s="7"/>
      <c r="H972" s="7"/>
    </row>
    <row r="973" ht="14.25" customHeight="1">
      <c r="B973" s="8"/>
      <c r="C973" s="8"/>
      <c r="D973" s="43"/>
      <c r="E973" s="44"/>
      <c r="F973" s="7"/>
      <c r="G973" s="7"/>
      <c r="H973" s="7"/>
    </row>
    <row r="974" ht="14.25" customHeight="1">
      <c r="B974" s="8"/>
      <c r="C974" s="8"/>
      <c r="D974" s="43"/>
      <c r="E974" s="44"/>
      <c r="F974" s="7"/>
      <c r="G974" s="7"/>
      <c r="H974" s="7"/>
    </row>
    <row r="975" ht="14.25" customHeight="1">
      <c r="B975" s="8"/>
      <c r="C975" s="8"/>
      <c r="D975" s="43"/>
      <c r="E975" s="44"/>
      <c r="F975" s="7"/>
      <c r="G975" s="7"/>
      <c r="H975" s="7"/>
    </row>
    <row r="976" ht="14.25" customHeight="1">
      <c r="B976" s="8"/>
      <c r="C976" s="8"/>
      <c r="D976" s="43"/>
      <c r="E976" s="44"/>
      <c r="F976" s="7"/>
      <c r="G976" s="7"/>
      <c r="H976" s="7"/>
    </row>
    <row r="977" ht="14.25" customHeight="1">
      <c r="B977" s="8"/>
      <c r="C977" s="8"/>
      <c r="D977" s="43"/>
      <c r="E977" s="44"/>
      <c r="F977" s="7"/>
      <c r="G977" s="7"/>
      <c r="H977" s="7"/>
    </row>
    <row r="978" ht="14.25" customHeight="1">
      <c r="B978" s="8"/>
      <c r="C978" s="8"/>
      <c r="D978" s="43"/>
      <c r="E978" s="44"/>
      <c r="F978" s="7"/>
      <c r="G978" s="7"/>
      <c r="H978" s="7"/>
    </row>
    <row r="979" ht="14.25" customHeight="1">
      <c r="B979" s="8"/>
      <c r="C979" s="8"/>
      <c r="D979" s="43"/>
      <c r="E979" s="44"/>
      <c r="F979" s="7"/>
      <c r="G979" s="7"/>
      <c r="H979" s="7"/>
    </row>
    <row r="980" ht="14.25" customHeight="1">
      <c r="B980" s="8"/>
      <c r="C980" s="8"/>
      <c r="D980" s="43"/>
      <c r="E980" s="44"/>
      <c r="F980" s="7"/>
      <c r="G980" s="7"/>
      <c r="H980" s="7"/>
    </row>
    <row r="981" ht="14.25" customHeight="1">
      <c r="B981" s="8"/>
      <c r="C981" s="8"/>
      <c r="D981" s="43"/>
      <c r="E981" s="44"/>
      <c r="F981" s="7"/>
      <c r="G981" s="7"/>
      <c r="H981" s="7"/>
    </row>
    <row r="982" ht="14.25" customHeight="1">
      <c r="B982" s="8"/>
      <c r="C982" s="8"/>
      <c r="D982" s="43"/>
      <c r="E982" s="44"/>
      <c r="F982" s="7"/>
      <c r="G982" s="7"/>
      <c r="H982" s="7"/>
    </row>
    <row r="983" ht="14.25" customHeight="1">
      <c r="B983" s="8"/>
      <c r="C983" s="8"/>
      <c r="D983" s="43"/>
      <c r="E983" s="44"/>
      <c r="F983" s="7"/>
      <c r="G983" s="7"/>
      <c r="H983" s="7"/>
    </row>
    <row r="984" ht="14.25" customHeight="1">
      <c r="B984" s="8"/>
      <c r="C984" s="8"/>
      <c r="D984" s="43"/>
      <c r="E984" s="44"/>
      <c r="F984" s="7"/>
      <c r="G984" s="7"/>
      <c r="H984" s="7"/>
    </row>
    <row r="985" ht="14.25" customHeight="1">
      <c r="B985" s="8"/>
      <c r="C985" s="8"/>
      <c r="D985" s="43"/>
      <c r="E985" s="44"/>
      <c r="F985" s="7"/>
      <c r="G985" s="7"/>
      <c r="H985" s="7"/>
    </row>
    <row r="986" ht="14.25" customHeight="1">
      <c r="B986" s="8"/>
      <c r="C986" s="8"/>
      <c r="D986" s="43"/>
      <c r="E986" s="44"/>
      <c r="F986" s="7"/>
      <c r="G986" s="7"/>
      <c r="H986" s="7"/>
    </row>
    <row r="987" ht="14.25" customHeight="1">
      <c r="B987" s="8"/>
      <c r="C987" s="8"/>
      <c r="D987" s="43"/>
      <c r="E987" s="44"/>
      <c r="F987" s="7"/>
      <c r="G987" s="7"/>
      <c r="H987" s="7"/>
    </row>
    <row r="988" ht="14.25" customHeight="1">
      <c r="B988" s="8"/>
      <c r="C988" s="8"/>
      <c r="D988" s="43"/>
      <c r="E988" s="44"/>
      <c r="F988" s="7"/>
      <c r="G988" s="7"/>
      <c r="H988" s="7"/>
    </row>
    <row r="989" ht="14.25" customHeight="1">
      <c r="B989" s="8"/>
      <c r="C989" s="8"/>
      <c r="D989" s="43"/>
      <c r="E989" s="44"/>
      <c r="F989" s="7"/>
      <c r="G989" s="7"/>
      <c r="H989" s="7"/>
    </row>
    <row r="990" ht="14.25" customHeight="1">
      <c r="B990" s="8"/>
      <c r="C990" s="8"/>
      <c r="D990" s="43"/>
      <c r="E990" s="44"/>
      <c r="F990" s="7"/>
      <c r="G990" s="7"/>
      <c r="H990" s="7"/>
    </row>
    <row r="991" ht="14.25" customHeight="1">
      <c r="B991" s="8"/>
      <c r="C991" s="8"/>
      <c r="D991" s="43"/>
      <c r="E991" s="44"/>
      <c r="F991" s="7"/>
      <c r="G991" s="7"/>
      <c r="H991" s="7"/>
    </row>
    <row r="992" ht="14.25" customHeight="1">
      <c r="B992" s="8"/>
      <c r="C992" s="8"/>
      <c r="D992" s="43"/>
      <c r="E992" s="44"/>
      <c r="F992" s="7"/>
      <c r="G992" s="7"/>
      <c r="H992" s="7"/>
    </row>
    <row r="993" ht="14.25" customHeight="1">
      <c r="B993" s="8"/>
      <c r="C993" s="8"/>
      <c r="D993" s="43"/>
      <c r="E993" s="44"/>
      <c r="F993" s="7"/>
      <c r="G993" s="7"/>
      <c r="H993" s="7"/>
    </row>
    <row r="994" ht="14.25" customHeight="1">
      <c r="B994" s="8"/>
      <c r="C994" s="8"/>
      <c r="D994" s="43"/>
      <c r="E994" s="44"/>
      <c r="F994" s="7"/>
      <c r="G994" s="7"/>
      <c r="H994" s="7"/>
    </row>
    <row r="995" ht="14.25" customHeight="1">
      <c r="B995" s="8"/>
      <c r="C995" s="8"/>
      <c r="D995" s="43"/>
      <c r="E995" s="44"/>
      <c r="F995" s="7"/>
      <c r="G995" s="7"/>
      <c r="H995" s="7"/>
    </row>
    <row r="996" ht="14.25" customHeight="1">
      <c r="B996" s="8"/>
      <c r="C996" s="8"/>
      <c r="D996" s="43"/>
      <c r="E996" s="44"/>
      <c r="F996" s="7"/>
      <c r="G996" s="7"/>
      <c r="H996" s="7"/>
    </row>
    <row r="997" ht="14.25" customHeight="1">
      <c r="B997" s="8"/>
      <c r="C997" s="8"/>
      <c r="D997" s="43"/>
      <c r="E997" s="44"/>
      <c r="F997" s="7"/>
      <c r="G997" s="7"/>
      <c r="H997" s="7"/>
    </row>
    <row r="998" ht="14.25" customHeight="1">
      <c r="B998" s="8"/>
      <c r="C998" s="8"/>
      <c r="D998" s="43"/>
      <c r="E998" s="44"/>
      <c r="F998" s="7"/>
      <c r="G998" s="7"/>
      <c r="H998" s="7"/>
    </row>
    <row r="999" ht="14.25" customHeight="1">
      <c r="B999" s="8"/>
      <c r="C999" s="8"/>
      <c r="D999" s="43"/>
      <c r="E999" s="44"/>
      <c r="F999" s="7"/>
      <c r="G999" s="7"/>
      <c r="H999" s="7"/>
    </row>
    <row r="1000" ht="14.25" customHeight="1">
      <c r="B1000" s="8"/>
      <c r="C1000" s="8"/>
      <c r="D1000" s="43"/>
      <c r="E1000" s="44"/>
      <c r="F1000" s="7"/>
      <c r="G1000" s="7"/>
      <c r="H1000" s="7"/>
    </row>
    <row r="1001" ht="14.25" customHeight="1">
      <c r="B1001" s="8"/>
      <c r="C1001" s="8"/>
      <c r="D1001" s="43"/>
      <c r="E1001" s="44"/>
      <c r="F1001" s="7"/>
      <c r="G1001" s="7"/>
      <c r="H1001" s="7"/>
    </row>
    <row r="1002" ht="14.25" customHeight="1">
      <c r="B1002" s="8"/>
      <c r="C1002" s="8"/>
      <c r="D1002" s="43"/>
      <c r="E1002" s="44"/>
      <c r="F1002" s="7"/>
      <c r="G1002" s="7"/>
      <c r="H1002" s="7"/>
    </row>
    <row r="1003" ht="14.25" customHeight="1">
      <c r="B1003" s="8"/>
      <c r="C1003" s="8"/>
      <c r="D1003" s="43"/>
      <c r="E1003" s="44"/>
      <c r="F1003" s="7"/>
      <c r="G1003" s="7"/>
      <c r="H1003" s="7"/>
    </row>
    <row r="1004" ht="14.25" customHeight="1">
      <c r="B1004" s="8"/>
      <c r="C1004" s="8"/>
      <c r="D1004" s="43"/>
      <c r="E1004" s="44"/>
      <c r="F1004" s="7"/>
      <c r="G1004" s="7"/>
      <c r="H1004" s="7"/>
    </row>
    <row r="1005" ht="14.25" customHeight="1">
      <c r="B1005" s="8"/>
      <c r="C1005" s="8"/>
      <c r="D1005" s="43"/>
      <c r="E1005" s="44"/>
      <c r="F1005" s="7"/>
      <c r="G1005" s="7"/>
      <c r="H1005" s="7"/>
    </row>
    <row r="1006" ht="14.25" customHeight="1">
      <c r="B1006" s="8"/>
      <c r="C1006" s="8"/>
      <c r="D1006" s="43"/>
      <c r="E1006" s="44"/>
      <c r="F1006" s="7"/>
      <c r="G1006" s="7"/>
      <c r="H1006" s="7"/>
    </row>
    <row r="1007" ht="14.25" customHeight="1">
      <c r="B1007" s="8"/>
      <c r="C1007" s="8"/>
      <c r="D1007" s="43"/>
      <c r="E1007" s="44"/>
      <c r="F1007" s="7"/>
      <c r="G1007" s="7"/>
      <c r="H1007" s="7"/>
    </row>
    <row r="1008" ht="14.25" customHeight="1">
      <c r="B1008" s="8"/>
      <c r="C1008" s="8"/>
      <c r="D1008" s="43"/>
      <c r="E1008" s="44"/>
      <c r="F1008" s="7"/>
      <c r="G1008" s="7"/>
      <c r="H1008" s="7"/>
    </row>
    <row r="1009" ht="14.25" customHeight="1">
      <c r="B1009" s="8"/>
      <c r="C1009" s="8"/>
      <c r="D1009" s="43"/>
      <c r="E1009" s="44"/>
      <c r="F1009" s="7"/>
      <c r="G1009" s="7"/>
      <c r="H1009" s="7"/>
    </row>
    <row r="1010" ht="14.25" customHeight="1">
      <c r="B1010" s="8"/>
      <c r="C1010" s="8"/>
      <c r="D1010" s="43"/>
      <c r="E1010" s="44"/>
      <c r="F1010" s="7"/>
      <c r="G1010" s="7"/>
      <c r="H1010" s="7"/>
    </row>
    <row r="1011" ht="14.25" customHeight="1">
      <c r="B1011" s="8"/>
      <c r="C1011" s="8"/>
      <c r="D1011" s="43"/>
      <c r="E1011" s="44"/>
      <c r="F1011" s="7"/>
      <c r="G1011" s="7"/>
      <c r="H1011" s="7"/>
    </row>
    <row r="1012" ht="14.25" customHeight="1">
      <c r="B1012" s="8"/>
      <c r="C1012" s="8"/>
      <c r="D1012" s="43"/>
      <c r="E1012" s="44"/>
      <c r="F1012" s="7"/>
      <c r="G1012" s="7"/>
      <c r="H1012" s="7"/>
    </row>
    <row r="1013" ht="14.25" customHeight="1">
      <c r="B1013" s="8"/>
      <c r="C1013" s="8"/>
      <c r="D1013" s="43"/>
      <c r="E1013" s="44"/>
      <c r="F1013" s="7"/>
      <c r="G1013" s="7"/>
      <c r="H1013" s="7"/>
    </row>
    <row r="1014" ht="14.25" customHeight="1">
      <c r="B1014" s="8"/>
      <c r="C1014" s="8"/>
      <c r="D1014" s="43"/>
      <c r="E1014" s="44"/>
      <c r="F1014" s="7"/>
      <c r="G1014" s="7"/>
      <c r="H1014" s="7"/>
    </row>
    <row r="1015" ht="14.25" customHeight="1">
      <c r="B1015" s="8"/>
      <c r="C1015" s="8"/>
      <c r="D1015" s="43"/>
      <c r="E1015" s="44"/>
      <c r="F1015" s="7"/>
      <c r="G1015" s="7"/>
      <c r="H1015" s="7"/>
    </row>
    <row r="1016" ht="14.25" customHeight="1">
      <c r="B1016" s="8"/>
      <c r="C1016" s="8"/>
      <c r="D1016" s="43"/>
      <c r="E1016" s="44"/>
      <c r="F1016" s="7"/>
      <c r="G1016" s="7"/>
      <c r="H1016" s="7"/>
    </row>
    <row r="1017" ht="14.25" customHeight="1">
      <c r="B1017" s="8"/>
      <c r="C1017" s="8"/>
      <c r="D1017" s="43"/>
      <c r="E1017" s="44"/>
      <c r="F1017" s="7"/>
      <c r="G1017" s="7"/>
      <c r="H1017" s="7"/>
    </row>
    <row r="1018" ht="14.25" customHeight="1">
      <c r="B1018" s="8"/>
      <c r="C1018" s="8"/>
      <c r="D1018" s="43"/>
      <c r="E1018" s="44"/>
      <c r="F1018" s="7"/>
      <c r="G1018" s="7"/>
      <c r="H1018" s="7"/>
    </row>
    <row r="1019" ht="14.25" customHeight="1">
      <c r="B1019" s="8"/>
      <c r="C1019" s="8"/>
      <c r="D1019" s="43"/>
      <c r="E1019" s="44"/>
      <c r="F1019" s="7"/>
      <c r="G1019" s="7"/>
      <c r="H1019" s="7"/>
    </row>
    <row r="1020" ht="14.25" customHeight="1">
      <c r="B1020" s="8"/>
      <c r="C1020" s="8"/>
      <c r="D1020" s="43"/>
      <c r="E1020" s="44"/>
      <c r="F1020" s="7"/>
      <c r="G1020" s="7"/>
      <c r="H1020" s="7"/>
    </row>
    <row r="1021" ht="14.25" customHeight="1">
      <c r="B1021" s="8"/>
      <c r="C1021" s="8"/>
      <c r="D1021" s="43"/>
      <c r="E1021" s="44"/>
      <c r="F1021" s="7"/>
      <c r="G1021" s="7"/>
      <c r="H1021" s="7"/>
    </row>
    <row r="1022" ht="14.25" customHeight="1">
      <c r="B1022" s="8"/>
      <c r="C1022" s="8"/>
      <c r="D1022" s="43"/>
      <c r="E1022" s="44"/>
      <c r="F1022" s="7"/>
      <c r="G1022" s="7"/>
      <c r="H1022" s="7"/>
    </row>
  </sheetData>
  <conditionalFormatting sqref="F4:G10">
    <cfRule type="notContainsBlanks" dxfId="0" priority="1">
      <formula>LEN(TRIM(F4))&gt;0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8" width="17.75"/>
  </cols>
  <sheetData>
    <row r="1" ht="14.25" customHeight="1"/>
    <row r="2">
      <c r="B2" s="45" t="s">
        <v>34</v>
      </c>
      <c r="C2" s="46"/>
      <c r="D2" s="46"/>
      <c r="E2" s="47"/>
      <c r="F2" s="48"/>
    </row>
    <row r="3" ht="15.75" customHeight="1"/>
    <row r="4" ht="14.25" customHeight="1">
      <c r="A4" s="49" t="s">
        <v>35</v>
      </c>
      <c r="B4" s="50" t="s">
        <v>36</v>
      </c>
      <c r="C4" s="51" t="s">
        <v>37</v>
      </c>
      <c r="D4" s="51" t="s">
        <v>38</v>
      </c>
      <c r="E4" s="52" t="s">
        <v>39</v>
      </c>
      <c r="F4" s="53"/>
      <c r="G4" s="50" t="s">
        <v>37</v>
      </c>
      <c r="H4" s="50" t="s">
        <v>40</v>
      </c>
    </row>
    <row r="5" ht="14.25" customHeight="1">
      <c r="A5" s="36">
        <v>2.0</v>
      </c>
      <c r="B5" s="36" t="s">
        <v>41</v>
      </c>
      <c r="C5" s="36">
        <v>21103.0</v>
      </c>
      <c r="D5" s="36" t="s">
        <v>42</v>
      </c>
      <c r="E5" s="54" t="s">
        <v>43</v>
      </c>
      <c r="G5" s="9">
        <v>21110.0</v>
      </c>
      <c r="H5" s="9">
        <v>26.0</v>
      </c>
    </row>
    <row r="6" ht="14.25" customHeight="1">
      <c r="A6" s="36">
        <v>3.0</v>
      </c>
      <c r="B6" s="36" t="s">
        <v>44</v>
      </c>
      <c r="C6" s="36">
        <v>21107.0</v>
      </c>
      <c r="D6" s="36" t="s">
        <v>45</v>
      </c>
      <c r="E6" s="54" t="s">
        <v>46</v>
      </c>
      <c r="G6" s="55">
        <v>21112.0</v>
      </c>
      <c r="H6" s="55">
        <v>29.0</v>
      </c>
    </row>
    <row r="7" ht="14.25" customHeight="1">
      <c r="A7" s="36">
        <v>4.0</v>
      </c>
      <c r="B7" s="36" t="s">
        <v>47</v>
      </c>
      <c r="C7" s="56">
        <v>21102.0</v>
      </c>
      <c r="D7" s="36" t="s">
        <v>48</v>
      </c>
      <c r="E7" s="54" t="s">
        <v>49</v>
      </c>
      <c r="G7" s="55">
        <v>21104.0</v>
      </c>
      <c r="H7" s="55">
        <v>25.0</v>
      </c>
    </row>
    <row r="8" ht="14.25" customHeight="1">
      <c r="A8" s="36">
        <v>5.0</v>
      </c>
      <c r="B8" s="36" t="s">
        <v>50</v>
      </c>
      <c r="C8" s="36">
        <v>21109.0</v>
      </c>
      <c r="D8" s="36" t="s">
        <v>51</v>
      </c>
      <c r="E8" s="54" t="s">
        <v>52</v>
      </c>
      <c r="G8" s="55">
        <v>21103.0</v>
      </c>
      <c r="H8" s="55">
        <v>29.0</v>
      </c>
    </row>
    <row r="9" ht="14.25" customHeight="1">
      <c r="A9" s="36">
        <v>6.0</v>
      </c>
      <c r="B9" s="36" t="s">
        <v>53</v>
      </c>
      <c r="C9" s="56">
        <v>21110.0</v>
      </c>
      <c r="D9" s="36" t="s">
        <v>54</v>
      </c>
      <c r="E9" s="54" t="s">
        <v>55</v>
      </c>
      <c r="G9" s="57">
        <v>21102.0</v>
      </c>
      <c r="H9" s="55">
        <v>24.0</v>
      </c>
    </row>
    <row r="10" ht="14.25" customHeight="1">
      <c r="A10" s="36">
        <v>7.0</v>
      </c>
      <c r="B10" s="36" t="s">
        <v>56</v>
      </c>
      <c r="C10" s="36">
        <v>21111.0</v>
      </c>
      <c r="D10" s="36" t="s">
        <v>57</v>
      </c>
      <c r="E10" s="54" t="s">
        <v>58</v>
      </c>
      <c r="G10" s="55">
        <v>21107.0</v>
      </c>
      <c r="H10" s="55">
        <v>27.0</v>
      </c>
    </row>
    <row r="11" ht="14.25" customHeight="1">
      <c r="A11" s="36">
        <v>8.0</v>
      </c>
      <c r="B11" s="36" t="s">
        <v>59</v>
      </c>
      <c r="C11" s="56">
        <v>21112.0</v>
      </c>
      <c r="D11" s="36" t="s">
        <v>60</v>
      </c>
      <c r="E11" s="54" t="s">
        <v>61</v>
      </c>
      <c r="G11" s="55">
        <v>21109.0</v>
      </c>
      <c r="H11" s="55">
        <v>23.0</v>
      </c>
    </row>
    <row r="12" ht="14.25" customHeight="1">
      <c r="A12" s="40">
        <v>9.0</v>
      </c>
      <c r="B12" s="40" t="s">
        <v>62</v>
      </c>
      <c r="C12" s="40">
        <v>21104.0</v>
      </c>
      <c r="D12" s="40" t="s">
        <v>63</v>
      </c>
      <c r="E12" s="58" t="s">
        <v>64</v>
      </c>
      <c r="G12" s="55">
        <v>21111.0</v>
      </c>
      <c r="H12" s="55">
        <v>28.0</v>
      </c>
    </row>
    <row r="13" ht="14.25" customHeight="1"/>
    <row r="14" ht="14.25" customHeight="1">
      <c r="A14" s="49"/>
      <c r="B14" s="50"/>
      <c r="C14" s="51"/>
      <c r="D14" s="51"/>
    </row>
    <row r="15" ht="14.25" customHeight="1">
      <c r="A15" s="36"/>
      <c r="B15" s="38"/>
      <c r="C15" s="36"/>
      <c r="D15" s="36"/>
    </row>
    <row r="16" ht="14.25" customHeight="1">
      <c r="A16" s="36"/>
      <c r="B16" s="36"/>
      <c r="C16" s="36"/>
      <c r="D16" s="36"/>
    </row>
    <row r="17" ht="14.25" customHeight="1">
      <c r="A17" s="36"/>
      <c r="B17" s="36"/>
      <c r="C17" s="36"/>
      <c r="D17" s="36"/>
    </row>
    <row r="18" ht="14.25" customHeight="1">
      <c r="A18" s="36"/>
      <c r="B18" s="36"/>
      <c r="C18" s="36"/>
      <c r="D18" s="36"/>
      <c r="F18" s="59"/>
      <c r="G18" s="7"/>
      <c r="H18" s="7"/>
    </row>
    <row r="19" ht="14.25" customHeight="1">
      <c r="A19" s="36"/>
      <c r="B19" s="36"/>
      <c r="C19" s="36"/>
      <c r="D19" s="36"/>
      <c r="F19" s="59"/>
      <c r="H19" s="7"/>
    </row>
    <row r="20" ht="14.25" customHeight="1">
      <c r="A20" s="36"/>
      <c r="B20" s="36"/>
      <c r="C20" s="36"/>
      <c r="D20" s="36"/>
      <c r="F20" s="59"/>
      <c r="G20" s="7"/>
      <c r="H20" s="7"/>
    </row>
    <row r="21" ht="14.25" customHeight="1">
      <c r="A21" s="40"/>
      <c r="B21" s="40"/>
      <c r="C21" s="36"/>
      <c r="D21" s="36"/>
      <c r="F21" s="59"/>
      <c r="G21" s="7"/>
      <c r="H21" s="7"/>
    </row>
    <row r="22" ht="14.25" customHeight="1">
      <c r="F22" s="55"/>
      <c r="G22" s="7"/>
      <c r="H22" s="7"/>
    </row>
    <row r="23" ht="14.25" customHeight="1">
      <c r="A23" s="7"/>
      <c r="B23" s="7"/>
      <c r="C23" s="7"/>
      <c r="D23" s="8"/>
      <c r="E23" s="7"/>
      <c r="F23" s="59"/>
      <c r="G23" s="7"/>
      <c r="H23" s="7"/>
    </row>
    <row r="24" ht="14.25" customHeight="1">
      <c r="A24" s="60" t="s">
        <v>36</v>
      </c>
      <c r="B24" s="60" t="s">
        <v>40</v>
      </c>
      <c r="C24" s="14" t="s">
        <v>40</v>
      </c>
      <c r="D24" s="38" t="s">
        <v>40</v>
      </c>
      <c r="E24" s="7"/>
      <c r="F24" s="59"/>
      <c r="G24" s="7"/>
      <c r="H24" s="7"/>
    </row>
    <row r="25" ht="14.25" customHeight="1">
      <c r="A25" s="36" t="s">
        <v>47</v>
      </c>
      <c r="B25" s="61">
        <f>VLOOKUP(VLOOKUP(A25,$B$4:$C$12,2,0),G4:H12,2,0)</f>
        <v>24</v>
      </c>
      <c r="C25" s="7">
        <f t="shared" ref="C25:C27" si="1">VLOOKUP(VLOOKUP(A25,B4:C12,2,0),G4:H12,2,0)</f>
        <v>24</v>
      </c>
      <c r="D25" s="8">
        <f t="shared" ref="D25:D27" si="2">VLOOKUP(VLOOKUP(A25,B4:C12,2,0),G4:H12,2,0)</f>
        <v>24</v>
      </c>
      <c r="E25" s="7"/>
      <c r="F25" s="59"/>
      <c r="G25" s="7"/>
      <c r="H25" s="7"/>
    </row>
    <row r="26" ht="14.25" customHeight="1">
      <c r="A26" s="55" t="s">
        <v>53</v>
      </c>
      <c r="B26" s="61">
        <f t="shared" ref="B26:B27" si="3">VLOOKUP(VLOOKUP(A26,$B$4:$C$12,2,0),G5:H13,2,0)</f>
        <v>26</v>
      </c>
      <c r="C26" s="7">
        <f t="shared" si="1"/>
        <v>26</v>
      </c>
      <c r="D26" s="8">
        <f t="shared" si="2"/>
        <v>26</v>
      </c>
      <c r="E26" s="7"/>
      <c r="F26" s="7"/>
    </row>
    <row r="27" ht="14.25" customHeight="1">
      <c r="A27" s="18" t="s">
        <v>56</v>
      </c>
      <c r="B27" s="61">
        <f t="shared" si="3"/>
        <v>28</v>
      </c>
      <c r="C27" s="7">
        <f t="shared" si="1"/>
        <v>28</v>
      </c>
      <c r="D27" s="8">
        <f t="shared" si="2"/>
        <v>28</v>
      </c>
      <c r="E27" s="7"/>
      <c r="F27" s="7"/>
    </row>
    <row r="28" ht="14.25" customHeight="1">
      <c r="F28" s="7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mergeCells count="1">
    <mergeCell ref="B2:E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63"/>
    <col customWidth="1" min="2" max="2" width="25.88"/>
    <col customWidth="1" min="3" max="3" width="20.25"/>
    <col customWidth="1" min="4" max="4" width="25.0"/>
    <col customWidth="1" min="5" max="5" width="24.38"/>
    <col customWidth="1" min="6" max="6" width="25.88"/>
    <col customWidth="1" min="7" max="7" width="15.5"/>
    <col customWidth="1" min="8" max="8" width="21.38"/>
    <col customWidth="1" min="9" max="9" width="18.13"/>
    <col customWidth="1" min="10" max="10" width="16.13"/>
    <col customWidth="1" min="11" max="18" width="6.63"/>
    <col customWidth="1" min="19" max="28" width="10.5"/>
  </cols>
  <sheetData>
    <row r="1">
      <c r="A1" s="62" t="s">
        <v>65</v>
      </c>
      <c r="B1" s="63"/>
      <c r="C1" s="63"/>
      <c r="D1" s="63"/>
      <c r="E1" s="63"/>
      <c r="F1" s="64"/>
    </row>
    <row r="2" ht="23.25" customHeight="1">
      <c r="A2" s="65" t="s">
        <v>66</v>
      </c>
      <c r="B2" s="66"/>
      <c r="C2" s="66" t="s">
        <v>67</v>
      </c>
      <c r="D2" s="67" t="s">
        <v>37</v>
      </c>
      <c r="E2" s="67" t="s">
        <v>68</v>
      </c>
      <c r="F2" s="67" t="s">
        <v>39</v>
      </c>
    </row>
    <row r="3">
      <c r="A3" s="68"/>
      <c r="B3" s="69"/>
      <c r="C3" s="69" t="s">
        <v>69</v>
      </c>
      <c r="D3" s="69" t="s">
        <v>37</v>
      </c>
      <c r="E3" s="70" t="s">
        <v>70</v>
      </c>
      <c r="F3" s="71" t="s">
        <v>71</v>
      </c>
      <c r="G3" s="72"/>
      <c r="H3" s="73"/>
    </row>
    <row r="4">
      <c r="A4" s="74">
        <v>1.0</v>
      </c>
      <c r="B4" s="74" t="str">
        <f t="shared" ref="B4:B12" si="1">C4&amp;E4</f>
        <v>ABHISHEK PANDEYHARI OM</v>
      </c>
      <c r="C4" s="74" t="s">
        <v>72</v>
      </c>
      <c r="D4" s="75">
        <v>21108.0</v>
      </c>
      <c r="E4" s="76" t="s">
        <v>73</v>
      </c>
      <c r="F4" s="77" t="s">
        <v>74</v>
      </c>
      <c r="G4" s="72"/>
      <c r="H4" s="73"/>
    </row>
    <row r="5" ht="14.25" customHeight="1">
      <c r="A5" s="74">
        <v>2.0</v>
      </c>
      <c r="B5" s="74" t="str">
        <f t="shared" si="1"/>
        <v>PANKAJ PANDEYMOHAN KUMAR</v>
      </c>
      <c r="C5" s="74" t="s">
        <v>41</v>
      </c>
      <c r="D5" s="75">
        <v>21109.0</v>
      </c>
      <c r="E5" s="74" t="s">
        <v>42</v>
      </c>
      <c r="F5" s="77" t="s">
        <v>43</v>
      </c>
      <c r="G5" s="78"/>
      <c r="H5" s="79"/>
      <c r="I5" s="80"/>
      <c r="Q5" s="79"/>
      <c r="R5" s="79"/>
    </row>
    <row r="6" ht="14.25" customHeight="1">
      <c r="A6" s="74">
        <v>3.0</v>
      </c>
      <c r="B6" s="74" t="str">
        <f t="shared" si="1"/>
        <v>BRIGESH SINGHINDRA DEV</v>
      </c>
      <c r="C6" s="74" t="s">
        <v>44</v>
      </c>
      <c r="D6" s="75">
        <v>21110.0</v>
      </c>
      <c r="E6" s="74" t="s">
        <v>45</v>
      </c>
      <c r="F6" s="77" t="s">
        <v>46</v>
      </c>
      <c r="G6" s="78"/>
      <c r="H6" s="79"/>
    </row>
    <row r="7" ht="14.25" customHeight="1">
      <c r="A7" s="74">
        <v>4.0</v>
      </c>
      <c r="B7" s="74" t="str">
        <f t="shared" si="1"/>
        <v>ABHISHEK PANDEYNAGARJUN</v>
      </c>
      <c r="C7" s="74" t="s">
        <v>72</v>
      </c>
      <c r="D7" s="75">
        <v>21111.0</v>
      </c>
      <c r="E7" s="74" t="s">
        <v>48</v>
      </c>
      <c r="F7" s="77" t="s">
        <v>49</v>
      </c>
      <c r="G7" s="81"/>
      <c r="H7" s="82"/>
      <c r="Q7" s="79"/>
      <c r="R7" s="79"/>
    </row>
    <row r="8" ht="14.25" customHeight="1">
      <c r="A8" s="74">
        <v>5.0</v>
      </c>
      <c r="B8" s="74" t="str">
        <f t="shared" si="1"/>
        <v>ISHAR AHMEDGANESH PATHKA</v>
      </c>
      <c r="C8" s="74" t="s">
        <v>50</v>
      </c>
      <c r="D8" s="75">
        <v>21112.0</v>
      </c>
      <c r="E8" s="74" t="s">
        <v>51</v>
      </c>
      <c r="F8" s="77" t="s">
        <v>52</v>
      </c>
      <c r="G8" s="64"/>
      <c r="H8" s="64"/>
      <c r="Q8" s="79"/>
      <c r="R8" s="79"/>
    </row>
    <row r="9" ht="14.25" customHeight="1">
      <c r="A9" s="74">
        <v>6.0</v>
      </c>
      <c r="B9" s="74" t="str">
        <f t="shared" si="1"/>
        <v>PUSHRAJ SINGHRAJNISH SHUKLA</v>
      </c>
      <c r="C9" s="74" t="s">
        <v>53</v>
      </c>
      <c r="D9" s="75">
        <v>21113.0</v>
      </c>
      <c r="E9" s="74" t="s">
        <v>54</v>
      </c>
      <c r="F9" s="77" t="s">
        <v>55</v>
      </c>
      <c r="G9" s="64"/>
      <c r="H9" s="64"/>
    </row>
    <row r="10" ht="14.25" customHeight="1">
      <c r="A10" s="74">
        <v>7.0</v>
      </c>
      <c r="B10" s="74" t="str">
        <f t="shared" si="1"/>
        <v>DILIP NISHADMAHENDRA KUMAR</v>
      </c>
      <c r="C10" s="74" t="s">
        <v>56</v>
      </c>
      <c r="D10" s="75">
        <v>21114.0</v>
      </c>
      <c r="E10" s="74" t="s">
        <v>57</v>
      </c>
      <c r="F10" s="77" t="s">
        <v>58</v>
      </c>
      <c r="G10" s="83"/>
      <c r="H10" s="83"/>
    </row>
    <row r="11" ht="14.25" customHeight="1">
      <c r="A11" s="74">
        <v>8.0</v>
      </c>
      <c r="B11" s="74" t="str">
        <f t="shared" si="1"/>
        <v>ANURAG SINGHNILKANTH YADAV</v>
      </c>
      <c r="C11" s="74" t="s">
        <v>59</v>
      </c>
      <c r="D11" s="75">
        <v>21115.0</v>
      </c>
      <c r="E11" s="74" t="s">
        <v>60</v>
      </c>
      <c r="F11" s="77" t="s">
        <v>61</v>
      </c>
      <c r="G11" s="83"/>
      <c r="H11" s="83"/>
    </row>
    <row r="12" ht="14.25" customHeight="1">
      <c r="A12" s="74">
        <v>9.0</v>
      </c>
      <c r="B12" s="74" t="str">
        <f t="shared" si="1"/>
        <v>ANURAG SINGHROHAN TRIAPTHI</v>
      </c>
      <c r="C12" s="74" t="s">
        <v>59</v>
      </c>
      <c r="D12" s="75">
        <v>21116.0</v>
      </c>
      <c r="E12" s="74" t="s">
        <v>63</v>
      </c>
      <c r="F12" s="77" t="s">
        <v>64</v>
      </c>
      <c r="G12" s="78"/>
      <c r="H12" s="79"/>
    </row>
    <row r="13" ht="14.25" customHeight="1">
      <c r="B13" s="73"/>
      <c r="C13" s="73"/>
      <c r="F13" s="84"/>
      <c r="G13" s="78"/>
      <c r="H13" s="79"/>
    </row>
    <row r="14" ht="14.25" customHeight="1">
      <c r="E14" s="84"/>
      <c r="K14" s="8"/>
    </row>
    <row r="15" ht="14.25" customHeight="1">
      <c r="B15" s="85"/>
      <c r="C15" s="85" t="s">
        <v>75</v>
      </c>
      <c r="D15" s="73"/>
      <c r="E15" s="78"/>
      <c r="F15" s="78"/>
      <c r="G15" s="73"/>
      <c r="H15" s="73"/>
      <c r="K15" s="8"/>
    </row>
    <row r="16" ht="14.25" customHeight="1">
      <c r="A16" s="86"/>
      <c r="B16" s="86"/>
      <c r="C16" s="86">
        <v>21108.0</v>
      </c>
      <c r="D16" s="86" t="str">
        <f t="shared" ref="D16:D24" si="2">VLOOKUP(C16,CHOOSECOLS($C$3:$D$12,2,1),2,0)
</f>
        <v>ABHISHEK PANDEY</v>
      </c>
      <c r="E16" s="87" t="str">
        <f t="shared" ref="E16:E24" si="3">INDEX(C3:C12, MATCH(C16, D3:D12, 0))
</f>
        <v>ABHISHEK PANDEY</v>
      </c>
      <c r="F16" s="87"/>
      <c r="G16" s="88"/>
      <c r="H16" s="88"/>
      <c r="I16" s="89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 ht="14.25" customHeight="1">
      <c r="A17" s="86"/>
      <c r="B17" s="86"/>
      <c r="C17" s="86">
        <v>21109.0</v>
      </c>
      <c r="D17" s="86" t="str">
        <f t="shared" si="2"/>
        <v>PANKAJ PANDEY</v>
      </c>
      <c r="E17" s="87" t="str">
        <f t="shared" si="3"/>
        <v>PANKAJ PANDEY</v>
      </c>
      <c r="F17" s="87"/>
      <c r="G17" s="90"/>
      <c r="H17" s="90"/>
      <c r="I17" s="89"/>
      <c r="J17" s="88"/>
      <c r="K17" s="88"/>
      <c r="L17" s="88"/>
      <c r="M17" s="91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 ht="14.25" customHeight="1">
      <c r="B18" s="86"/>
      <c r="C18" s="86">
        <v>21110.0</v>
      </c>
      <c r="D18" s="86" t="str">
        <f t="shared" si="2"/>
        <v>BRIGESH SINGH</v>
      </c>
      <c r="E18" s="87" t="str">
        <f t="shared" si="3"/>
        <v>BRIGESH SINGH</v>
      </c>
      <c r="F18" s="87"/>
      <c r="G18" s="88"/>
      <c r="H18" s="88"/>
      <c r="I18" s="92"/>
      <c r="J18" s="93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 ht="14.25" customHeight="1">
      <c r="B19" s="94"/>
      <c r="C19" s="94">
        <v>21111.0</v>
      </c>
      <c r="D19" s="86" t="str">
        <f t="shared" si="2"/>
        <v>ABHISHEK PANDEY</v>
      </c>
      <c r="E19" s="87" t="str">
        <f t="shared" si="3"/>
        <v>ABHISHEK PANDEY</v>
      </c>
      <c r="F19" s="87"/>
      <c r="G19" s="95"/>
      <c r="H19" s="96"/>
      <c r="I19" s="97"/>
      <c r="J19" s="9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 ht="14.25" customHeight="1">
      <c r="B20" s="94"/>
      <c r="C20" s="94">
        <v>21112.0</v>
      </c>
      <c r="D20" s="86" t="str">
        <f t="shared" si="2"/>
        <v>ISHAR AHMED</v>
      </c>
      <c r="E20" s="87" t="str">
        <f t="shared" si="3"/>
        <v>ISHAR AHMED</v>
      </c>
      <c r="F20" s="87"/>
      <c r="G20" s="99"/>
      <c r="H20" s="88"/>
      <c r="I20" s="100"/>
      <c r="J20" s="10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 ht="14.25" customHeight="1">
      <c r="B21" s="94"/>
      <c r="C21" s="94">
        <v>21113.0</v>
      </c>
      <c r="D21" s="86" t="str">
        <f t="shared" si="2"/>
        <v>PUSHRAJ SINGH</v>
      </c>
      <c r="E21" s="87" t="str">
        <f t="shared" si="3"/>
        <v>PUSHRAJ SINGH</v>
      </c>
      <c r="F21" s="87"/>
      <c r="G21" s="99"/>
      <c r="H21" s="88"/>
      <c r="I21" s="100"/>
      <c r="J21" s="101"/>
      <c r="K21" s="99"/>
      <c r="L21" s="88"/>
      <c r="M21" s="96"/>
      <c r="N21" s="96"/>
      <c r="O21" s="88"/>
      <c r="P21" s="88"/>
      <c r="Q21" s="99"/>
      <c r="R21" s="88"/>
      <c r="S21" s="88"/>
      <c r="T21" s="88"/>
      <c r="U21" s="88"/>
      <c r="V21" s="88"/>
      <c r="W21" s="88"/>
      <c r="X21" s="88"/>
      <c r="Y21" s="88"/>
      <c r="Z21" s="88"/>
    </row>
    <row r="22" ht="14.25" customHeight="1">
      <c r="B22" s="94"/>
      <c r="C22" s="94">
        <v>21114.0</v>
      </c>
      <c r="D22" s="86" t="str">
        <f t="shared" si="2"/>
        <v>DILIP NISHAD</v>
      </c>
      <c r="E22" s="87" t="str">
        <f t="shared" si="3"/>
        <v>DILIP NISHAD</v>
      </c>
      <c r="F22" s="87"/>
      <c r="G22" s="99"/>
      <c r="H22" s="88"/>
      <c r="I22" s="101"/>
      <c r="J22" s="101"/>
      <c r="K22" s="99"/>
      <c r="L22" s="88"/>
      <c r="M22" s="96"/>
      <c r="N22" s="96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 ht="14.25" customHeight="1">
      <c r="B23" s="94"/>
      <c r="C23" s="94">
        <v>21115.0</v>
      </c>
      <c r="D23" s="86" t="str">
        <f t="shared" si="2"/>
        <v>ANURAG SINGH</v>
      </c>
      <c r="E23" s="87" t="str">
        <f t="shared" si="3"/>
        <v>ANURAG SINGH</v>
      </c>
      <c r="F23" s="87"/>
      <c r="G23" s="99"/>
      <c r="H23" s="88"/>
      <c r="I23" s="101"/>
      <c r="J23" s="101"/>
      <c r="K23" s="99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 ht="14.25" customHeight="1">
      <c r="B24" s="94"/>
      <c r="C24" s="94">
        <v>21116.0</v>
      </c>
      <c r="D24" s="86" t="str">
        <f t="shared" si="2"/>
        <v>ANURAG SINGH</v>
      </c>
      <c r="E24" s="87" t="str">
        <f t="shared" si="3"/>
        <v>ANURAG SINGH</v>
      </c>
      <c r="F24" s="87"/>
      <c r="G24" s="83"/>
      <c r="H24" s="83"/>
      <c r="I24" s="102"/>
      <c r="J24" s="101"/>
      <c r="K24" s="99"/>
      <c r="L24" s="88"/>
      <c r="M24" s="88"/>
      <c r="N24" s="88"/>
      <c r="O24" s="103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 ht="14.25" customHeight="1">
      <c r="B25" s="104"/>
      <c r="C25" s="104"/>
      <c r="D25" s="105"/>
      <c r="E25" s="105"/>
      <c r="F25" s="105"/>
      <c r="G25" s="105"/>
      <c r="H25" s="99"/>
      <c r="I25" s="83"/>
      <c r="J25" s="83"/>
      <c r="K25" s="102"/>
      <c r="L25" s="101"/>
      <c r="M25" s="99"/>
      <c r="N25" s="88"/>
      <c r="O25" s="88"/>
      <c r="P25" s="88"/>
      <c r="Q25" s="106"/>
      <c r="R25" s="107"/>
      <c r="S25" s="88"/>
      <c r="T25" s="88"/>
      <c r="U25" s="88"/>
      <c r="V25" s="88"/>
      <c r="W25" s="88"/>
      <c r="X25" s="88"/>
      <c r="Y25" s="88"/>
      <c r="Z25" s="88"/>
      <c r="AA25" s="88"/>
      <c r="AB25" s="88"/>
    </row>
    <row r="26" ht="14.25" customHeight="1">
      <c r="B26" s="108" t="s">
        <v>76</v>
      </c>
      <c r="C26" s="104" t="s">
        <v>77</v>
      </c>
      <c r="D26" s="105"/>
      <c r="E26" s="105"/>
      <c r="F26" s="105"/>
      <c r="G26" s="105"/>
      <c r="H26" s="99"/>
      <c r="I26" s="83"/>
      <c r="J26" s="83"/>
      <c r="K26" s="102"/>
      <c r="L26" s="105"/>
      <c r="M26" s="99"/>
      <c r="N26" s="88"/>
      <c r="O26" s="88"/>
      <c r="P26" s="88"/>
      <c r="Q26" s="109"/>
      <c r="R26" s="107"/>
      <c r="S26" s="88"/>
      <c r="T26" s="88"/>
      <c r="U26" s="88"/>
      <c r="V26" s="88"/>
      <c r="W26" s="88"/>
      <c r="X26" s="88"/>
      <c r="Y26" s="88"/>
      <c r="Z26" s="88"/>
      <c r="AA26" s="88"/>
      <c r="AB26" s="88"/>
    </row>
    <row r="27" ht="14.25" customHeight="1">
      <c r="A27" s="110" t="str">
        <f t="shared" ref="A27:A28" si="4">B27&amp;C27</f>
        <v>ANURAG SINGHROHAN TRIAPTHI</v>
      </c>
      <c r="B27" s="108" t="s">
        <v>59</v>
      </c>
      <c r="C27" s="104" t="s">
        <v>63</v>
      </c>
      <c r="D27" s="105"/>
      <c r="E27" s="105"/>
      <c r="F27" s="105"/>
      <c r="G27" s="105"/>
      <c r="H27" s="99"/>
      <c r="I27" s="83"/>
      <c r="J27" s="83"/>
      <c r="K27" s="102"/>
      <c r="L27" s="105"/>
      <c r="M27" s="99"/>
      <c r="N27" s="88"/>
      <c r="O27" s="88"/>
      <c r="P27" s="88"/>
      <c r="Q27" s="109"/>
      <c r="R27" s="107"/>
      <c r="S27" s="88"/>
      <c r="T27" s="88"/>
      <c r="U27" s="88"/>
      <c r="V27" s="88"/>
      <c r="W27" s="88"/>
      <c r="X27" s="88"/>
      <c r="Y27" s="88"/>
      <c r="Z27" s="88"/>
      <c r="AA27" s="88"/>
      <c r="AB27" s="88"/>
    </row>
    <row r="28" ht="14.25" customHeight="1">
      <c r="A28" s="110" t="str">
        <f t="shared" si="4"/>
        <v>ABHISHEK PANDEYNAGARJUN</v>
      </c>
      <c r="B28" s="108" t="s">
        <v>72</v>
      </c>
      <c r="C28" s="104" t="s">
        <v>48</v>
      </c>
      <c r="D28" s="105"/>
      <c r="E28" s="105"/>
      <c r="F28" s="105"/>
      <c r="G28" s="105"/>
      <c r="H28" s="99"/>
      <c r="I28" s="83"/>
      <c r="J28" s="83"/>
      <c r="K28" s="102"/>
      <c r="L28" s="105"/>
      <c r="M28" s="99"/>
      <c r="N28" s="88"/>
      <c r="O28" s="88"/>
      <c r="P28" s="88"/>
      <c r="Q28" s="109"/>
      <c r="R28" s="107"/>
      <c r="S28" s="88"/>
      <c r="T28" s="88"/>
      <c r="U28" s="88"/>
      <c r="V28" s="88"/>
      <c r="W28" s="88"/>
      <c r="X28" s="88"/>
      <c r="Y28" s="88"/>
      <c r="Z28" s="88"/>
      <c r="AA28" s="88"/>
      <c r="AB28" s="88"/>
    </row>
    <row r="29" ht="14.25" customHeight="1">
      <c r="B29" s="104"/>
      <c r="C29" s="104"/>
      <c r="D29" s="105"/>
      <c r="E29" s="105"/>
      <c r="F29" s="105"/>
      <c r="G29" s="105"/>
      <c r="H29" s="99"/>
      <c r="I29" s="83"/>
      <c r="J29" s="83"/>
      <c r="K29" s="102"/>
      <c r="L29" s="105"/>
      <c r="M29" s="99"/>
      <c r="N29" s="88"/>
      <c r="O29" s="88"/>
      <c r="P29" s="88"/>
      <c r="Q29" s="109"/>
      <c r="R29" s="107"/>
      <c r="S29" s="88"/>
      <c r="T29" s="88"/>
      <c r="U29" s="88"/>
      <c r="V29" s="88"/>
      <c r="W29" s="88"/>
      <c r="X29" s="88"/>
      <c r="Y29" s="88"/>
      <c r="Z29" s="88"/>
      <c r="AA29" s="88"/>
      <c r="AB29" s="88"/>
    </row>
    <row r="30" ht="14.25" customHeight="1">
      <c r="B30" s="104"/>
      <c r="C30" s="104"/>
      <c r="D30" s="105"/>
      <c r="E30" s="105"/>
      <c r="F30" s="105"/>
      <c r="G30" s="105"/>
      <c r="H30" s="99"/>
      <c r="I30" s="83"/>
      <c r="J30" s="83"/>
      <c r="K30" s="102"/>
      <c r="L30" s="105"/>
      <c r="M30" s="99"/>
      <c r="N30" s="88"/>
      <c r="O30" s="88"/>
      <c r="P30" s="88"/>
      <c r="Q30" s="109"/>
      <c r="R30" s="107"/>
      <c r="S30" s="88"/>
      <c r="T30" s="88"/>
      <c r="U30" s="88"/>
      <c r="V30" s="88"/>
      <c r="W30" s="88"/>
      <c r="X30" s="88"/>
      <c r="Y30" s="88"/>
      <c r="Z30" s="88"/>
      <c r="AA30" s="88"/>
      <c r="AB30" s="88"/>
    </row>
    <row r="31" ht="14.25" customHeight="1">
      <c r="B31" s="104"/>
      <c r="C31" s="104"/>
      <c r="D31" s="105"/>
      <c r="E31" s="105"/>
      <c r="F31" s="105"/>
      <c r="G31" s="105"/>
      <c r="H31" s="99"/>
      <c r="I31" s="83"/>
      <c r="J31" s="83"/>
      <c r="K31" s="102"/>
      <c r="L31" s="105"/>
      <c r="M31" s="99"/>
      <c r="N31" s="88"/>
      <c r="O31" s="88"/>
      <c r="P31" s="88"/>
      <c r="Q31" s="109"/>
      <c r="R31" s="107"/>
      <c r="S31" s="88"/>
      <c r="T31" s="88"/>
      <c r="U31" s="88"/>
      <c r="V31" s="88"/>
      <c r="W31" s="88"/>
      <c r="X31" s="88"/>
      <c r="Y31" s="88"/>
      <c r="Z31" s="88"/>
      <c r="AA31" s="88"/>
      <c r="AB31" s="88"/>
    </row>
    <row r="32" ht="14.25" customHeight="1">
      <c r="B32" s="104"/>
      <c r="C32" s="104"/>
      <c r="D32" s="105"/>
      <c r="E32" s="105"/>
      <c r="F32" s="105"/>
      <c r="G32" s="105"/>
      <c r="H32" s="99"/>
      <c r="I32" s="83"/>
      <c r="J32" s="83"/>
      <c r="K32" s="102"/>
      <c r="L32" s="105"/>
      <c r="M32" s="99"/>
      <c r="N32" s="88"/>
      <c r="O32" s="88"/>
      <c r="P32" s="88"/>
      <c r="Q32" s="109"/>
      <c r="R32" s="107"/>
      <c r="S32" s="88"/>
      <c r="T32" s="88"/>
      <c r="U32" s="88"/>
      <c r="V32" s="88"/>
      <c r="W32" s="88"/>
      <c r="X32" s="88"/>
      <c r="Y32" s="88"/>
      <c r="Z32" s="88"/>
      <c r="AA32" s="88"/>
      <c r="AB32" s="88"/>
    </row>
    <row r="33" ht="14.25" customHeight="1">
      <c r="B33" s="104"/>
      <c r="C33" s="104"/>
      <c r="D33" s="105"/>
      <c r="E33" s="105"/>
      <c r="F33" s="105"/>
      <c r="G33" s="105"/>
      <c r="H33" s="99"/>
      <c r="I33" s="83"/>
      <c r="J33" s="83"/>
      <c r="K33" s="102"/>
      <c r="L33" s="105"/>
      <c r="M33" s="99"/>
      <c r="N33" s="88"/>
      <c r="O33" s="88"/>
      <c r="P33" s="88"/>
      <c r="Q33" s="109"/>
      <c r="R33" s="107"/>
      <c r="S33" s="88"/>
      <c r="T33" s="88"/>
      <c r="U33" s="88"/>
      <c r="V33" s="88"/>
      <c r="W33" s="88"/>
      <c r="X33" s="88"/>
      <c r="Y33" s="88"/>
      <c r="Z33" s="88"/>
      <c r="AA33" s="88"/>
      <c r="AB33" s="88"/>
    </row>
    <row r="34" ht="14.25" customHeight="1">
      <c r="B34" s="104"/>
      <c r="C34" s="104"/>
      <c r="D34" s="105"/>
      <c r="E34" s="105"/>
      <c r="F34" s="105"/>
      <c r="G34" s="105"/>
      <c r="H34" s="99"/>
      <c r="I34" s="83"/>
      <c r="J34" s="83"/>
      <c r="K34" s="102"/>
      <c r="L34" s="105"/>
      <c r="M34" s="99"/>
      <c r="N34" s="88"/>
      <c r="O34" s="88"/>
      <c r="P34" s="88"/>
      <c r="Q34" s="109"/>
      <c r="R34" s="107"/>
      <c r="S34" s="88"/>
      <c r="T34" s="88"/>
      <c r="U34" s="88"/>
      <c r="V34" s="88"/>
      <c r="W34" s="88"/>
      <c r="X34" s="88"/>
      <c r="Y34" s="88"/>
      <c r="Z34" s="88"/>
      <c r="AA34" s="88"/>
      <c r="AB34" s="88"/>
    </row>
    <row r="35" ht="14.25" customHeight="1">
      <c r="B35" s="104"/>
      <c r="C35" s="104"/>
      <c r="D35" s="105"/>
      <c r="E35" s="105"/>
      <c r="F35" s="105"/>
      <c r="G35" s="105"/>
      <c r="H35" s="99"/>
      <c r="I35" s="83"/>
      <c r="J35" s="83"/>
      <c r="K35" s="102"/>
      <c r="L35" s="105"/>
      <c r="M35" s="99"/>
      <c r="N35" s="88"/>
      <c r="O35" s="88"/>
      <c r="P35" s="88"/>
      <c r="Q35" s="109"/>
      <c r="R35" s="107"/>
      <c r="S35" s="88"/>
      <c r="T35" s="88"/>
      <c r="U35" s="88"/>
      <c r="V35" s="88"/>
      <c r="W35" s="88"/>
      <c r="X35" s="88"/>
      <c r="Y35" s="88"/>
      <c r="Z35" s="88"/>
      <c r="AA35" s="88"/>
      <c r="AB35" s="88"/>
    </row>
  </sheetData>
  <conditionalFormatting sqref="A3:D12 F3:F12 E5:E12 G8:H11 B15:C18 A16:A17 D16:D24 F16:F18 B20:C35 F20:F24 G24:H24 I24:K35">
    <cfRule type="notContainsBlanks" dxfId="0" priority="1">
      <formula>LEN(TRIM(A3))&gt;0</formula>
    </cfRule>
  </conditionalFormatting>
  <hyperlinks>
    <hyperlink r:id="rId1" ref="A2"/>
  </hyperlinks>
  <printOptions/>
  <pageMargins bottom="0.75" footer="0.0" header="0.0" left="0.7" right="0.7" top="0.75"/>
  <pageSetup paperSize="9"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3.63"/>
    <col customWidth="1" min="4" max="4" width="18.75"/>
    <col customWidth="1" min="5" max="5" width="17.88"/>
    <col customWidth="1" min="6" max="6" width="36.13"/>
  </cols>
  <sheetData>
    <row r="1" ht="39.0" customHeight="1">
      <c r="A1" s="111"/>
      <c r="B1" s="112"/>
      <c r="C1" s="46"/>
      <c r="D1" s="47"/>
    </row>
    <row r="2" ht="9.0" customHeight="1"/>
    <row r="3" ht="14.25" customHeight="1">
      <c r="A3" s="113"/>
      <c r="B3" s="114" t="s">
        <v>10</v>
      </c>
      <c r="C3" s="115" t="s">
        <v>36</v>
      </c>
      <c r="D3" s="114" t="s">
        <v>39</v>
      </c>
    </row>
    <row r="4" ht="14.25" customHeight="1">
      <c r="A4" s="44"/>
      <c r="B4" s="57" t="s">
        <v>78</v>
      </c>
      <c r="C4" s="55" t="s">
        <v>59</v>
      </c>
      <c r="D4" s="55" t="s">
        <v>43</v>
      </c>
    </row>
    <row r="5" ht="14.25" customHeight="1">
      <c r="A5" s="44"/>
      <c r="B5" s="57" t="s">
        <v>79</v>
      </c>
      <c r="C5" s="55" t="s">
        <v>53</v>
      </c>
      <c r="D5" s="55" t="s">
        <v>46</v>
      </c>
    </row>
    <row r="6" ht="14.25" customHeight="1">
      <c r="A6" s="44"/>
      <c r="B6" s="57" t="s">
        <v>80</v>
      </c>
      <c r="C6" s="55" t="s">
        <v>50</v>
      </c>
      <c r="D6" s="55" t="s">
        <v>49</v>
      </c>
    </row>
    <row r="7" ht="14.25" customHeight="1">
      <c r="A7" s="44"/>
      <c r="B7" s="57" t="s">
        <v>81</v>
      </c>
      <c r="C7" s="55" t="s">
        <v>72</v>
      </c>
      <c r="D7" s="55" t="s">
        <v>52</v>
      </c>
    </row>
    <row r="8" ht="14.25" customHeight="1">
      <c r="A8" s="44"/>
      <c r="B8" s="57" t="s">
        <v>82</v>
      </c>
      <c r="C8" s="55" t="s">
        <v>44</v>
      </c>
      <c r="D8" s="55" t="s">
        <v>55</v>
      </c>
    </row>
    <row r="9" ht="14.25" customHeight="1">
      <c r="A9" s="44"/>
      <c r="B9" s="57" t="s">
        <v>83</v>
      </c>
      <c r="C9" s="55" t="s">
        <v>59</v>
      </c>
      <c r="D9" s="55" t="s">
        <v>58</v>
      </c>
    </row>
    <row r="10" ht="14.25" customHeight="1">
      <c r="A10" s="44"/>
      <c r="B10" s="57" t="s">
        <v>84</v>
      </c>
      <c r="C10" s="55" t="s">
        <v>41</v>
      </c>
      <c r="D10" s="55" t="s">
        <v>61</v>
      </c>
    </row>
    <row r="11" ht="14.25" customHeight="1">
      <c r="A11" s="44"/>
      <c r="B11" s="57" t="s">
        <v>85</v>
      </c>
      <c r="C11" s="55" t="s">
        <v>72</v>
      </c>
      <c r="D11" s="55" t="s">
        <v>64</v>
      </c>
    </row>
    <row r="12" ht="14.25" customHeight="1">
      <c r="A12" s="8"/>
      <c r="B12" s="8"/>
      <c r="C12" s="8"/>
      <c r="D12" s="8"/>
    </row>
    <row r="13" ht="14.25" customHeight="1">
      <c r="A13" s="8"/>
      <c r="B13" s="8"/>
      <c r="C13" s="8"/>
      <c r="D13" s="8"/>
    </row>
    <row r="14" ht="14.25" customHeight="1">
      <c r="A14" s="116"/>
      <c r="B14" s="116"/>
      <c r="C14" s="117"/>
      <c r="D14" s="117"/>
      <c r="E14" s="117"/>
      <c r="F14" s="118"/>
    </row>
    <row r="15" ht="14.25" customHeight="1">
      <c r="A15" s="113"/>
      <c r="B15" s="114" t="s">
        <v>10</v>
      </c>
      <c r="C15" s="115" t="s">
        <v>36</v>
      </c>
      <c r="D15" s="114" t="s">
        <v>39</v>
      </c>
      <c r="E15" s="8"/>
      <c r="F15" s="8"/>
    </row>
    <row r="16" ht="14.25" customHeight="1">
      <c r="A16" s="8"/>
      <c r="B16" s="57" t="s">
        <v>78</v>
      </c>
      <c r="C16" s="8" t="str">
        <f t="shared" ref="C16:C23" si="1">VLOOKUP($B16,$B$4:$D$11,MATCH(C$15,$B$3:$D$3,0),0)</f>
        <v>ANURAG SINGH</v>
      </c>
      <c r="D16" s="8" t="str">
        <f>VLOOKUP($B$16,$B$4:$D$11,MATCH(D$15,$B$3:$D$3,0),0)</f>
        <v>PUNJAB</v>
      </c>
      <c r="E16" s="8"/>
      <c r="F16" s="8"/>
    </row>
    <row r="17" ht="14.25" customHeight="1">
      <c r="A17" s="8"/>
      <c r="B17" s="57" t="s">
        <v>79</v>
      </c>
      <c r="C17" s="8" t="str">
        <f t="shared" si="1"/>
        <v>PUSHRAJ SINGH</v>
      </c>
      <c r="D17" s="8" t="str">
        <f t="shared" ref="D17:D23" si="2">VLOOKUP($B17,$B$4:$D$11,MATCH(D$15,$B$3:$D$3,0),0)</f>
        <v>PRAYAGRAJ</v>
      </c>
      <c r="E17" s="8"/>
      <c r="F17" s="8"/>
    </row>
    <row r="18" ht="14.25" customHeight="1">
      <c r="A18" s="8"/>
      <c r="B18" s="57" t="s">
        <v>80</v>
      </c>
      <c r="C18" s="8" t="str">
        <f t="shared" si="1"/>
        <v>ISHAR AHMED</v>
      </c>
      <c r="D18" s="8" t="str">
        <f t="shared" si="2"/>
        <v>DURGAPUR</v>
      </c>
      <c r="E18" s="8"/>
      <c r="F18" s="8"/>
    </row>
    <row r="19" ht="14.25" customHeight="1">
      <c r="A19" s="8"/>
      <c r="B19" s="57" t="s">
        <v>81</v>
      </c>
      <c r="C19" s="8" t="str">
        <f t="shared" si="1"/>
        <v>ABHISHEK PANDEY</v>
      </c>
      <c r="D19" s="8" t="str">
        <f t="shared" si="2"/>
        <v>LUDHIANA</v>
      </c>
      <c r="E19" s="8"/>
      <c r="F19" s="8"/>
    </row>
    <row r="20" ht="14.25" customHeight="1">
      <c r="A20" s="8"/>
      <c r="B20" s="57" t="s">
        <v>82</v>
      </c>
      <c r="C20" s="8" t="str">
        <f t="shared" si="1"/>
        <v>BRIGESH SINGH</v>
      </c>
      <c r="D20" s="8" t="str">
        <f t="shared" si="2"/>
        <v>CHANDIGARH</v>
      </c>
      <c r="E20" s="8"/>
      <c r="F20" s="8"/>
    </row>
    <row r="21" ht="14.25" customHeight="1">
      <c r="A21" s="8"/>
      <c r="B21" s="57" t="s">
        <v>83</v>
      </c>
      <c r="C21" s="8" t="str">
        <f t="shared" si="1"/>
        <v>ANURAG SINGH</v>
      </c>
      <c r="D21" s="8" t="str">
        <f t="shared" si="2"/>
        <v>DHANBAD</v>
      </c>
      <c r="F21" s="8"/>
    </row>
    <row r="22" ht="14.25" customHeight="1">
      <c r="A22" s="8"/>
      <c r="B22" s="57" t="s">
        <v>84</v>
      </c>
      <c r="C22" s="8" t="str">
        <f t="shared" si="1"/>
        <v>PANKAJ PANDEY</v>
      </c>
      <c r="D22" s="8" t="str">
        <f t="shared" si="2"/>
        <v>HIMMATGANJ</v>
      </c>
      <c r="E22" s="8"/>
      <c r="F22" s="8"/>
    </row>
    <row r="23" ht="14.25" customHeight="1">
      <c r="A23" s="8"/>
      <c r="B23" s="57" t="s">
        <v>85</v>
      </c>
      <c r="C23" s="8" t="str">
        <f t="shared" si="1"/>
        <v>ABHISHEK PANDEY</v>
      </c>
      <c r="D23" s="8" t="str">
        <f t="shared" si="2"/>
        <v>AMABALA</v>
      </c>
    </row>
    <row r="24" ht="14.25" customHeight="1">
      <c r="A24" s="8"/>
      <c r="B24" s="8"/>
      <c r="D24" s="8"/>
    </row>
    <row r="25" ht="14.25" customHeight="1">
      <c r="A25" s="8"/>
      <c r="B25" s="8"/>
      <c r="D25" s="8"/>
    </row>
  </sheetData>
  <mergeCells count="1">
    <mergeCell ref="B1:D1"/>
  </mergeCells>
  <conditionalFormatting sqref="A3:D13 A15:B25 C15:D15 D24:D25">
    <cfRule type="colorScale" priority="1">
      <colorScale>
        <cfvo type="formula" val="1"/>
        <cfvo type="percentile" val="50"/>
        <cfvo type="max"/>
        <color rgb="FFF7981D"/>
        <color rgb="FFA7AA54"/>
        <color rgb="FF57BB8A"/>
      </colorScale>
    </cfRule>
  </conditionalFormatting>
  <printOptions/>
  <pageMargins bottom="0.75" footer="0.0" header="0.0" left="0.7" right="0.7" top="0.75"/>
  <pageSetup paperSize="9" scale="12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4.0"/>
    <col customWidth="1" min="3" max="3" width="8.75"/>
    <col customWidth="1" min="4" max="4" width="12.75"/>
    <col customWidth="1" min="5" max="19" width="10.5"/>
  </cols>
  <sheetData>
    <row r="1" ht="12.75" customHeight="1">
      <c r="F1" s="110">
        <f>MOD(ROW(D4),5)</f>
        <v>4</v>
      </c>
    </row>
    <row r="2" ht="18.75" customHeight="1">
      <c r="E2" s="110">
        <f>ROW(D4)</f>
        <v>4</v>
      </c>
      <c r="F2" s="2"/>
      <c r="L2" s="110">
        <f t="shared" ref="L2:L3" si="1">MOD(ROW(D4),1)</f>
        <v>0</v>
      </c>
    </row>
    <row r="3" ht="12.75" customHeight="1">
      <c r="A3" s="119" t="s">
        <v>86</v>
      </c>
      <c r="B3" s="119" t="s">
        <v>87</v>
      </c>
      <c r="C3" s="119" t="s">
        <v>88</v>
      </c>
      <c r="D3" s="119" t="s">
        <v>89</v>
      </c>
      <c r="G3" s="110">
        <f>MOD(ROW(A2),2)</f>
        <v>0</v>
      </c>
      <c r="L3" s="110">
        <f t="shared" si="1"/>
        <v>0</v>
      </c>
    </row>
    <row r="4" ht="12.75" customHeight="1">
      <c r="A4" s="120">
        <v>1.0</v>
      </c>
      <c r="B4" s="120" t="s">
        <v>90</v>
      </c>
      <c r="C4" s="120">
        <v>31.0</v>
      </c>
      <c r="D4" s="120">
        <v>8343.0</v>
      </c>
      <c r="F4" s="121"/>
    </row>
    <row r="5" ht="12.75" customHeight="1">
      <c r="A5" s="120">
        <v>2.0</v>
      </c>
      <c r="B5" s="120" t="s">
        <v>91</v>
      </c>
      <c r="C5" s="120">
        <v>26.5</v>
      </c>
      <c r="D5" s="120">
        <v>5908.0</v>
      </c>
      <c r="F5" s="121"/>
    </row>
    <row r="6" ht="14.25" customHeight="1">
      <c r="A6" s="120">
        <v>3.0</v>
      </c>
      <c r="B6" s="120" t="s">
        <v>92</v>
      </c>
      <c r="C6" s="120">
        <v>31.0</v>
      </c>
      <c r="D6" s="120">
        <v>9047.0</v>
      </c>
      <c r="F6" s="121"/>
    </row>
    <row r="7" ht="14.25" customHeight="1">
      <c r="A7" s="120">
        <v>4.0</v>
      </c>
      <c r="B7" s="120" t="s">
        <v>93</v>
      </c>
      <c r="C7" s="120">
        <v>26.0</v>
      </c>
      <c r="D7" s="120">
        <v>5768.0</v>
      </c>
      <c r="F7" s="121"/>
    </row>
    <row r="8" ht="14.25" customHeight="1">
      <c r="A8" s="120">
        <v>5.0</v>
      </c>
      <c r="B8" s="120" t="s">
        <v>94</v>
      </c>
      <c r="C8" s="120">
        <v>31.0</v>
      </c>
      <c r="D8" s="120">
        <v>6892.0</v>
      </c>
      <c r="F8" s="121"/>
    </row>
    <row r="9" ht="14.25" customHeight="1">
      <c r="A9" s="120">
        <v>6.0</v>
      </c>
      <c r="B9" s="120" t="s">
        <v>14</v>
      </c>
      <c r="C9" s="120">
        <v>14.0</v>
      </c>
      <c r="D9" s="120">
        <v>3099.0</v>
      </c>
      <c r="F9" s="121"/>
    </row>
    <row r="10" ht="14.25" customHeight="1">
      <c r="A10" s="120">
        <v>7.0</v>
      </c>
      <c r="B10" s="120" t="s">
        <v>15</v>
      </c>
      <c r="C10" s="120">
        <v>28.5</v>
      </c>
      <c r="D10" s="120">
        <v>6353.0</v>
      </c>
      <c r="F10" s="121"/>
    </row>
    <row r="11" ht="14.25" customHeight="1">
      <c r="A11" s="120">
        <v>8.0</v>
      </c>
      <c r="B11" s="120" t="s">
        <v>16</v>
      </c>
      <c r="C11" s="120">
        <v>31.0</v>
      </c>
      <c r="D11" s="120">
        <v>9445.0</v>
      </c>
      <c r="F11" s="121"/>
    </row>
    <row r="12" ht="14.25" customHeight="1">
      <c r="A12" s="120">
        <v>9.0</v>
      </c>
      <c r="B12" s="120" t="s">
        <v>17</v>
      </c>
      <c r="C12" s="120">
        <v>31.0</v>
      </c>
      <c r="D12" s="120">
        <v>6656.0</v>
      </c>
      <c r="F12" s="121"/>
      <c r="L12" s="110"/>
    </row>
    <row r="13" ht="14.25" customHeight="1">
      <c r="A13" s="120">
        <v>10.0</v>
      </c>
      <c r="B13" s="120" t="s">
        <v>18</v>
      </c>
      <c r="C13" s="120">
        <v>31.0</v>
      </c>
      <c r="D13" s="120">
        <v>6656.0</v>
      </c>
      <c r="F13" s="121"/>
    </row>
    <row r="14" ht="14.25" customHeight="1">
      <c r="A14" s="120">
        <v>11.0</v>
      </c>
      <c r="B14" s="120" t="s">
        <v>19</v>
      </c>
      <c r="C14" s="120">
        <v>28.0</v>
      </c>
      <c r="D14" s="120">
        <v>6012.0</v>
      </c>
      <c r="F14" s="121"/>
    </row>
    <row r="15" ht="14.25" customHeight="1">
      <c r="A15" s="120">
        <v>12.0</v>
      </c>
      <c r="B15" s="120" t="s">
        <v>20</v>
      </c>
      <c r="C15" s="120">
        <v>31.0</v>
      </c>
      <c r="D15" s="120">
        <v>6656.0</v>
      </c>
      <c r="F15" s="121"/>
    </row>
    <row r="16" ht="14.25" customHeight="1">
      <c r="A16" s="120">
        <v>13.0</v>
      </c>
      <c r="B16" s="120" t="s">
        <v>95</v>
      </c>
      <c r="C16" s="120">
        <v>30.0</v>
      </c>
      <c r="D16" s="120">
        <v>7242.0</v>
      </c>
      <c r="F16" s="121"/>
    </row>
    <row r="17" ht="14.25" customHeight="1">
      <c r="A17" s="120">
        <v>14.0</v>
      </c>
      <c r="B17" s="120" t="s">
        <v>96</v>
      </c>
      <c r="C17" s="120">
        <v>30.0</v>
      </c>
      <c r="D17" s="120">
        <v>6441.0</v>
      </c>
      <c r="F17" s="121"/>
    </row>
    <row r="18" ht="14.25" customHeight="1">
      <c r="A18" s="120">
        <v>15.0</v>
      </c>
      <c r="B18" s="120" t="s">
        <v>97</v>
      </c>
      <c r="C18" s="120">
        <v>30.0</v>
      </c>
      <c r="D18" s="120">
        <v>11711.0</v>
      </c>
      <c r="F18" s="121"/>
    </row>
    <row r="19" ht="14.25" customHeight="1">
      <c r="A19" s="120">
        <v>16.0</v>
      </c>
      <c r="B19" s="120" t="s">
        <v>98</v>
      </c>
      <c r="C19" s="120">
        <v>3.0</v>
      </c>
      <c r="D19" s="120">
        <v>644.0</v>
      </c>
      <c r="F19" s="121"/>
    </row>
    <row r="20" ht="14.25" customHeight="1">
      <c r="A20" s="120">
        <v>17.0</v>
      </c>
      <c r="B20" s="120" t="s">
        <v>99</v>
      </c>
      <c r="C20" s="120">
        <v>30.0</v>
      </c>
      <c r="D20" s="120">
        <v>6570.0</v>
      </c>
      <c r="F20" s="121"/>
    </row>
    <row r="21" ht="14.25" customHeight="1">
      <c r="A21" s="120">
        <v>18.0</v>
      </c>
      <c r="B21" s="120" t="s">
        <v>100</v>
      </c>
      <c r="C21" s="120">
        <v>31.0</v>
      </c>
      <c r="D21" s="120">
        <v>11444.0</v>
      </c>
      <c r="F21" s="121"/>
    </row>
    <row r="22" ht="14.25" customHeight="1">
      <c r="A22" s="120">
        <v>19.0</v>
      </c>
      <c r="B22" s="120" t="s">
        <v>101</v>
      </c>
      <c r="C22" s="120">
        <v>30.0</v>
      </c>
      <c r="D22" s="120">
        <v>11074.0</v>
      </c>
      <c r="F22" s="121"/>
    </row>
    <row r="23" ht="14.25" customHeight="1">
      <c r="A23" s="120">
        <v>20.0</v>
      </c>
      <c r="B23" s="120" t="s">
        <v>102</v>
      </c>
      <c r="C23" s="120">
        <v>31.0</v>
      </c>
      <c r="D23" s="120">
        <v>13109.0</v>
      </c>
      <c r="F23" s="121"/>
    </row>
    <row r="24" ht="14.25" customHeight="1">
      <c r="A24" s="120">
        <v>21.0</v>
      </c>
      <c r="B24" s="120" t="s">
        <v>103</v>
      </c>
      <c r="C24" s="120">
        <v>31.0</v>
      </c>
      <c r="D24" s="120">
        <v>9961.0</v>
      </c>
      <c r="F24" s="121"/>
    </row>
    <row r="25" ht="14.25" customHeight="1">
      <c r="A25" s="120">
        <v>22.0</v>
      </c>
      <c r="B25" s="120" t="s">
        <v>104</v>
      </c>
      <c r="C25" s="120">
        <v>31.0</v>
      </c>
      <c r="D25" s="120">
        <v>13966.0</v>
      </c>
      <c r="F25" s="121"/>
    </row>
    <row r="26" ht="14.25" customHeight="1">
      <c r="A26" s="120">
        <v>23.0</v>
      </c>
      <c r="B26" s="120" t="s">
        <v>105</v>
      </c>
      <c r="C26" s="120">
        <v>30.0</v>
      </c>
      <c r="D26" s="120">
        <v>6915.0</v>
      </c>
      <c r="F26" s="121"/>
    </row>
    <row r="27" ht="14.25" customHeight="1">
      <c r="A27" s="120">
        <v>24.0</v>
      </c>
      <c r="B27" s="120" t="s">
        <v>106</v>
      </c>
      <c r="C27" s="120">
        <v>31.0</v>
      </c>
      <c r="D27" s="120">
        <v>15115.0</v>
      </c>
      <c r="F27" s="121"/>
    </row>
    <row r="28" ht="14.25" customHeight="1">
      <c r="A28" s="120">
        <v>25.0</v>
      </c>
      <c r="B28" s="120" t="s">
        <v>107</v>
      </c>
      <c r="C28" s="120">
        <v>31.0</v>
      </c>
      <c r="D28" s="120">
        <v>9732.0</v>
      </c>
    </row>
    <row r="29" ht="14.25" customHeight="1"/>
    <row r="30" ht="14.25" customHeight="1"/>
    <row r="31" ht="14.25" customHeight="1"/>
    <row r="32" ht="14.25" customHeight="1"/>
    <row r="33" ht="14.25" customHeight="1">
      <c r="A33" s="10" t="s">
        <v>108</v>
      </c>
      <c r="B33" s="10" t="s">
        <v>109</v>
      </c>
      <c r="C33" s="10" t="s">
        <v>110</v>
      </c>
      <c r="D33" s="10" t="s">
        <v>111</v>
      </c>
    </row>
    <row r="34" ht="14.25" customHeight="1">
      <c r="A34" s="10">
        <v>1.0</v>
      </c>
      <c r="B34" s="10" t="s">
        <v>112</v>
      </c>
      <c r="C34" s="10">
        <v>25.0</v>
      </c>
      <c r="D34" s="10">
        <v>8500.0</v>
      </c>
      <c r="E34" s="110" t="str">
        <f>MODE(ROW(A33),2)</f>
        <v>#N/A</v>
      </c>
    </row>
    <row r="35" ht="14.25" customHeight="1">
      <c r="A35" s="10">
        <v>2.0</v>
      </c>
      <c r="B35" s="10" t="s">
        <v>113</v>
      </c>
      <c r="C35" s="10">
        <v>30.0</v>
      </c>
      <c r="D35" s="10">
        <v>6500.0</v>
      </c>
      <c r="E35" s="110" t="str">
        <f>MODE(ROW(D4),2)</f>
        <v>#N/A</v>
      </c>
    </row>
    <row r="36" ht="14.25" customHeight="1">
      <c r="A36" s="10">
        <v>3.0</v>
      </c>
      <c r="B36" s="10" t="s">
        <v>114</v>
      </c>
      <c r="C36" s="10">
        <v>31.0</v>
      </c>
      <c r="D36" s="10">
        <v>6500.0</v>
      </c>
    </row>
    <row r="37" ht="14.25" customHeight="1">
      <c r="A37" s="10">
        <v>4.0</v>
      </c>
      <c r="B37" s="10" t="s">
        <v>115</v>
      </c>
      <c r="C37" s="10">
        <v>30.0</v>
      </c>
      <c r="D37" s="10">
        <v>45000.0</v>
      </c>
    </row>
    <row r="38" ht="14.25" customHeight="1">
      <c r="A38" s="10">
        <v>5.0</v>
      </c>
      <c r="B38" s="10" t="s">
        <v>114</v>
      </c>
      <c r="C38" s="10">
        <v>28.0</v>
      </c>
      <c r="D38" s="10">
        <v>52300.0</v>
      </c>
    </row>
    <row r="39" ht="14.25" customHeight="1">
      <c r="A39" s="10">
        <v>6.0</v>
      </c>
      <c r="B39" s="10" t="s">
        <v>116</v>
      </c>
      <c r="C39" s="10">
        <v>27.0</v>
      </c>
      <c r="D39" s="10">
        <v>5200.0</v>
      </c>
    </row>
    <row r="40" ht="14.25" customHeight="1">
      <c r="A40" s="10">
        <v>7.0</v>
      </c>
      <c r="B40" s="10" t="s">
        <v>117</v>
      </c>
      <c r="C40" s="10">
        <v>23.0</v>
      </c>
      <c r="D40" s="10">
        <v>4800.0</v>
      </c>
    </row>
    <row r="41" ht="14.25" customHeight="1">
      <c r="A41" s="10">
        <v>8.0</v>
      </c>
      <c r="B41" s="10" t="s">
        <v>118</v>
      </c>
      <c r="C41" s="10">
        <v>22.0</v>
      </c>
      <c r="D41" s="10">
        <v>54700.0</v>
      </c>
    </row>
    <row r="42" ht="14.25" customHeight="1">
      <c r="A42" s="10">
        <v>9.0</v>
      </c>
      <c r="B42" s="10" t="s">
        <v>119</v>
      </c>
      <c r="C42" s="10">
        <v>20.0</v>
      </c>
      <c r="D42" s="10">
        <v>25510.0</v>
      </c>
    </row>
    <row r="43" ht="14.25" customHeight="1">
      <c r="A43" s="10">
        <v>10.0</v>
      </c>
      <c r="B43" s="10" t="s">
        <v>120</v>
      </c>
      <c r="C43" s="10">
        <v>30.0</v>
      </c>
      <c r="D43" s="10">
        <v>25410.0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12">
    <cfRule type="expression" dxfId="1" priority="1">
      <formula>MOD(ROW(D4),2)</formula>
    </cfRule>
  </conditionalFormatting>
  <conditionalFormatting sqref="A4:D28">
    <cfRule type="expression" dxfId="2" priority="2">
      <formula>MOD(ROW(), 2) = 1</formula>
    </cfRule>
  </conditionalFormatting>
  <conditionalFormatting sqref="A4:D28">
    <cfRule type="containsText" dxfId="3" priority="3" operator="containsText" text="neha">
      <formula>NOT(ISERROR(SEARCH(("neha"),(A4))))</formula>
    </cfRule>
  </conditionalFormatting>
  <conditionalFormatting sqref="A33:D43">
    <cfRule type="containsText" dxfId="4" priority="4" operator="containsText" text="parva">
      <formula>NOT(ISERROR(SEARCH(("parva"),(A33))))</formula>
    </cfRule>
  </conditionalFormatting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</cols>
  <sheetData>
    <row r="1">
      <c r="A1" s="110" t="str">
        <f t="array" ref="A1:A16">VSTACK('Question 2 &amp; 3'!B4:B10,'Question 2 &amp; 3'!D15:D22,)</f>
        <v>RAJ BAHADUR</v>
      </c>
      <c r="B1" s="2" t="s">
        <v>121</v>
      </c>
      <c r="C1" s="110" t="str">
        <f>slice</f>
        <v>#NAME?</v>
      </c>
    </row>
    <row r="2">
      <c r="A2" s="110" t="s">
        <v>15</v>
      </c>
      <c r="B2" s="2" t="s">
        <v>122</v>
      </c>
    </row>
    <row r="3">
      <c r="A3" s="110" t="s">
        <v>16</v>
      </c>
      <c r="B3" s="2" t="s">
        <v>123</v>
      </c>
    </row>
    <row r="4">
      <c r="A4" s="110" t="s">
        <v>17</v>
      </c>
      <c r="B4" s="2" t="s">
        <v>124</v>
      </c>
    </row>
    <row r="5">
      <c r="A5" s="110" t="s">
        <v>18</v>
      </c>
      <c r="B5" s="2" t="s">
        <v>125</v>
      </c>
    </row>
    <row r="6">
      <c r="A6" s="110" t="s">
        <v>19</v>
      </c>
      <c r="B6" s="2" t="s">
        <v>126</v>
      </c>
    </row>
    <row r="7">
      <c r="A7" s="110" t="s">
        <v>20</v>
      </c>
      <c r="B7" s="2" t="s">
        <v>127</v>
      </c>
    </row>
    <row r="8">
      <c r="A8" s="110" t="s">
        <v>26</v>
      </c>
      <c r="B8" s="2" t="s">
        <v>128</v>
      </c>
      <c r="C8" s="122"/>
    </row>
    <row r="9">
      <c r="A9" s="110" t="s">
        <v>27</v>
      </c>
      <c r="B9" s="2" t="s">
        <v>129</v>
      </c>
    </row>
    <row r="10">
      <c r="A10" s="110" t="s">
        <v>28</v>
      </c>
      <c r="B10" s="2" t="s">
        <v>130</v>
      </c>
    </row>
    <row r="11">
      <c r="A11" s="110" t="s">
        <v>29</v>
      </c>
      <c r="B11" s="2" t="s">
        <v>131</v>
      </c>
    </row>
    <row r="12">
      <c r="A12" s="110" t="s">
        <v>30</v>
      </c>
      <c r="B12" s="2" t="s">
        <v>132</v>
      </c>
    </row>
    <row r="13">
      <c r="A13" s="110" t="s">
        <v>31</v>
      </c>
      <c r="B13" s="2" t="s">
        <v>133</v>
      </c>
    </row>
    <row r="14">
      <c r="A14" s="110" t="s">
        <v>32</v>
      </c>
      <c r="B14" s="2" t="s">
        <v>134</v>
      </c>
    </row>
    <row r="15">
      <c r="A15" s="110" t="s">
        <v>33</v>
      </c>
      <c r="B15" s="2" t="s">
        <v>135</v>
      </c>
    </row>
    <row r="16">
      <c r="A16" s="110"/>
    </row>
  </sheetData>
  <conditionalFormatting sqref="B1:B15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37.5"/>
    <col customWidth="1" min="3" max="3" width="9.25"/>
    <col customWidth="1" min="4" max="4" width="12.38"/>
    <col customWidth="1" min="5" max="5" width="6.63"/>
    <col customWidth="1" min="6" max="6" width="16.25"/>
    <col customWidth="1" min="7" max="16" width="6.63"/>
    <col customWidth="1" min="17" max="26" width="10.5"/>
  </cols>
  <sheetData>
    <row r="1" ht="42.75" customHeight="1">
      <c r="A1" s="123" t="s">
        <v>136</v>
      </c>
      <c r="B1" s="46"/>
      <c r="C1" s="46"/>
      <c r="D1" s="47"/>
      <c r="E1" s="124"/>
    </row>
    <row r="2" ht="14.25" customHeight="1">
      <c r="A2" s="125"/>
      <c r="B2" s="125"/>
      <c r="C2" s="125"/>
      <c r="D2" s="125"/>
    </row>
    <row r="3" ht="14.25" customHeight="1">
      <c r="A3" s="126" t="s">
        <v>86</v>
      </c>
      <c r="B3" s="125"/>
      <c r="C3" s="126" t="s">
        <v>88</v>
      </c>
      <c r="D3" s="126" t="s">
        <v>89</v>
      </c>
      <c r="E3" s="127"/>
      <c r="F3" s="128" t="str">
        <f t="shared" ref="F3:F28" si="1">MOD((D4),2)</f>
        <v>#VALUE!</v>
      </c>
      <c r="H3" s="110">
        <f>MOD(ROW(C4),2)</f>
        <v>0</v>
      </c>
      <c r="P3" s="129">
        <f>MOD(ROW(D4),2)</f>
        <v>0</v>
      </c>
    </row>
    <row r="4" ht="14.25" customHeight="1">
      <c r="A4" s="9">
        <v>1.0</v>
      </c>
      <c r="B4" s="130" t="s">
        <v>137</v>
      </c>
      <c r="C4" s="9">
        <v>31.0</v>
      </c>
      <c r="D4" s="126" t="s">
        <v>89</v>
      </c>
      <c r="E4" s="64">
        <f t="shared" ref="E4:E5" si="2">MOD(ROW(C4),2)</f>
        <v>0</v>
      </c>
      <c r="F4" s="128" t="str">
        <f t="shared" si="1"/>
        <v>#VALUE!</v>
      </c>
    </row>
    <row r="5" ht="14.25" customHeight="1">
      <c r="A5" s="55">
        <f t="shared" ref="A5:A28" si="3">+A4+1</f>
        <v>2</v>
      </c>
      <c r="B5" s="130" t="s">
        <v>138</v>
      </c>
      <c r="C5" s="55">
        <v>26.5</v>
      </c>
      <c r="D5" s="126" t="s">
        <v>89</v>
      </c>
      <c r="E5" s="64">
        <f t="shared" si="2"/>
        <v>1</v>
      </c>
      <c r="F5" s="128" t="str">
        <f t="shared" si="1"/>
        <v>#VALUE!</v>
      </c>
    </row>
    <row r="6" ht="14.25" customHeight="1">
      <c r="A6" s="55">
        <f t="shared" si="3"/>
        <v>3</v>
      </c>
      <c r="B6" s="130" t="s">
        <v>139</v>
      </c>
      <c r="C6" s="55">
        <v>31.0</v>
      </c>
      <c r="D6" s="126" t="s">
        <v>89</v>
      </c>
      <c r="F6" s="128" t="str">
        <f t="shared" si="1"/>
        <v>#VALUE!</v>
      </c>
      <c r="P6" s="129"/>
    </row>
    <row r="7" ht="14.25" customHeight="1">
      <c r="A7" s="55">
        <f t="shared" si="3"/>
        <v>4</v>
      </c>
      <c r="B7" s="130" t="s">
        <v>140</v>
      </c>
      <c r="C7" s="55">
        <v>26.0</v>
      </c>
      <c r="D7" s="126" t="s">
        <v>89</v>
      </c>
      <c r="E7" s="64">
        <f>MOD(ROW(C6),2)</f>
        <v>0</v>
      </c>
      <c r="F7" s="128" t="str">
        <f t="shared" si="1"/>
        <v>#VALUE!</v>
      </c>
    </row>
    <row r="8" ht="14.25" customHeight="1">
      <c r="A8" s="55">
        <f t="shared" si="3"/>
        <v>5</v>
      </c>
      <c r="B8" s="130" t="s">
        <v>141</v>
      </c>
      <c r="C8" s="55">
        <v>31.0</v>
      </c>
      <c r="D8" s="126" t="s">
        <v>89</v>
      </c>
      <c r="E8" s="64">
        <f t="shared" ref="E8:E28" si="4">MOD(ROW(C8),2)</f>
        <v>0</v>
      </c>
      <c r="F8" s="128" t="str">
        <f t="shared" si="1"/>
        <v>#VALUE!</v>
      </c>
    </row>
    <row r="9" ht="14.25" customHeight="1">
      <c r="A9" s="55">
        <f t="shared" si="3"/>
        <v>6</v>
      </c>
      <c r="B9" s="130" t="s">
        <v>142</v>
      </c>
      <c r="C9" s="55">
        <v>14.0</v>
      </c>
      <c r="D9" s="126" t="s">
        <v>89</v>
      </c>
      <c r="E9" s="64">
        <f t="shared" si="4"/>
        <v>1</v>
      </c>
      <c r="F9" s="128" t="str">
        <f t="shared" si="1"/>
        <v>#VALUE!</v>
      </c>
    </row>
    <row r="10" ht="14.25" customHeight="1">
      <c r="A10" s="55">
        <f t="shared" si="3"/>
        <v>7</v>
      </c>
      <c r="B10" s="130" t="s">
        <v>138</v>
      </c>
      <c r="C10" s="55">
        <v>28.5</v>
      </c>
      <c r="D10" s="126" t="s">
        <v>89</v>
      </c>
      <c r="E10" s="64">
        <f t="shared" si="4"/>
        <v>0</v>
      </c>
      <c r="F10" s="128" t="str">
        <f t="shared" si="1"/>
        <v>#VALUE!</v>
      </c>
    </row>
    <row r="11" ht="14.25" customHeight="1">
      <c r="A11" s="55">
        <f t="shared" si="3"/>
        <v>8</v>
      </c>
      <c r="B11" s="125"/>
      <c r="C11" s="55">
        <v>31.0</v>
      </c>
      <c r="D11" s="126" t="s">
        <v>89</v>
      </c>
      <c r="E11" s="64">
        <f t="shared" si="4"/>
        <v>1</v>
      </c>
      <c r="F11" s="128" t="str">
        <f t="shared" si="1"/>
        <v>#VALUE!</v>
      </c>
    </row>
    <row r="12" ht="14.25" customHeight="1">
      <c r="A12" s="55">
        <f t="shared" si="3"/>
        <v>9</v>
      </c>
      <c r="B12" s="130" t="s">
        <v>138</v>
      </c>
      <c r="C12" s="55">
        <v>31.0</v>
      </c>
      <c r="D12" s="126" t="s">
        <v>89</v>
      </c>
      <c r="E12" s="64">
        <f t="shared" si="4"/>
        <v>0</v>
      </c>
      <c r="F12" s="128" t="str">
        <f t="shared" si="1"/>
        <v>#VALUE!</v>
      </c>
    </row>
    <row r="13" ht="14.25" customHeight="1">
      <c r="A13" s="55">
        <f t="shared" si="3"/>
        <v>10</v>
      </c>
      <c r="B13" s="125"/>
      <c r="C13" s="55">
        <v>31.0</v>
      </c>
      <c r="D13" s="126" t="s">
        <v>89</v>
      </c>
      <c r="E13" s="64">
        <f t="shared" si="4"/>
        <v>1</v>
      </c>
      <c r="F13" s="128" t="str">
        <f t="shared" si="1"/>
        <v>#VALUE!</v>
      </c>
    </row>
    <row r="14" ht="14.25" customHeight="1">
      <c r="A14" s="55">
        <f t="shared" si="3"/>
        <v>11</v>
      </c>
      <c r="B14" s="125"/>
      <c r="C14" s="55">
        <v>28.0</v>
      </c>
      <c r="D14" s="126" t="s">
        <v>89</v>
      </c>
      <c r="E14" s="64">
        <f t="shared" si="4"/>
        <v>0</v>
      </c>
      <c r="F14" s="128" t="str">
        <f t="shared" si="1"/>
        <v>#VALUE!</v>
      </c>
    </row>
    <row r="15" ht="14.25" customHeight="1">
      <c r="A15" s="55">
        <f t="shared" si="3"/>
        <v>12</v>
      </c>
      <c r="B15" s="125"/>
      <c r="C15" s="55">
        <v>31.0</v>
      </c>
      <c r="D15" s="126" t="s">
        <v>89</v>
      </c>
      <c r="E15" s="64">
        <f t="shared" si="4"/>
        <v>1</v>
      </c>
      <c r="F15" s="128" t="str">
        <f t="shared" si="1"/>
        <v>#VALUE!</v>
      </c>
    </row>
    <row r="16" ht="14.25" customHeight="1">
      <c r="A16" s="55">
        <f t="shared" si="3"/>
        <v>13</v>
      </c>
      <c r="B16" s="125"/>
      <c r="C16" s="55">
        <v>30.0</v>
      </c>
      <c r="D16" s="126" t="s">
        <v>89</v>
      </c>
      <c r="E16" s="64">
        <f t="shared" si="4"/>
        <v>0</v>
      </c>
      <c r="F16" s="128" t="str">
        <f t="shared" si="1"/>
        <v>#VALUE!</v>
      </c>
    </row>
    <row r="17" ht="14.25" customHeight="1">
      <c r="A17" s="55">
        <f t="shared" si="3"/>
        <v>14</v>
      </c>
      <c r="B17" s="125"/>
      <c r="C17" s="55">
        <v>30.0</v>
      </c>
      <c r="D17" s="126" t="s">
        <v>89</v>
      </c>
      <c r="E17" s="64">
        <f t="shared" si="4"/>
        <v>1</v>
      </c>
      <c r="F17" s="128" t="str">
        <f t="shared" si="1"/>
        <v>#VALUE!</v>
      </c>
    </row>
    <row r="18" ht="14.25" customHeight="1">
      <c r="A18" s="55">
        <f t="shared" si="3"/>
        <v>15</v>
      </c>
      <c r="B18" s="125"/>
      <c r="C18" s="55">
        <v>30.0</v>
      </c>
      <c r="D18" s="126" t="s">
        <v>89</v>
      </c>
      <c r="E18" s="64">
        <f t="shared" si="4"/>
        <v>0</v>
      </c>
      <c r="F18" s="128" t="str">
        <f t="shared" si="1"/>
        <v>#VALUE!</v>
      </c>
    </row>
    <row r="19" ht="14.25" customHeight="1">
      <c r="A19" s="55">
        <f t="shared" si="3"/>
        <v>16</v>
      </c>
      <c r="B19" s="125"/>
      <c r="C19" s="55">
        <v>3.0</v>
      </c>
      <c r="D19" s="126" t="s">
        <v>89</v>
      </c>
      <c r="E19" s="64">
        <f t="shared" si="4"/>
        <v>1</v>
      </c>
      <c r="F19" s="128" t="str">
        <f t="shared" si="1"/>
        <v>#VALUE!</v>
      </c>
    </row>
    <row r="20" ht="14.25" customHeight="1">
      <c r="A20" s="55">
        <f t="shared" si="3"/>
        <v>17</v>
      </c>
      <c r="B20" s="125"/>
      <c r="C20" s="55">
        <v>30.0</v>
      </c>
      <c r="D20" s="126" t="s">
        <v>89</v>
      </c>
      <c r="E20" s="64">
        <f t="shared" si="4"/>
        <v>0</v>
      </c>
      <c r="F20" s="128" t="str">
        <f t="shared" si="1"/>
        <v>#VALUE!</v>
      </c>
    </row>
    <row r="21" ht="14.25" customHeight="1">
      <c r="A21" s="55">
        <f t="shared" si="3"/>
        <v>18</v>
      </c>
      <c r="B21" s="125"/>
      <c r="C21" s="55">
        <v>31.0</v>
      </c>
      <c r="D21" s="126" t="s">
        <v>89</v>
      </c>
      <c r="E21" s="64">
        <f t="shared" si="4"/>
        <v>1</v>
      </c>
      <c r="F21" s="128" t="str">
        <f t="shared" si="1"/>
        <v>#VALUE!</v>
      </c>
    </row>
    <row r="22" ht="14.25" customHeight="1">
      <c r="A22" s="55">
        <f t="shared" si="3"/>
        <v>19</v>
      </c>
      <c r="B22" s="125"/>
      <c r="C22" s="55">
        <v>30.0</v>
      </c>
      <c r="D22" s="126" t="s">
        <v>89</v>
      </c>
      <c r="E22" s="64">
        <f t="shared" si="4"/>
        <v>0</v>
      </c>
      <c r="F22" s="128" t="str">
        <f t="shared" si="1"/>
        <v>#VALUE!</v>
      </c>
    </row>
    <row r="23" ht="14.25" customHeight="1">
      <c r="A23" s="55">
        <f t="shared" si="3"/>
        <v>20</v>
      </c>
      <c r="B23" s="125"/>
      <c r="C23" s="55">
        <v>31.0</v>
      </c>
      <c r="D23" s="126" t="s">
        <v>89</v>
      </c>
      <c r="E23" s="64">
        <f t="shared" si="4"/>
        <v>1</v>
      </c>
      <c r="F23" s="128" t="str">
        <f t="shared" si="1"/>
        <v>#VALUE!</v>
      </c>
    </row>
    <row r="24" ht="14.25" customHeight="1">
      <c r="A24" s="55">
        <f t="shared" si="3"/>
        <v>21</v>
      </c>
      <c r="B24" s="125"/>
      <c r="C24" s="55">
        <v>31.0</v>
      </c>
      <c r="D24" s="126" t="s">
        <v>89</v>
      </c>
      <c r="E24" s="64">
        <f t="shared" si="4"/>
        <v>0</v>
      </c>
      <c r="F24" s="128" t="str">
        <f t="shared" si="1"/>
        <v>#VALUE!</v>
      </c>
    </row>
    <row r="25" ht="14.25" customHeight="1">
      <c r="A25" s="55">
        <f t="shared" si="3"/>
        <v>22</v>
      </c>
      <c r="B25" s="125"/>
      <c r="C25" s="55">
        <v>31.0</v>
      </c>
      <c r="D25" s="126" t="s">
        <v>89</v>
      </c>
      <c r="E25" s="64">
        <f t="shared" si="4"/>
        <v>1</v>
      </c>
      <c r="F25" s="128" t="str">
        <f t="shared" si="1"/>
        <v>#VALUE!</v>
      </c>
    </row>
    <row r="26" ht="14.25" customHeight="1">
      <c r="A26" s="55">
        <f t="shared" si="3"/>
        <v>23</v>
      </c>
      <c r="B26" s="125"/>
      <c r="C26" s="55">
        <v>30.0</v>
      </c>
      <c r="D26" s="126" t="s">
        <v>89</v>
      </c>
      <c r="E26" s="64">
        <f t="shared" si="4"/>
        <v>0</v>
      </c>
      <c r="F26" s="128" t="str">
        <f t="shared" si="1"/>
        <v>#VALUE!</v>
      </c>
    </row>
    <row r="27" ht="14.25" customHeight="1">
      <c r="A27" s="55">
        <f t="shared" si="3"/>
        <v>24</v>
      </c>
      <c r="B27" s="125"/>
      <c r="C27" s="55">
        <v>31.0</v>
      </c>
      <c r="D27" s="126" t="s">
        <v>89</v>
      </c>
      <c r="E27" s="64">
        <f t="shared" si="4"/>
        <v>1</v>
      </c>
      <c r="F27" s="128" t="str">
        <f t="shared" si="1"/>
        <v>#VALUE!</v>
      </c>
    </row>
    <row r="28" ht="14.25" customHeight="1">
      <c r="A28" s="55">
        <f t="shared" si="3"/>
        <v>25</v>
      </c>
      <c r="B28" s="125"/>
      <c r="C28" s="55">
        <v>31.0</v>
      </c>
      <c r="D28" s="126" t="s">
        <v>89</v>
      </c>
      <c r="E28" s="64">
        <f t="shared" si="4"/>
        <v>0</v>
      </c>
      <c r="F28" s="128">
        <f t="shared" si="1"/>
        <v>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conditionalFormatting sqref="B1:B1000">
    <cfRule type="containsText" dxfId="5" priority="1" operator="containsText" text="KAPIL VERMA">
      <formula>NOT(ISERROR(SEARCH(("KAPIL VERMA"),(B1))))</formula>
    </cfRule>
  </conditionalFormatting>
  <conditionalFormatting sqref="B3:B28">
    <cfRule type="colorScale" priority="2">
      <colorScale>
        <cfvo type="min"/>
        <cfvo type="max"/>
        <color rgb="FFFFFFFF"/>
        <color rgb="FF57BB8A"/>
      </colorScale>
    </cfRule>
  </conditionalFormatting>
  <conditionalFormatting sqref="A3:D28">
    <cfRule type="containsText" dxfId="6" priority="3" operator="containsText" text="ramesh">
      <formula>NOT(ISERROR(SEARCH(("ramesh"),(A3))))</formula>
    </cfRule>
  </conditionalFormatting>
  <conditionalFormatting sqref="A4:E28">
    <cfRule type="colorScale" priority="4">
      <colorScale>
        <cfvo type="min"/>
        <cfvo type="max"/>
        <color rgb="FFFFFFFF"/>
        <color rgb="FF57BB8A"/>
      </colorScale>
    </cfRule>
  </conditionalFormatting>
  <conditionalFormatting sqref="K7">
    <cfRule type="notContainsBlanks" dxfId="0" priority="5">
      <formula>LEN(TRIM(K7))&gt;0</formula>
    </cfRule>
  </conditionalFormatting>
  <conditionalFormatting sqref="F3:F28">
    <cfRule type="notContainsBlanks" dxfId="0" priority="6">
      <formula>LEN(TRIM(F3))&gt;0</formula>
    </cfRule>
  </conditionalFormatting>
  <conditionalFormatting sqref="F3:F28">
    <cfRule type="notContainsBlanks" dxfId="0" priority="7">
      <formula>LEN(TRIM(F3))&gt;0</formula>
    </cfRule>
  </conditionalFormatting>
  <conditionalFormatting sqref="F3:F28">
    <cfRule type="colorScale" priority="8">
      <colorScale>
        <cfvo type="min"/>
        <cfvo type="max"/>
        <color rgb="FFFFFFFF"/>
        <color rgb="FF57BB8A"/>
      </colorScale>
    </cfRule>
  </conditionalFormatting>
  <conditionalFormatting sqref="D5:D28">
    <cfRule type="expression" dxfId="7" priority="9">
      <formula>MOD(ROW(C4),2)</formula>
    </cfRule>
  </conditionalFormatting>
  <conditionalFormatting sqref="B4:B10 B12">
    <cfRule type="containsText" dxfId="8" priority="10" operator="containsText" text="RAJA">
      <formula>NOT(ISERROR(SEARCH(("RAJA"),(B4))))</formula>
    </cfRule>
  </conditionalFormatting>
  <dataValidations>
    <dataValidation type="custom" allowBlank="1" showDropDown="1" sqref="C4:C23">
      <formula1>NOT(ISERROR(SEARCH(("Pavan"),(C4))))</formula1>
    </dataValidation>
  </dataValidation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19.13"/>
    <col customWidth="1" min="4" max="4" width="24.38"/>
    <col customWidth="1" min="6" max="6" width="13.63"/>
  </cols>
  <sheetData>
    <row r="1">
      <c r="A1" s="110" t="str">
        <f>IFERROR(__xludf.DUMMYFUNCTION("IMPORTRANGE(""https://docs.google.com/spreadsheets/d/1G0BZhgghT-CjUHLm-LUFVuEF4DUy9S9Q/edit?gid=516228621#gid=516228621"",""Sheet20!a:b"")"),"RAJ BAHADUR")</f>
        <v>RAJ BAHADUR</v>
      </c>
      <c r="B1" s="110" t="str">
        <f>IFERROR(__xludf.DUMMYFUNCTION("""COMPUTED_VALUE"""),"Rj1003")</f>
        <v>Rj1003</v>
      </c>
      <c r="C1" s="110" t="s">
        <v>121</v>
      </c>
      <c r="D1" s="110" t="str">
        <f t="shared" ref="D1:D15" si="1">VLOOKUP(C1, {B1:B15, A1:A15}, 2, FALSE)</f>
        <v>RAJ BAHADUR</v>
      </c>
      <c r="E1" s="110" t="str">
        <f>vlookup(A1,Sheet20!$A$1:$B$15,2,0)</f>
        <v>Rj1003</v>
      </c>
      <c r="F1" s="110" t="str">
        <f t="array" ref="F1">vlookup(B1,{Sheet20!$B$1:$B$15,Sheet20!$A$1:$A$15},2,0)</f>
        <v>RAJ BAHADUR</v>
      </c>
    </row>
    <row r="2">
      <c r="A2" s="110" t="str">
        <f>IFERROR(__xludf.DUMMYFUNCTION("""COMPUTED_VALUE"""),"SURAJ KUMAR")</f>
        <v>SURAJ KUMAR</v>
      </c>
      <c r="B2" s="110" t="str">
        <f>IFERROR(__xludf.DUMMYFUNCTION("""COMPUTED_VALUE"""),"SK14002")</f>
        <v>SK14002</v>
      </c>
      <c r="C2" s="110" t="s">
        <v>122</v>
      </c>
      <c r="D2" s="110" t="str">
        <f t="shared" si="1"/>
        <v>SURAJ KUMAR</v>
      </c>
      <c r="E2" s="110" t="str">
        <f>vlookup(A2,Sheet20!$A$1:$B$15,2,0)</f>
        <v>SK14002</v>
      </c>
      <c r="F2" s="110" t="str">
        <f t="array" ref="F2">vlookup(B2,{Sheet20!$B$1:$B$15,Sheet20!$A$1:$A$15},2,0)</f>
        <v>SURAJ KUMAR</v>
      </c>
    </row>
    <row r="3">
      <c r="A3" s="110" t="str">
        <f>IFERROR(__xludf.DUMMYFUNCTION("""COMPUTED_VALUE"""),"SARVAJEET KUMAR YADAV")</f>
        <v>SARVAJEET KUMAR YADAV</v>
      </c>
      <c r="B3" s="110" t="str">
        <f>IFERROR(__xludf.DUMMYFUNCTION("""COMPUTED_VALUE"""),"SKY1002")</f>
        <v>SKY1002</v>
      </c>
      <c r="C3" s="110" t="s">
        <v>123</v>
      </c>
      <c r="D3" s="110" t="str">
        <f t="shared" si="1"/>
        <v>SARVAJEET KUMAR YADAV</v>
      </c>
      <c r="E3" s="110" t="str">
        <f>vlookup(A3,Sheet20!$A$1:$B$15,2,0)</f>
        <v>SKY1002</v>
      </c>
      <c r="F3" s="110" t="str">
        <f t="array" ref="F3">vlookup(B3,{Sheet20!$B$1:$B$15,Sheet20!$A$1:$A$15},2,0)</f>
        <v>SARVAJEET KUMAR YADAV</v>
      </c>
    </row>
    <row r="4">
      <c r="A4" s="110" t="str">
        <f>IFERROR(__xludf.DUMMYFUNCTION("""COMPUTED_VALUE"""),"HEMANT B PANCHAL")</f>
        <v>HEMANT B PANCHAL</v>
      </c>
      <c r="B4" s="110" t="str">
        <f>IFERROR(__xludf.DUMMYFUNCTION("""COMPUTED_VALUE"""),"HBP4002")</f>
        <v>HBP4002</v>
      </c>
      <c r="C4" s="110" t="s">
        <v>124</v>
      </c>
      <c r="D4" s="110" t="str">
        <f t="shared" si="1"/>
        <v>HEMANT B PANCHAL</v>
      </c>
      <c r="E4" s="110" t="str">
        <f>vlookup(A4,Sheet20!$A$1:$B$15,2,0)</f>
        <v>HBP4002</v>
      </c>
      <c r="F4" s="110" t="str">
        <f t="array" ref="F4">vlookup(B4,{Sheet20!$B$1:$B$15,Sheet20!$A$1:$A$15},2,0)</f>
        <v>HEMANT B PANCHAL</v>
      </c>
    </row>
    <row r="5">
      <c r="A5" s="110" t="str">
        <f>IFERROR(__xludf.DUMMYFUNCTION("""COMPUTED_VALUE"""),"SUDHIR SHAW")</f>
        <v>SUDHIR SHAW</v>
      </c>
      <c r="B5" s="110" t="str">
        <f>IFERROR(__xludf.DUMMYFUNCTION("""COMPUTED_VALUE"""),"SS5006")</f>
        <v>SS5006</v>
      </c>
      <c r="C5" s="110" t="s">
        <v>125</v>
      </c>
      <c r="D5" s="110" t="str">
        <f t="shared" si="1"/>
        <v>SUDHIR SHAW</v>
      </c>
      <c r="E5" s="110" t="str">
        <f>vlookup(A5,Sheet20!$A$1:$B$15,2,0)</f>
        <v>SS5006</v>
      </c>
      <c r="F5" s="110" t="str">
        <f t="array" ref="F5">vlookup(B5,{Sheet20!$B$1:$B$15,Sheet20!$A$1:$A$15},2,0)</f>
        <v>SUDHIR SHAW</v>
      </c>
    </row>
    <row r="6">
      <c r="A6" s="110" t="str">
        <f>IFERROR(__xludf.DUMMYFUNCTION("""COMPUTED_VALUE"""),"ASHU VERMA")</f>
        <v>ASHU VERMA</v>
      </c>
      <c r="B6" s="110" t="str">
        <f>IFERROR(__xludf.DUMMYFUNCTION("""COMPUTED_VALUE"""),"AV9005")</f>
        <v>AV9005</v>
      </c>
      <c r="C6" s="110" t="s">
        <v>126</v>
      </c>
      <c r="D6" s="110" t="str">
        <f t="shared" si="1"/>
        <v>ASHU VERMA</v>
      </c>
      <c r="E6" s="110" t="str">
        <f>vlookup(A6,Sheet20!$A$1:$B$15,2,0)</f>
        <v>AV9005</v>
      </c>
      <c r="F6" s="110" t="str">
        <f t="array" ref="F6">vlookup(B6,{Sheet20!$B$1:$B$15,Sheet20!$A$1:$A$15},2,0)</f>
        <v>ASHU VERMA</v>
      </c>
    </row>
    <row r="7">
      <c r="A7" s="110" t="str">
        <f>IFERROR(__xludf.DUMMYFUNCTION("""COMPUTED_VALUE"""),"AKSHAY H. GORE")</f>
        <v>AKSHAY H. GORE</v>
      </c>
      <c r="B7" s="110" t="str">
        <f>IFERROR(__xludf.DUMMYFUNCTION("""COMPUTED_VALUE"""),"AHG8003")</f>
        <v>AHG8003</v>
      </c>
      <c r="C7" s="110" t="s">
        <v>127</v>
      </c>
      <c r="D7" s="110" t="str">
        <f t="shared" si="1"/>
        <v>AKSHAY H. GORE</v>
      </c>
      <c r="E7" s="110" t="str">
        <f>vlookup(A7,Sheet20!$A$1:$B$15,2,0)</f>
        <v>AHG8003</v>
      </c>
      <c r="F7" s="110" t="str">
        <f t="array" ref="F7">vlookup(B7,{Sheet20!$B$1:$B$15,Sheet20!$A$1:$A$15},2,0)</f>
        <v>AKSHAY H. GORE</v>
      </c>
    </row>
    <row r="8">
      <c r="A8" s="110" t="str">
        <f>IFERROR(__xludf.DUMMYFUNCTION("""COMPUTED_VALUE"""),"Surender Singh")</f>
        <v>Surender Singh</v>
      </c>
      <c r="B8" s="110" t="str">
        <f>IFERROR(__xludf.DUMMYFUNCTION("""COMPUTED_VALUE"""),"SS7005")</f>
        <v>SS7005</v>
      </c>
      <c r="C8" s="110" t="s">
        <v>128</v>
      </c>
      <c r="D8" s="110" t="str">
        <f t="shared" si="1"/>
        <v>Surender Singh</v>
      </c>
      <c r="E8" s="110" t="str">
        <f>vlookup(A8,Sheet20!$A$1:$B$15,2,0)</f>
        <v>SS7005</v>
      </c>
      <c r="F8" s="110" t="str">
        <f t="array" ref="F8">vlookup(B8,{Sheet20!$B$1:$B$15,Sheet20!$A$1:$A$15},2,0)</f>
        <v>Surender Singh</v>
      </c>
    </row>
    <row r="9">
      <c r="A9" s="110" t="str">
        <f>IFERROR(__xludf.DUMMYFUNCTION("""COMPUTED_VALUE"""),"Devanand")</f>
        <v>Devanand</v>
      </c>
      <c r="B9" s="110" t="str">
        <f>IFERROR(__xludf.DUMMYFUNCTION("""COMPUTED_VALUE"""),"DEV2001")</f>
        <v>DEV2001</v>
      </c>
      <c r="C9" s="110" t="s">
        <v>129</v>
      </c>
      <c r="D9" s="110" t="str">
        <f t="shared" si="1"/>
        <v>Devanand</v>
      </c>
      <c r="E9" s="110" t="str">
        <f>vlookup(A9,Sheet20!$A$1:$B$15,2,0)</f>
        <v>DEV2001</v>
      </c>
      <c r="F9" s="110" t="str">
        <f t="array" ref="F9">vlookup(B9,{Sheet20!$B$1:$B$15,Sheet20!$A$1:$A$15},2,0)</f>
        <v>Devanand</v>
      </c>
    </row>
    <row r="10">
      <c r="A10" s="110" t="str">
        <f>IFERROR(__xludf.DUMMYFUNCTION("""COMPUTED_VALUE"""),"Rakesh Malik")</f>
        <v>Rakesh Malik</v>
      </c>
      <c r="B10" s="110" t="str">
        <f>IFERROR(__xludf.DUMMYFUNCTION("""COMPUTED_VALUE"""),"RM4006")</f>
        <v>RM4006</v>
      </c>
      <c r="C10" s="110" t="s">
        <v>130</v>
      </c>
      <c r="D10" s="110" t="str">
        <f t="shared" si="1"/>
        <v>Rakesh Malik</v>
      </c>
      <c r="E10" s="110" t="str">
        <f>vlookup(A10,Sheet20!$A$1:$B$15,2,0)</f>
        <v>RM4006</v>
      </c>
      <c r="F10" s="110" t="str">
        <f t="array" ref="F10">vlookup(B10,{Sheet20!$B$1:$B$15,Sheet20!$A$1:$A$15},2,0)</f>
        <v>Rakesh Malik</v>
      </c>
    </row>
    <row r="11">
      <c r="A11" s="110" t="str">
        <f>IFERROR(__xludf.DUMMYFUNCTION("""COMPUTED_VALUE"""),"Jagat Singh")</f>
        <v>Jagat Singh</v>
      </c>
      <c r="B11" s="110" t="str">
        <f>IFERROR(__xludf.DUMMYFUNCTION("""COMPUTED_VALUE"""),"JS1008")</f>
        <v>JS1008</v>
      </c>
      <c r="C11" s="110" t="s">
        <v>131</v>
      </c>
      <c r="D11" s="110" t="str">
        <f t="shared" si="1"/>
        <v>Jagat Singh</v>
      </c>
      <c r="E11" s="110" t="str">
        <f>vlookup(A11,Sheet20!$A$1:$B$15,2,0)</f>
        <v>JS1008</v>
      </c>
      <c r="F11" s="110" t="str">
        <f t="array" ref="F11">vlookup(B11,{Sheet20!$B$1:$B$15,Sheet20!$A$1:$A$15},2,0)</f>
        <v>Jagat Singh</v>
      </c>
    </row>
    <row r="12">
      <c r="A12" s="110" t="str">
        <f>IFERROR(__xludf.DUMMYFUNCTION("""COMPUTED_VALUE"""),"Dharam Pal")</f>
        <v>Dharam Pal</v>
      </c>
      <c r="B12" s="110" t="str">
        <f>IFERROR(__xludf.DUMMYFUNCTION("""COMPUTED_VALUE"""),"DP5009")</f>
        <v>DP5009</v>
      </c>
      <c r="C12" s="110" t="s">
        <v>132</v>
      </c>
      <c r="D12" s="110" t="str">
        <f t="shared" si="1"/>
        <v>Dharam Pal</v>
      </c>
      <c r="E12" s="110" t="str">
        <f>vlookup(A12,Sheet20!$A$1:$B$15,2,0)</f>
        <v>DP5009</v>
      </c>
      <c r="F12" s="110" t="str">
        <f t="array" ref="F12">vlookup(B12,{Sheet20!$B$1:$B$15,Sheet20!$A$1:$A$15},2,0)</f>
        <v>Dharam Pal</v>
      </c>
    </row>
    <row r="13">
      <c r="A13" s="110" t="str">
        <f>IFERROR(__xludf.DUMMYFUNCTION("""COMPUTED_VALUE"""),"Shri Bhagwan")</f>
        <v>Shri Bhagwan</v>
      </c>
      <c r="B13" s="110" t="str">
        <f>IFERROR(__xludf.DUMMYFUNCTION("""COMPUTED_VALUE"""),"SB3004")</f>
        <v>SB3004</v>
      </c>
      <c r="C13" s="110" t="s">
        <v>133</v>
      </c>
      <c r="D13" s="110" t="str">
        <f t="shared" si="1"/>
        <v>Shri Bhagwan</v>
      </c>
      <c r="E13" s="110" t="str">
        <f>vlookup(A13,Sheet20!$A$1:$B$15,2,0)</f>
        <v>SB3004</v>
      </c>
      <c r="F13" s="110" t="str">
        <f t="array" ref="F13">vlookup(B13,{Sheet20!$B$1:$B$15,Sheet20!$A$1:$A$15},2,0)</f>
        <v>Shri Bhagwan</v>
      </c>
    </row>
    <row r="14">
      <c r="A14" s="110" t="str">
        <f>IFERROR(__xludf.DUMMYFUNCTION("""COMPUTED_VALUE"""),"Shiv Kumar")</f>
        <v>Shiv Kumar</v>
      </c>
      <c r="B14" s="110" t="str">
        <f>IFERROR(__xludf.DUMMYFUNCTION("""COMPUTED_VALUE"""),"SK3008")</f>
        <v>SK3008</v>
      </c>
      <c r="C14" s="110" t="s">
        <v>134</v>
      </c>
      <c r="D14" s="110" t="str">
        <f t="shared" si="1"/>
        <v>Shiv Kumar</v>
      </c>
      <c r="E14" s="110" t="str">
        <f>vlookup(A14,Sheet20!$A$1:$B$15,2,0)</f>
        <v>SK3008</v>
      </c>
      <c r="F14" s="110" t="str">
        <f t="array" ref="F14">vlookup(B14,{Sheet20!$B$1:$B$15,Sheet20!$A$1:$A$15},2,0)</f>
        <v>Shiv Kumar</v>
      </c>
    </row>
    <row r="15">
      <c r="A15" s="110" t="str">
        <f>IFERROR(__xludf.DUMMYFUNCTION("""COMPUTED_VALUE"""),"Narender ")</f>
        <v>Narender </v>
      </c>
      <c r="B15" s="110" t="str">
        <f>IFERROR(__xludf.DUMMYFUNCTION("""COMPUTED_VALUE"""),"NR7006")</f>
        <v>NR7006</v>
      </c>
      <c r="C15" s="110" t="s">
        <v>135</v>
      </c>
      <c r="D15" s="110" t="str">
        <f t="shared" si="1"/>
        <v>Narender </v>
      </c>
      <c r="E15" s="110" t="str">
        <f>vlookup(A15,Sheet20!$A$1:$B$15,2,0)</f>
        <v>NR7006</v>
      </c>
      <c r="F15" s="110" t="str">
        <f t="array" ref="F15">vlookup(B15,{Sheet20!$B$1:$B$15,Sheet20!$A$1:$A$15},2,0)</f>
        <v>Narender </v>
      </c>
    </row>
    <row r="16">
      <c r="A16" s="110"/>
      <c r="B16" s="110"/>
    </row>
    <row r="17">
      <c r="A17" s="110"/>
      <c r="B17" s="110"/>
    </row>
    <row r="18">
      <c r="A18" s="110"/>
      <c r="B18" s="110"/>
    </row>
    <row r="19">
      <c r="A19" s="110"/>
      <c r="B19" s="110"/>
    </row>
    <row r="20">
      <c r="A20" s="110"/>
      <c r="B20" s="110"/>
    </row>
    <row r="21">
      <c r="A21" s="110"/>
      <c r="B21" s="110"/>
    </row>
    <row r="22">
      <c r="A22" s="110"/>
      <c r="B22" s="110"/>
    </row>
    <row r="23">
      <c r="A23" s="110"/>
      <c r="B23" s="110"/>
    </row>
    <row r="24">
      <c r="A24" s="110"/>
      <c r="B24" s="110"/>
    </row>
    <row r="25">
      <c r="A25" s="110"/>
      <c r="B25" s="110"/>
    </row>
    <row r="26">
      <c r="A26" s="110"/>
      <c r="B26" s="110"/>
    </row>
    <row r="27">
      <c r="A27" s="110"/>
      <c r="B27" s="110"/>
    </row>
    <row r="28">
      <c r="A28" s="110"/>
      <c r="B28" s="110"/>
    </row>
    <row r="29">
      <c r="A29" s="110"/>
      <c r="B29" s="110"/>
    </row>
    <row r="30">
      <c r="A30" s="110"/>
      <c r="B30" s="110"/>
    </row>
    <row r="31">
      <c r="A31" s="110"/>
      <c r="B31" s="110"/>
    </row>
    <row r="32">
      <c r="A32" s="110"/>
      <c r="B32" s="110"/>
    </row>
    <row r="33">
      <c r="A33" s="110"/>
      <c r="B33" s="110"/>
    </row>
    <row r="34">
      <c r="A34" s="110"/>
      <c r="B34" s="110"/>
    </row>
    <row r="35">
      <c r="A35" s="110"/>
      <c r="B35" s="110"/>
    </row>
    <row r="36">
      <c r="A36" s="110"/>
      <c r="B36" s="110"/>
    </row>
    <row r="37">
      <c r="A37" s="110"/>
      <c r="B37" s="110"/>
    </row>
    <row r="38">
      <c r="A38" s="110"/>
      <c r="B38" s="110"/>
    </row>
    <row r="39">
      <c r="A39" s="110"/>
      <c r="B39" s="110"/>
    </row>
    <row r="40">
      <c r="A40" s="110"/>
      <c r="B40" s="110"/>
    </row>
    <row r="41">
      <c r="A41" s="110"/>
      <c r="B41" s="110"/>
    </row>
    <row r="42">
      <c r="A42" s="110"/>
      <c r="B42" s="110"/>
    </row>
    <row r="43">
      <c r="A43" s="110"/>
      <c r="B43" s="110"/>
    </row>
    <row r="44">
      <c r="A44" s="110"/>
      <c r="B44" s="110"/>
    </row>
    <row r="45">
      <c r="A45" s="110"/>
      <c r="B45" s="110"/>
    </row>
    <row r="46">
      <c r="A46" s="110"/>
      <c r="B46" s="110"/>
    </row>
    <row r="47">
      <c r="A47" s="110"/>
      <c r="B47" s="110"/>
    </row>
    <row r="48">
      <c r="A48" s="110"/>
      <c r="B48" s="110"/>
    </row>
    <row r="49">
      <c r="A49" s="110"/>
      <c r="B49" s="110"/>
    </row>
    <row r="50">
      <c r="A50" s="110"/>
      <c r="B50" s="110"/>
    </row>
    <row r="51">
      <c r="A51" s="110"/>
      <c r="B51" s="110"/>
    </row>
    <row r="52">
      <c r="A52" s="110"/>
      <c r="B52" s="110"/>
    </row>
    <row r="53">
      <c r="A53" s="110"/>
      <c r="B53" s="110"/>
    </row>
    <row r="54">
      <c r="A54" s="110"/>
      <c r="B54" s="110"/>
    </row>
    <row r="55">
      <c r="A55" s="110"/>
      <c r="B55" s="110"/>
    </row>
    <row r="56">
      <c r="A56" s="110"/>
      <c r="B56" s="110"/>
    </row>
    <row r="57">
      <c r="A57" s="110"/>
      <c r="B57" s="110"/>
    </row>
    <row r="58">
      <c r="A58" s="110"/>
      <c r="B58" s="110"/>
    </row>
    <row r="59">
      <c r="A59" s="110"/>
      <c r="B59" s="110"/>
    </row>
    <row r="60">
      <c r="A60" s="110"/>
      <c r="B60" s="110"/>
    </row>
    <row r="61">
      <c r="A61" s="110"/>
      <c r="B61" s="110"/>
    </row>
    <row r="62">
      <c r="A62" s="110"/>
      <c r="B62" s="110"/>
    </row>
    <row r="63">
      <c r="A63" s="110"/>
      <c r="B63" s="110"/>
    </row>
    <row r="64">
      <c r="A64" s="110"/>
      <c r="B64" s="110"/>
    </row>
    <row r="65">
      <c r="A65" s="110"/>
      <c r="B65" s="110"/>
    </row>
    <row r="66">
      <c r="A66" s="110"/>
      <c r="B66" s="110"/>
    </row>
    <row r="67">
      <c r="A67" s="110"/>
      <c r="B67" s="110"/>
    </row>
    <row r="68">
      <c r="A68" s="110"/>
      <c r="B68" s="110"/>
    </row>
    <row r="69">
      <c r="A69" s="110"/>
      <c r="B69" s="110"/>
    </row>
    <row r="70">
      <c r="A70" s="110"/>
      <c r="B70" s="110"/>
    </row>
    <row r="71">
      <c r="A71" s="110"/>
      <c r="B71" s="110"/>
    </row>
    <row r="72">
      <c r="A72" s="110"/>
      <c r="B72" s="110"/>
    </row>
    <row r="73">
      <c r="A73" s="110"/>
      <c r="B73" s="110"/>
    </row>
    <row r="74">
      <c r="A74" s="110"/>
      <c r="B74" s="110"/>
    </row>
    <row r="75">
      <c r="A75" s="110"/>
      <c r="B75" s="110"/>
    </row>
    <row r="76">
      <c r="A76" s="110"/>
      <c r="B76" s="110"/>
    </row>
    <row r="77">
      <c r="A77" s="110"/>
      <c r="B77" s="110"/>
    </row>
    <row r="78">
      <c r="A78" s="110"/>
      <c r="B78" s="110"/>
    </row>
    <row r="79">
      <c r="A79" s="110"/>
      <c r="B79" s="110"/>
    </row>
    <row r="80">
      <c r="A80" s="110"/>
      <c r="B80" s="110"/>
    </row>
    <row r="81">
      <c r="A81" s="110"/>
      <c r="B81" s="110"/>
    </row>
    <row r="82">
      <c r="A82" s="110"/>
      <c r="B82" s="110"/>
    </row>
    <row r="83">
      <c r="A83" s="110"/>
      <c r="B83" s="110"/>
    </row>
    <row r="84">
      <c r="A84" s="110"/>
      <c r="B84" s="110"/>
    </row>
    <row r="85">
      <c r="A85" s="110"/>
      <c r="B85" s="110"/>
    </row>
    <row r="86">
      <c r="A86" s="110"/>
      <c r="B86" s="110"/>
    </row>
    <row r="87">
      <c r="A87" s="110"/>
      <c r="B87" s="110"/>
    </row>
    <row r="88">
      <c r="A88" s="110"/>
      <c r="B88" s="110"/>
    </row>
    <row r="89">
      <c r="A89" s="110"/>
      <c r="B89" s="110"/>
    </row>
    <row r="90">
      <c r="A90" s="110"/>
      <c r="B90" s="110"/>
    </row>
    <row r="91">
      <c r="A91" s="110"/>
      <c r="B91" s="110"/>
    </row>
    <row r="92">
      <c r="A92" s="110"/>
      <c r="B92" s="110"/>
    </row>
    <row r="93">
      <c r="A93" s="110"/>
      <c r="B93" s="110"/>
    </row>
    <row r="94">
      <c r="A94" s="110"/>
      <c r="B94" s="110"/>
    </row>
    <row r="95">
      <c r="A95" s="110"/>
      <c r="B95" s="110"/>
    </row>
    <row r="96">
      <c r="A96" s="110"/>
      <c r="B96" s="110"/>
    </row>
    <row r="97">
      <c r="A97" s="110"/>
      <c r="B97" s="110"/>
    </row>
    <row r="98">
      <c r="A98" s="110"/>
      <c r="B98" s="110"/>
    </row>
    <row r="99">
      <c r="A99" s="110"/>
      <c r="B99" s="110"/>
    </row>
    <row r="100">
      <c r="A100" s="110"/>
      <c r="B100" s="110"/>
    </row>
    <row r="101">
      <c r="A101" s="110"/>
      <c r="B101" s="110"/>
    </row>
    <row r="102">
      <c r="A102" s="110"/>
      <c r="B102" s="110"/>
    </row>
    <row r="103">
      <c r="A103" s="110"/>
      <c r="B103" s="110"/>
    </row>
    <row r="104">
      <c r="A104" s="110"/>
      <c r="B104" s="110"/>
    </row>
    <row r="105">
      <c r="A105" s="110"/>
      <c r="B105" s="110"/>
    </row>
    <row r="106">
      <c r="A106" s="110"/>
      <c r="B106" s="110"/>
    </row>
    <row r="107">
      <c r="A107" s="110"/>
      <c r="B107" s="110"/>
    </row>
    <row r="108">
      <c r="A108" s="110"/>
      <c r="B108" s="110"/>
    </row>
    <row r="109">
      <c r="A109" s="110"/>
      <c r="B109" s="110"/>
    </row>
    <row r="110">
      <c r="A110" s="110"/>
      <c r="B110" s="110"/>
    </row>
    <row r="111">
      <c r="A111" s="110"/>
      <c r="B111" s="110"/>
    </row>
    <row r="112">
      <c r="A112" s="110"/>
      <c r="B112" s="110"/>
    </row>
    <row r="113">
      <c r="A113" s="110"/>
      <c r="B113" s="110"/>
    </row>
    <row r="114">
      <c r="A114" s="110"/>
      <c r="B114" s="110"/>
    </row>
    <row r="115">
      <c r="A115" s="110"/>
      <c r="B115" s="110"/>
    </row>
    <row r="116">
      <c r="A116" s="110"/>
      <c r="B116" s="110"/>
    </row>
    <row r="117">
      <c r="A117" s="110"/>
      <c r="B117" s="110"/>
    </row>
    <row r="118">
      <c r="A118" s="110"/>
      <c r="B118" s="110"/>
    </row>
    <row r="119">
      <c r="A119" s="110"/>
      <c r="B119" s="110"/>
    </row>
    <row r="120">
      <c r="A120" s="110"/>
      <c r="B120" s="110"/>
    </row>
    <row r="121">
      <c r="A121" s="110"/>
      <c r="B121" s="110"/>
    </row>
    <row r="122">
      <c r="A122" s="110"/>
      <c r="B122" s="110"/>
    </row>
    <row r="123">
      <c r="A123" s="110"/>
      <c r="B123" s="110"/>
    </row>
    <row r="124">
      <c r="A124" s="110"/>
      <c r="B124" s="110"/>
    </row>
    <row r="125">
      <c r="A125" s="110"/>
      <c r="B125" s="110"/>
    </row>
    <row r="126">
      <c r="A126" s="110"/>
      <c r="B126" s="110"/>
    </row>
    <row r="127">
      <c r="A127" s="110"/>
      <c r="B127" s="110"/>
    </row>
    <row r="128">
      <c r="A128" s="110"/>
      <c r="B128" s="110"/>
    </row>
    <row r="129">
      <c r="A129" s="110"/>
      <c r="B129" s="110"/>
    </row>
    <row r="130">
      <c r="A130" s="110"/>
      <c r="B130" s="110"/>
    </row>
    <row r="131">
      <c r="A131" s="110"/>
      <c r="B131" s="110"/>
    </row>
    <row r="132">
      <c r="A132" s="110"/>
      <c r="B132" s="110"/>
    </row>
    <row r="133">
      <c r="A133" s="110"/>
      <c r="B133" s="110"/>
    </row>
    <row r="134">
      <c r="A134" s="110"/>
      <c r="B134" s="110"/>
    </row>
    <row r="135">
      <c r="A135" s="110"/>
      <c r="B135" s="110"/>
    </row>
    <row r="136">
      <c r="A136" s="110"/>
      <c r="B136" s="110"/>
    </row>
    <row r="137">
      <c r="A137" s="110"/>
      <c r="B137" s="110"/>
    </row>
    <row r="138">
      <c r="A138" s="110"/>
      <c r="B138" s="110"/>
    </row>
    <row r="139">
      <c r="A139" s="110"/>
      <c r="B139" s="110"/>
    </row>
    <row r="140">
      <c r="A140" s="110"/>
      <c r="B140" s="110"/>
    </row>
    <row r="141">
      <c r="A141" s="110"/>
      <c r="B141" s="110"/>
    </row>
    <row r="142">
      <c r="A142" s="110"/>
      <c r="B142" s="110"/>
    </row>
    <row r="143">
      <c r="A143" s="110"/>
      <c r="B143" s="110"/>
    </row>
    <row r="144">
      <c r="A144" s="110"/>
      <c r="B144" s="110"/>
    </row>
    <row r="145">
      <c r="A145" s="110"/>
      <c r="B145" s="110"/>
    </row>
    <row r="146">
      <c r="A146" s="110"/>
      <c r="B146" s="110"/>
    </row>
    <row r="147">
      <c r="A147" s="110"/>
      <c r="B147" s="110"/>
    </row>
    <row r="148">
      <c r="A148" s="110"/>
      <c r="B148" s="110"/>
    </row>
    <row r="149">
      <c r="A149" s="110"/>
      <c r="B149" s="110"/>
    </row>
    <row r="150">
      <c r="A150" s="110"/>
      <c r="B150" s="110"/>
    </row>
    <row r="151">
      <c r="A151" s="110"/>
      <c r="B151" s="110"/>
    </row>
    <row r="152">
      <c r="A152" s="110"/>
      <c r="B152" s="110"/>
    </row>
    <row r="153">
      <c r="A153" s="110"/>
      <c r="B153" s="110"/>
    </row>
    <row r="154">
      <c r="A154" s="110"/>
      <c r="B154" s="110"/>
    </row>
    <row r="155">
      <c r="A155" s="110"/>
      <c r="B155" s="110"/>
    </row>
    <row r="156">
      <c r="A156" s="110"/>
      <c r="B156" s="110"/>
    </row>
    <row r="157">
      <c r="A157" s="110"/>
      <c r="B157" s="110"/>
    </row>
    <row r="158">
      <c r="A158" s="110"/>
      <c r="B158" s="110"/>
    </row>
    <row r="159">
      <c r="A159" s="110"/>
      <c r="B159" s="110"/>
    </row>
    <row r="160">
      <c r="A160" s="110"/>
      <c r="B160" s="110"/>
    </row>
    <row r="161">
      <c r="A161" s="110"/>
      <c r="B161" s="110"/>
    </row>
    <row r="162">
      <c r="A162" s="110"/>
      <c r="B162" s="110"/>
    </row>
    <row r="163">
      <c r="A163" s="110"/>
      <c r="B163" s="110"/>
    </row>
    <row r="164">
      <c r="A164" s="110"/>
      <c r="B164" s="110"/>
    </row>
    <row r="165">
      <c r="A165" s="110"/>
      <c r="B165" s="110"/>
    </row>
    <row r="166">
      <c r="A166" s="110"/>
      <c r="B166" s="110"/>
    </row>
    <row r="167">
      <c r="A167" s="110"/>
      <c r="B167" s="110"/>
    </row>
    <row r="168">
      <c r="A168" s="110"/>
      <c r="B168" s="110"/>
    </row>
    <row r="169">
      <c r="A169" s="110"/>
      <c r="B169" s="110"/>
    </row>
    <row r="170">
      <c r="A170" s="110"/>
      <c r="B170" s="110"/>
    </row>
    <row r="171">
      <c r="A171" s="110"/>
      <c r="B171" s="110"/>
    </row>
    <row r="172">
      <c r="A172" s="110"/>
      <c r="B172" s="110"/>
    </row>
    <row r="173">
      <c r="A173" s="110"/>
      <c r="B173" s="110"/>
    </row>
    <row r="174">
      <c r="A174" s="110"/>
      <c r="B174" s="110"/>
    </row>
    <row r="175">
      <c r="A175" s="110"/>
      <c r="B175" s="110"/>
    </row>
    <row r="176">
      <c r="A176" s="110"/>
      <c r="B176" s="110"/>
    </row>
    <row r="177">
      <c r="A177" s="110"/>
      <c r="B177" s="110"/>
    </row>
    <row r="178">
      <c r="A178" s="110"/>
      <c r="B178" s="110"/>
    </row>
    <row r="179">
      <c r="A179" s="110"/>
      <c r="B179" s="110"/>
    </row>
    <row r="180">
      <c r="A180" s="110"/>
      <c r="B180" s="110"/>
    </row>
    <row r="181">
      <c r="A181" s="110"/>
      <c r="B181" s="110"/>
    </row>
    <row r="182">
      <c r="A182" s="110"/>
      <c r="B182" s="110"/>
    </row>
    <row r="183">
      <c r="A183" s="110"/>
      <c r="B183" s="110"/>
    </row>
    <row r="184">
      <c r="A184" s="110"/>
      <c r="B184" s="110"/>
    </row>
    <row r="185">
      <c r="A185" s="110"/>
      <c r="B185" s="110"/>
    </row>
    <row r="186">
      <c r="A186" s="110"/>
      <c r="B186" s="110"/>
    </row>
    <row r="187">
      <c r="A187" s="110"/>
      <c r="B187" s="110"/>
    </row>
    <row r="188">
      <c r="A188" s="110"/>
      <c r="B188" s="110"/>
    </row>
    <row r="189">
      <c r="A189" s="110"/>
      <c r="B189" s="110"/>
    </row>
    <row r="190">
      <c r="A190" s="110"/>
      <c r="B190" s="110"/>
    </row>
    <row r="191">
      <c r="A191" s="110"/>
      <c r="B191" s="110"/>
    </row>
    <row r="192">
      <c r="A192" s="110"/>
      <c r="B192" s="110"/>
    </row>
    <row r="193">
      <c r="A193" s="110"/>
      <c r="B193" s="110"/>
    </row>
    <row r="194">
      <c r="A194" s="110"/>
      <c r="B194" s="110"/>
    </row>
    <row r="195">
      <c r="A195" s="110"/>
      <c r="B195" s="110"/>
    </row>
    <row r="196">
      <c r="A196" s="110"/>
      <c r="B196" s="110"/>
    </row>
    <row r="197">
      <c r="A197" s="110"/>
      <c r="B197" s="110"/>
    </row>
    <row r="198">
      <c r="A198" s="110"/>
      <c r="B198" s="110"/>
    </row>
    <row r="199">
      <c r="A199" s="110"/>
      <c r="B199" s="110"/>
    </row>
    <row r="200">
      <c r="A200" s="110"/>
      <c r="B200" s="110"/>
    </row>
    <row r="201">
      <c r="A201" s="110"/>
      <c r="B201" s="110"/>
    </row>
    <row r="202">
      <c r="A202" s="110"/>
      <c r="B202" s="110"/>
    </row>
    <row r="203">
      <c r="A203" s="110"/>
      <c r="B203" s="110"/>
    </row>
    <row r="204">
      <c r="A204" s="110"/>
      <c r="B204" s="110"/>
    </row>
    <row r="205">
      <c r="A205" s="110"/>
      <c r="B205" s="110"/>
    </row>
    <row r="206">
      <c r="A206" s="110"/>
      <c r="B206" s="110"/>
    </row>
    <row r="207">
      <c r="A207" s="110"/>
      <c r="B207" s="110"/>
    </row>
    <row r="208">
      <c r="A208" s="110"/>
      <c r="B208" s="110"/>
    </row>
    <row r="209">
      <c r="A209" s="110"/>
      <c r="B209" s="110"/>
    </row>
    <row r="210">
      <c r="A210" s="110"/>
      <c r="B210" s="110"/>
    </row>
    <row r="211">
      <c r="A211" s="110"/>
      <c r="B211" s="110"/>
    </row>
    <row r="212">
      <c r="A212" s="110"/>
      <c r="B212" s="110"/>
    </row>
    <row r="213">
      <c r="A213" s="110"/>
      <c r="B213" s="110"/>
    </row>
    <row r="214">
      <c r="A214" s="110"/>
      <c r="B214" s="110"/>
    </row>
    <row r="215">
      <c r="A215" s="110"/>
      <c r="B215" s="110"/>
    </row>
    <row r="216">
      <c r="A216" s="110"/>
      <c r="B216" s="110"/>
    </row>
    <row r="217">
      <c r="A217" s="110"/>
      <c r="B217" s="110"/>
    </row>
    <row r="218">
      <c r="A218" s="110"/>
      <c r="B218" s="110"/>
    </row>
    <row r="219">
      <c r="A219" s="110"/>
      <c r="B219" s="110"/>
    </row>
    <row r="220">
      <c r="A220" s="110"/>
      <c r="B220" s="110"/>
    </row>
    <row r="221">
      <c r="A221" s="110"/>
      <c r="B221" s="110"/>
    </row>
    <row r="222">
      <c r="A222" s="110"/>
      <c r="B222" s="110"/>
    </row>
    <row r="223">
      <c r="A223" s="110"/>
      <c r="B223" s="110"/>
    </row>
    <row r="224">
      <c r="A224" s="110"/>
      <c r="B224" s="110"/>
    </row>
    <row r="225">
      <c r="A225" s="110"/>
      <c r="B225" s="110"/>
    </row>
    <row r="226">
      <c r="A226" s="110"/>
      <c r="B226" s="110"/>
    </row>
    <row r="227">
      <c r="A227" s="110"/>
      <c r="B227" s="110"/>
    </row>
    <row r="228">
      <c r="A228" s="110"/>
      <c r="B228" s="110"/>
    </row>
    <row r="229">
      <c r="A229" s="110"/>
      <c r="B229" s="110"/>
    </row>
    <row r="230">
      <c r="A230" s="110"/>
      <c r="B230" s="110"/>
    </row>
    <row r="231">
      <c r="A231" s="110"/>
      <c r="B231" s="110"/>
    </row>
    <row r="232">
      <c r="A232" s="110"/>
      <c r="B232" s="110"/>
    </row>
    <row r="233">
      <c r="A233" s="110"/>
      <c r="B233" s="110"/>
    </row>
    <row r="234">
      <c r="A234" s="110"/>
      <c r="B234" s="110"/>
    </row>
    <row r="235">
      <c r="A235" s="110"/>
      <c r="B235" s="110"/>
    </row>
    <row r="236">
      <c r="A236" s="110"/>
      <c r="B236" s="110"/>
    </row>
    <row r="237">
      <c r="A237" s="110"/>
      <c r="B237" s="110"/>
    </row>
    <row r="238">
      <c r="A238" s="110"/>
      <c r="B238" s="110"/>
    </row>
    <row r="239">
      <c r="A239" s="110"/>
      <c r="B239" s="110"/>
    </row>
    <row r="240">
      <c r="A240" s="110"/>
      <c r="B240" s="110"/>
    </row>
    <row r="241">
      <c r="A241" s="110"/>
      <c r="B241" s="110"/>
    </row>
    <row r="242">
      <c r="A242" s="110"/>
      <c r="B242" s="110"/>
    </row>
    <row r="243">
      <c r="A243" s="110"/>
      <c r="B243" s="110"/>
    </row>
    <row r="244">
      <c r="A244" s="110"/>
      <c r="B244" s="110"/>
    </row>
    <row r="245">
      <c r="A245" s="110"/>
      <c r="B245" s="110"/>
    </row>
    <row r="246">
      <c r="A246" s="110"/>
      <c r="B246" s="110"/>
    </row>
    <row r="247">
      <c r="A247" s="110"/>
      <c r="B247" s="110"/>
    </row>
    <row r="248">
      <c r="A248" s="110"/>
      <c r="B248" s="110"/>
    </row>
    <row r="249">
      <c r="A249" s="110"/>
      <c r="B249" s="110"/>
    </row>
    <row r="250">
      <c r="A250" s="110"/>
      <c r="B250" s="110"/>
    </row>
    <row r="251">
      <c r="A251" s="110"/>
      <c r="B251" s="110"/>
    </row>
    <row r="252">
      <c r="A252" s="110"/>
      <c r="B252" s="110"/>
    </row>
    <row r="253">
      <c r="A253" s="110"/>
      <c r="B253" s="110"/>
    </row>
    <row r="254">
      <c r="A254" s="110"/>
      <c r="B254" s="110"/>
    </row>
    <row r="255">
      <c r="A255" s="110"/>
      <c r="B255" s="110"/>
    </row>
    <row r="256">
      <c r="A256" s="110"/>
      <c r="B256" s="110"/>
    </row>
    <row r="257">
      <c r="A257" s="110"/>
      <c r="B257" s="110"/>
    </row>
    <row r="258">
      <c r="A258" s="110"/>
      <c r="B258" s="110"/>
    </row>
    <row r="259">
      <c r="A259" s="110"/>
      <c r="B259" s="110"/>
    </row>
    <row r="260">
      <c r="A260" s="110"/>
      <c r="B260" s="110"/>
    </row>
    <row r="261">
      <c r="A261" s="110"/>
      <c r="B261" s="110"/>
    </row>
    <row r="262">
      <c r="A262" s="110"/>
      <c r="B262" s="110"/>
    </row>
    <row r="263">
      <c r="A263" s="110"/>
      <c r="B263" s="110"/>
    </row>
    <row r="264">
      <c r="A264" s="110"/>
      <c r="B264" s="110"/>
    </row>
    <row r="265">
      <c r="A265" s="110"/>
      <c r="B265" s="110"/>
    </row>
    <row r="266">
      <c r="A266" s="110"/>
      <c r="B266" s="110"/>
    </row>
    <row r="267">
      <c r="A267" s="110"/>
      <c r="B267" s="110"/>
    </row>
    <row r="268">
      <c r="A268" s="110"/>
      <c r="B268" s="110"/>
    </row>
    <row r="269">
      <c r="A269" s="110"/>
      <c r="B269" s="110"/>
    </row>
    <row r="270">
      <c r="A270" s="110"/>
      <c r="B270" s="110"/>
    </row>
    <row r="271">
      <c r="A271" s="110"/>
      <c r="B271" s="110"/>
    </row>
    <row r="272">
      <c r="A272" s="110"/>
      <c r="B272" s="110"/>
    </row>
    <row r="273">
      <c r="A273" s="110"/>
      <c r="B273" s="110"/>
    </row>
    <row r="274">
      <c r="A274" s="110"/>
      <c r="B274" s="110"/>
    </row>
    <row r="275">
      <c r="A275" s="110"/>
      <c r="B275" s="110"/>
    </row>
    <row r="276">
      <c r="A276" s="110"/>
      <c r="B276" s="110"/>
    </row>
    <row r="277">
      <c r="A277" s="110"/>
      <c r="B277" s="110"/>
    </row>
    <row r="278">
      <c r="A278" s="110"/>
      <c r="B278" s="110"/>
    </row>
    <row r="279">
      <c r="A279" s="110"/>
      <c r="B279" s="110"/>
    </row>
    <row r="280">
      <c r="A280" s="110"/>
      <c r="B280" s="110"/>
    </row>
    <row r="281">
      <c r="A281" s="110"/>
      <c r="B281" s="110"/>
    </row>
    <row r="282">
      <c r="A282" s="110"/>
      <c r="B282" s="110"/>
    </row>
    <row r="283">
      <c r="A283" s="110"/>
      <c r="B283" s="110"/>
    </row>
    <row r="284">
      <c r="A284" s="110"/>
      <c r="B284" s="110"/>
    </row>
    <row r="285">
      <c r="A285" s="110"/>
      <c r="B285" s="110"/>
    </row>
    <row r="286">
      <c r="A286" s="110"/>
      <c r="B286" s="110"/>
    </row>
    <row r="287">
      <c r="A287" s="110"/>
      <c r="B287" s="110"/>
    </row>
    <row r="288">
      <c r="A288" s="110"/>
      <c r="B288" s="110"/>
    </row>
    <row r="289">
      <c r="A289" s="110"/>
      <c r="B289" s="110"/>
    </row>
    <row r="290">
      <c r="A290" s="110"/>
      <c r="B290" s="110"/>
    </row>
    <row r="291">
      <c r="A291" s="110"/>
      <c r="B291" s="110"/>
    </row>
    <row r="292">
      <c r="A292" s="110"/>
      <c r="B292" s="110"/>
    </row>
    <row r="293">
      <c r="A293" s="110"/>
      <c r="B293" s="110"/>
    </row>
    <row r="294">
      <c r="A294" s="110"/>
      <c r="B294" s="110"/>
    </row>
    <row r="295">
      <c r="A295" s="110"/>
      <c r="B295" s="110"/>
    </row>
    <row r="296">
      <c r="A296" s="110"/>
      <c r="B296" s="110"/>
    </row>
    <row r="297">
      <c r="A297" s="110"/>
      <c r="B297" s="110"/>
    </row>
    <row r="298">
      <c r="A298" s="110"/>
      <c r="B298" s="110"/>
    </row>
    <row r="299">
      <c r="A299" s="110"/>
      <c r="B299" s="110"/>
    </row>
    <row r="300">
      <c r="A300" s="110"/>
      <c r="B300" s="110"/>
    </row>
    <row r="301">
      <c r="A301" s="110"/>
      <c r="B301" s="110"/>
    </row>
    <row r="302">
      <c r="A302" s="110"/>
      <c r="B302" s="110"/>
    </row>
    <row r="303">
      <c r="A303" s="110"/>
      <c r="B303" s="110"/>
    </row>
    <row r="304">
      <c r="A304" s="110"/>
      <c r="B304" s="110"/>
    </row>
    <row r="305">
      <c r="A305" s="110"/>
      <c r="B305" s="110"/>
    </row>
    <row r="306">
      <c r="A306" s="110"/>
      <c r="B306" s="110"/>
    </row>
    <row r="307">
      <c r="A307" s="110"/>
      <c r="B307" s="110"/>
    </row>
    <row r="308">
      <c r="A308" s="110"/>
      <c r="B308" s="110"/>
    </row>
    <row r="309">
      <c r="A309" s="110"/>
      <c r="B309" s="110"/>
    </row>
    <row r="310">
      <c r="A310" s="110"/>
      <c r="B310" s="110"/>
    </row>
    <row r="311">
      <c r="A311" s="110"/>
      <c r="B311" s="110"/>
    </row>
    <row r="312">
      <c r="A312" s="110"/>
      <c r="B312" s="110"/>
    </row>
    <row r="313">
      <c r="A313" s="110"/>
      <c r="B313" s="110"/>
    </row>
    <row r="314">
      <c r="A314" s="110"/>
      <c r="B314" s="110"/>
    </row>
    <row r="315">
      <c r="A315" s="110"/>
      <c r="B315" s="110"/>
    </row>
    <row r="316">
      <c r="A316" s="110"/>
      <c r="B316" s="110"/>
    </row>
    <row r="317">
      <c r="A317" s="110"/>
      <c r="B317" s="110"/>
    </row>
    <row r="318">
      <c r="A318" s="110"/>
      <c r="B318" s="110"/>
    </row>
    <row r="319">
      <c r="A319" s="110"/>
      <c r="B319" s="110"/>
    </row>
    <row r="320">
      <c r="A320" s="110"/>
      <c r="B320" s="110"/>
    </row>
    <row r="321">
      <c r="A321" s="110"/>
      <c r="B321" s="110"/>
    </row>
    <row r="322">
      <c r="A322" s="110"/>
      <c r="B322" s="110"/>
    </row>
    <row r="323">
      <c r="A323" s="110"/>
      <c r="B323" s="110"/>
    </row>
    <row r="324">
      <c r="A324" s="110"/>
      <c r="B324" s="110"/>
    </row>
    <row r="325">
      <c r="A325" s="110"/>
      <c r="B325" s="110"/>
    </row>
    <row r="326">
      <c r="A326" s="110"/>
      <c r="B326" s="110"/>
    </row>
    <row r="327">
      <c r="A327" s="110"/>
      <c r="B327" s="110"/>
    </row>
    <row r="328">
      <c r="A328" s="110"/>
      <c r="B328" s="110"/>
    </row>
    <row r="329">
      <c r="A329" s="110"/>
      <c r="B329" s="110"/>
    </row>
    <row r="330">
      <c r="A330" s="110"/>
      <c r="B330" s="110"/>
    </row>
    <row r="331">
      <c r="A331" s="110"/>
      <c r="B331" s="110"/>
    </row>
    <row r="332">
      <c r="A332" s="110"/>
      <c r="B332" s="110"/>
    </row>
    <row r="333">
      <c r="A333" s="110"/>
      <c r="B333" s="110"/>
    </row>
    <row r="334">
      <c r="A334" s="110"/>
      <c r="B334" s="110"/>
    </row>
    <row r="335">
      <c r="A335" s="110"/>
      <c r="B335" s="110"/>
    </row>
    <row r="336">
      <c r="A336" s="110"/>
      <c r="B336" s="110"/>
    </row>
    <row r="337">
      <c r="A337" s="110"/>
      <c r="B337" s="110"/>
    </row>
    <row r="338">
      <c r="A338" s="110"/>
      <c r="B338" s="110"/>
    </row>
    <row r="339">
      <c r="A339" s="110"/>
      <c r="B339" s="110"/>
    </row>
    <row r="340">
      <c r="A340" s="110"/>
      <c r="B340" s="110"/>
    </row>
    <row r="341">
      <c r="A341" s="110"/>
      <c r="B341" s="110"/>
    </row>
    <row r="342">
      <c r="A342" s="110"/>
      <c r="B342" s="110"/>
    </row>
    <row r="343">
      <c r="A343" s="110"/>
      <c r="B343" s="110"/>
    </row>
    <row r="344">
      <c r="A344" s="110"/>
      <c r="B344" s="110"/>
    </row>
    <row r="345">
      <c r="A345" s="110"/>
      <c r="B345" s="110"/>
    </row>
    <row r="346">
      <c r="A346" s="110"/>
      <c r="B346" s="110"/>
    </row>
    <row r="347">
      <c r="A347" s="110"/>
      <c r="B347" s="110"/>
    </row>
    <row r="348">
      <c r="A348" s="110"/>
      <c r="B348" s="110"/>
    </row>
    <row r="349">
      <c r="A349" s="110"/>
      <c r="B349" s="110"/>
    </row>
    <row r="350">
      <c r="A350" s="110"/>
      <c r="B350" s="110"/>
    </row>
    <row r="351">
      <c r="A351" s="110"/>
      <c r="B351" s="110"/>
    </row>
    <row r="352">
      <c r="A352" s="110"/>
      <c r="B352" s="110"/>
    </row>
    <row r="353">
      <c r="A353" s="110"/>
      <c r="B353" s="110"/>
    </row>
    <row r="354">
      <c r="A354" s="110"/>
      <c r="B354" s="110"/>
    </row>
    <row r="355">
      <c r="A355" s="110"/>
      <c r="B355" s="110"/>
    </row>
    <row r="356">
      <c r="A356" s="110"/>
      <c r="B356" s="110"/>
    </row>
    <row r="357">
      <c r="A357" s="110"/>
      <c r="B357" s="110"/>
    </row>
    <row r="358">
      <c r="A358" s="110"/>
      <c r="B358" s="110"/>
    </row>
    <row r="359">
      <c r="A359" s="110"/>
      <c r="B359" s="110"/>
    </row>
    <row r="360">
      <c r="A360" s="110"/>
      <c r="B360" s="110"/>
    </row>
    <row r="361">
      <c r="A361" s="110"/>
      <c r="B361" s="110"/>
    </row>
    <row r="362">
      <c r="A362" s="110"/>
      <c r="B362" s="110"/>
    </row>
    <row r="363">
      <c r="A363" s="110"/>
      <c r="B363" s="110"/>
    </row>
    <row r="364">
      <c r="A364" s="110"/>
      <c r="B364" s="110"/>
    </row>
    <row r="365">
      <c r="A365" s="110"/>
      <c r="B365" s="110"/>
    </row>
    <row r="366">
      <c r="A366" s="110"/>
      <c r="B366" s="110"/>
    </row>
    <row r="367">
      <c r="A367" s="110"/>
      <c r="B367" s="110"/>
    </row>
    <row r="368">
      <c r="A368" s="110"/>
      <c r="B368" s="110"/>
    </row>
    <row r="369">
      <c r="A369" s="110"/>
      <c r="B369" s="110"/>
    </row>
    <row r="370">
      <c r="A370" s="110"/>
      <c r="B370" s="110"/>
    </row>
    <row r="371">
      <c r="A371" s="110"/>
      <c r="B371" s="110"/>
    </row>
    <row r="372">
      <c r="A372" s="110"/>
      <c r="B372" s="110"/>
    </row>
    <row r="373">
      <c r="A373" s="110"/>
      <c r="B373" s="110"/>
    </row>
    <row r="374">
      <c r="A374" s="110"/>
      <c r="B374" s="110"/>
    </row>
    <row r="375">
      <c r="A375" s="110"/>
      <c r="B375" s="110"/>
    </row>
    <row r="376">
      <c r="A376" s="110"/>
      <c r="B376" s="110"/>
    </row>
    <row r="377">
      <c r="A377" s="110"/>
      <c r="B377" s="110"/>
    </row>
    <row r="378">
      <c r="A378" s="110"/>
      <c r="B378" s="110"/>
    </row>
    <row r="379">
      <c r="A379" s="110"/>
      <c r="B379" s="110"/>
    </row>
    <row r="380">
      <c r="A380" s="110"/>
      <c r="B380" s="110"/>
    </row>
    <row r="381">
      <c r="A381" s="110"/>
      <c r="B381" s="110"/>
    </row>
    <row r="382">
      <c r="A382" s="110"/>
      <c r="B382" s="110"/>
    </row>
    <row r="383">
      <c r="A383" s="110"/>
      <c r="B383" s="110"/>
    </row>
    <row r="384">
      <c r="A384" s="110"/>
      <c r="B384" s="110"/>
    </row>
    <row r="385">
      <c r="A385" s="110"/>
      <c r="B385" s="110"/>
    </row>
    <row r="386">
      <c r="A386" s="110"/>
      <c r="B386" s="110"/>
    </row>
    <row r="387">
      <c r="A387" s="110"/>
      <c r="B387" s="110"/>
    </row>
    <row r="388">
      <c r="A388" s="110"/>
      <c r="B388" s="110"/>
    </row>
    <row r="389">
      <c r="A389" s="110"/>
      <c r="B389" s="110"/>
    </row>
    <row r="390">
      <c r="A390" s="110"/>
      <c r="B390" s="110"/>
    </row>
    <row r="391">
      <c r="A391" s="110"/>
      <c r="B391" s="110"/>
    </row>
    <row r="392">
      <c r="A392" s="110"/>
      <c r="B392" s="110"/>
    </row>
    <row r="393">
      <c r="A393" s="110"/>
      <c r="B393" s="110"/>
    </row>
    <row r="394">
      <c r="A394" s="110"/>
      <c r="B394" s="110"/>
    </row>
    <row r="395">
      <c r="A395" s="110"/>
      <c r="B395" s="110"/>
    </row>
    <row r="396">
      <c r="A396" s="110"/>
      <c r="B396" s="110"/>
    </row>
    <row r="397">
      <c r="A397" s="110"/>
      <c r="B397" s="110"/>
    </row>
    <row r="398">
      <c r="A398" s="110"/>
      <c r="B398" s="110"/>
    </row>
    <row r="399">
      <c r="A399" s="110"/>
      <c r="B399" s="110"/>
    </row>
    <row r="400">
      <c r="A400" s="110"/>
      <c r="B400" s="110"/>
    </row>
    <row r="401">
      <c r="A401" s="110"/>
      <c r="B401" s="110"/>
    </row>
    <row r="402">
      <c r="A402" s="110"/>
      <c r="B402" s="110"/>
    </row>
    <row r="403">
      <c r="A403" s="110"/>
      <c r="B403" s="110"/>
    </row>
    <row r="404">
      <c r="A404" s="110"/>
      <c r="B404" s="110"/>
    </row>
    <row r="405">
      <c r="A405" s="110"/>
      <c r="B405" s="110"/>
    </row>
    <row r="406">
      <c r="A406" s="110"/>
      <c r="B406" s="110"/>
    </row>
    <row r="407">
      <c r="A407" s="110"/>
      <c r="B407" s="110"/>
    </row>
    <row r="408">
      <c r="A408" s="110"/>
      <c r="B408" s="110"/>
    </row>
    <row r="409">
      <c r="A409" s="110"/>
      <c r="B409" s="110"/>
    </row>
    <row r="410">
      <c r="A410" s="110"/>
      <c r="B410" s="110"/>
    </row>
    <row r="411">
      <c r="A411" s="110"/>
      <c r="B411" s="110"/>
    </row>
    <row r="412">
      <c r="A412" s="110"/>
      <c r="B412" s="110"/>
    </row>
    <row r="413">
      <c r="A413" s="110"/>
      <c r="B413" s="110"/>
    </row>
    <row r="414">
      <c r="A414" s="110"/>
      <c r="B414" s="110"/>
    </row>
    <row r="415">
      <c r="A415" s="110"/>
      <c r="B415" s="110"/>
    </row>
    <row r="416">
      <c r="A416" s="110"/>
      <c r="B416" s="110"/>
    </row>
    <row r="417">
      <c r="A417" s="110"/>
      <c r="B417" s="110"/>
    </row>
    <row r="418">
      <c r="A418" s="110"/>
      <c r="B418" s="110"/>
    </row>
    <row r="419">
      <c r="A419" s="110"/>
      <c r="B419" s="110"/>
    </row>
    <row r="420">
      <c r="A420" s="110"/>
      <c r="B420" s="110"/>
    </row>
    <row r="421">
      <c r="A421" s="110"/>
      <c r="B421" s="110"/>
    </row>
    <row r="422">
      <c r="A422" s="110"/>
      <c r="B422" s="110"/>
    </row>
    <row r="423">
      <c r="A423" s="110"/>
      <c r="B423" s="110"/>
    </row>
    <row r="424">
      <c r="A424" s="110"/>
      <c r="B424" s="110"/>
    </row>
    <row r="425">
      <c r="A425" s="110"/>
      <c r="B425" s="110"/>
    </row>
    <row r="426">
      <c r="A426" s="110"/>
      <c r="B426" s="110"/>
    </row>
    <row r="427">
      <c r="A427" s="110"/>
      <c r="B427" s="110"/>
    </row>
    <row r="428">
      <c r="A428" s="110"/>
      <c r="B428" s="110"/>
    </row>
    <row r="429">
      <c r="A429" s="110"/>
      <c r="B429" s="110"/>
    </row>
    <row r="430">
      <c r="A430" s="110"/>
      <c r="B430" s="110"/>
    </row>
    <row r="431">
      <c r="A431" s="110"/>
      <c r="B431" s="110"/>
    </row>
    <row r="432">
      <c r="A432" s="110"/>
      <c r="B432" s="110"/>
    </row>
    <row r="433">
      <c r="A433" s="110"/>
      <c r="B433" s="110"/>
    </row>
    <row r="434">
      <c r="A434" s="110"/>
      <c r="B434" s="110"/>
    </row>
    <row r="435">
      <c r="A435" s="110"/>
      <c r="B435" s="110"/>
    </row>
    <row r="436">
      <c r="A436" s="110"/>
      <c r="B436" s="110"/>
    </row>
    <row r="437">
      <c r="A437" s="110"/>
      <c r="B437" s="110"/>
    </row>
    <row r="438">
      <c r="A438" s="110"/>
      <c r="B438" s="110"/>
    </row>
    <row r="439">
      <c r="A439" s="110"/>
      <c r="B439" s="110"/>
    </row>
    <row r="440">
      <c r="A440" s="110"/>
      <c r="B440" s="110"/>
    </row>
    <row r="441">
      <c r="A441" s="110"/>
      <c r="B441" s="110"/>
    </row>
    <row r="442">
      <c r="A442" s="110"/>
      <c r="B442" s="110"/>
    </row>
    <row r="443">
      <c r="A443" s="110"/>
      <c r="B443" s="110"/>
    </row>
    <row r="444">
      <c r="A444" s="110"/>
      <c r="B444" s="110"/>
    </row>
    <row r="445">
      <c r="A445" s="110"/>
      <c r="B445" s="110"/>
    </row>
    <row r="446">
      <c r="A446" s="110"/>
      <c r="B446" s="110"/>
    </row>
    <row r="447">
      <c r="A447" s="110"/>
      <c r="B447" s="110"/>
    </row>
    <row r="448">
      <c r="A448" s="110"/>
      <c r="B448" s="110"/>
    </row>
    <row r="449">
      <c r="A449" s="110"/>
      <c r="B449" s="110"/>
    </row>
    <row r="450">
      <c r="A450" s="110"/>
      <c r="B450" s="110"/>
    </row>
    <row r="451">
      <c r="A451" s="110"/>
      <c r="B451" s="110"/>
    </row>
    <row r="452">
      <c r="A452" s="110"/>
      <c r="B452" s="110"/>
    </row>
    <row r="453">
      <c r="A453" s="110"/>
      <c r="B453" s="110"/>
    </row>
    <row r="454">
      <c r="A454" s="110"/>
      <c r="B454" s="110"/>
    </row>
    <row r="455">
      <c r="A455" s="110"/>
      <c r="B455" s="110"/>
    </row>
    <row r="456">
      <c r="A456" s="110"/>
      <c r="B456" s="110"/>
    </row>
    <row r="457">
      <c r="A457" s="110"/>
      <c r="B457" s="110"/>
    </row>
    <row r="458">
      <c r="A458" s="110"/>
      <c r="B458" s="110"/>
    </row>
    <row r="459">
      <c r="A459" s="110"/>
      <c r="B459" s="110"/>
    </row>
    <row r="460">
      <c r="A460" s="110"/>
      <c r="B460" s="110"/>
    </row>
    <row r="461">
      <c r="A461" s="110"/>
      <c r="B461" s="110"/>
    </row>
    <row r="462">
      <c r="A462" s="110"/>
      <c r="B462" s="110"/>
    </row>
    <row r="463">
      <c r="A463" s="110"/>
      <c r="B463" s="110"/>
    </row>
    <row r="464">
      <c r="A464" s="110"/>
      <c r="B464" s="110"/>
    </row>
    <row r="465">
      <c r="A465" s="110"/>
      <c r="B465" s="110"/>
    </row>
    <row r="466">
      <c r="A466" s="110"/>
      <c r="B466" s="110"/>
    </row>
    <row r="467">
      <c r="A467" s="110"/>
      <c r="B467" s="110"/>
    </row>
    <row r="468">
      <c r="A468" s="110"/>
      <c r="B468" s="110"/>
    </row>
    <row r="469">
      <c r="A469" s="110"/>
      <c r="B469" s="110"/>
    </row>
    <row r="470">
      <c r="A470" s="110"/>
      <c r="B470" s="110"/>
    </row>
    <row r="471">
      <c r="A471" s="110"/>
      <c r="B471" s="110"/>
    </row>
    <row r="472">
      <c r="A472" s="110"/>
      <c r="B472" s="110"/>
    </row>
    <row r="473">
      <c r="A473" s="110"/>
      <c r="B473" s="110"/>
    </row>
    <row r="474">
      <c r="A474" s="110"/>
      <c r="B474" s="110"/>
    </row>
    <row r="475">
      <c r="A475" s="110"/>
      <c r="B475" s="110"/>
    </row>
    <row r="476">
      <c r="A476" s="110"/>
      <c r="B476" s="110"/>
    </row>
    <row r="477">
      <c r="A477" s="110"/>
      <c r="B477" s="110"/>
    </row>
    <row r="478">
      <c r="A478" s="110"/>
      <c r="B478" s="110"/>
    </row>
    <row r="479">
      <c r="A479" s="110"/>
      <c r="B479" s="110"/>
    </row>
    <row r="480">
      <c r="A480" s="110"/>
      <c r="B480" s="110"/>
    </row>
    <row r="481">
      <c r="A481" s="110"/>
      <c r="B481" s="110"/>
    </row>
    <row r="482">
      <c r="A482" s="110"/>
      <c r="B482" s="110"/>
    </row>
    <row r="483">
      <c r="A483" s="110"/>
      <c r="B483" s="110"/>
    </row>
    <row r="484">
      <c r="A484" s="110"/>
      <c r="B484" s="110"/>
    </row>
    <row r="485">
      <c r="A485" s="110"/>
      <c r="B485" s="110"/>
    </row>
    <row r="486">
      <c r="A486" s="110"/>
      <c r="B486" s="110"/>
    </row>
    <row r="487">
      <c r="A487" s="110"/>
      <c r="B487" s="110"/>
    </row>
    <row r="488">
      <c r="A488" s="110"/>
      <c r="B488" s="110"/>
    </row>
    <row r="489">
      <c r="A489" s="110"/>
      <c r="B489" s="110"/>
    </row>
    <row r="490">
      <c r="A490" s="110"/>
      <c r="B490" s="110"/>
    </row>
    <row r="491">
      <c r="A491" s="110"/>
      <c r="B491" s="110"/>
    </row>
    <row r="492">
      <c r="A492" s="110"/>
      <c r="B492" s="110"/>
    </row>
    <row r="493">
      <c r="A493" s="110"/>
      <c r="B493" s="110"/>
    </row>
    <row r="494">
      <c r="A494" s="110"/>
      <c r="B494" s="110"/>
    </row>
    <row r="495">
      <c r="A495" s="110"/>
      <c r="B495" s="110"/>
    </row>
    <row r="496">
      <c r="A496" s="110"/>
      <c r="B496" s="110"/>
    </row>
    <row r="497">
      <c r="A497" s="110"/>
      <c r="B497" s="110"/>
    </row>
    <row r="498">
      <c r="A498" s="110"/>
      <c r="B498" s="110"/>
    </row>
    <row r="499">
      <c r="A499" s="110"/>
      <c r="B499" s="110"/>
    </row>
    <row r="500">
      <c r="A500" s="110"/>
      <c r="B500" s="110"/>
    </row>
    <row r="501">
      <c r="A501" s="110"/>
      <c r="B501" s="110"/>
    </row>
    <row r="502">
      <c r="A502" s="110"/>
      <c r="B502" s="110"/>
    </row>
    <row r="503">
      <c r="A503" s="110"/>
      <c r="B503" s="110"/>
    </row>
    <row r="504">
      <c r="A504" s="110"/>
      <c r="B504" s="110"/>
    </row>
    <row r="505">
      <c r="A505" s="110"/>
      <c r="B505" s="110"/>
    </row>
    <row r="506">
      <c r="A506" s="110"/>
      <c r="B506" s="110"/>
    </row>
    <row r="507">
      <c r="A507" s="110"/>
      <c r="B507" s="110"/>
    </row>
    <row r="508">
      <c r="A508" s="110"/>
      <c r="B508" s="110"/>
    </row>
    <row r="509">
      <c r="A509" s="110"/>
      <c r="B509" s="110"/>
    </row>
    <row r="510">
      <c r="A510" s="110"/>
      <c r="B510" s="110"/>
    </row>
    <row r="511">
      <c r="A511" s="110"/>
      <c r="B511" s="110"/>
    </row>
    <row r="512">
      <c r="A512" s="110"/>
      <c r="B512" s="110"/>
    </row>
    <row r="513">
      <c r="A513" s="110"/>
      <c r="B513" s="110"/>
    </row>
    <row r="514">
      <c r="A514" s="110"/>
      <c r="B514" s="110"/>
    </row>
    <row r="515">
      <c r="A515" s="110"/>
      <c r="B515" s="110"/>
    </row>
    <row r="516">
      <c r="A516" s="110"/>
      <c r="B516" s="110"/>
    </row>
    <row r="517">
      <c r="A517" s="110"/>
      <c r="B517" s="110"/>
    </row>
    <row r="518">
      <c r="A518" s="110"/>
      <c r="B518" s="110"/>
    </row>
    <row r="519">
      <c r="A519" s="110"/>
      <c r="B519" s="110"/>
    </row>
    <row r="520">
      <c r="A520" s="110"/>
      <c r="B520" s="110"/>
    </row>
    <row r="521">
      <c r="A521" s="110"/>
      <c r="B521" s="110"/>
    </row>
    <row r="522">
      <c r="A522" s="110"/>
      <c r="B522" s="110"/>
    </row>
    <row r="523">
      <c r="A523" s="110"/>
      <c r="B523" s="110"/>
    </row>
    <row r="524">
      <c r="A524" s="110"/>
      <c r="B524" s="110"/>
    </row>
    <row r="525">
      <c r="A525" s="110"/>
      <c r="B525" s="110"/>
    </row>
    <row r="526">
      <c r="A526" s="110"/>
      <c r="B526" s="110"/>
    </row>
    <row r="527">
      <c r="A527" s="110"/>
      <c r="B527" s="110"/>
    </row>
    <row r="528">
      <c r="A528" s="110"/>
      <c r="B528" s="110"/>
    </row>
    <row r="529">
      <c r="A529" s="110"/>
      <c r="B529" s="110"/>
    </row>
    <row r="530">
      <c r="A530" s="110"/>
      <c r="B530" s="110"/>
    </row>
    <row r="531">
      <c r="A531" s="110"/>
      <c r="B531" s="110"/>
    </row>
    <row r="532">
      <c r="A532" s="110"/>
      <c r="B532" s="110"/>
    </row>
    <row r="533">
      <c r="A533" s="110"/>
      <c r="B533" s="110"/>
    </row>
    <row r="534">
      <c r="A534" s="110"/>
      <c r="B534" s="110"/>
    </row>
    <row r="535">
      <c r="A535" s="110"/>
      <c r="B535" s="110"/>
    </row>
    <row r="536">
      <c r="A536" s="110"/>
      <c r="B536" s="110"/>
    </row>
    <row r="537">
      <c r="A537" s="110"/>
      <c r="B537" s="110"/>
    </row>
    <row r="538">
      <c r="A538" s="110"/>
      <c r="B538" s="110"/>
    </row>
    <row r="539">
      <c r="A539" s="110"/>
      <c r="B539" s="110"/>
    </row>
    <row r="540">
      <c r="A540" s="110"/>
      <c r="B540" s="110"/>
    </row>
    <row r="541">
      <c r="A541" s="110"/>
      <c r="B541" s="110"/>
    </row>
    <row r="542">
      <c r="A542" s="110"/>
      <c r="B542" s="110"/>
    </row>
    <row r="543">
      <c r="A543" s="110"/>
      <c r="B543" s="110"/>
    </row>
    <row r="544">
      <c r="A544" s="110"/>
      <c r="B544" s="110"/>
    </row>
    <row r="545">
      <c r="A545" s="110"/>
      <c r="B545" s="110"/>
    </row>
    <row r="546">
      <c r="A546" s="110"/>
      <c r="B546" s="110"/>
    </row>
    <row r="547">
      <c r="A547" s="110"/>
      <c r="B547" s="110"/>
    </row>
    <row r="548">
      <c r="A548" s="110"/>
      <c r="B548" s="110"/>
    </row>
    <row r="549">
      <c r="A549" s="110"/>
      <c r="B549" s="110"/>
    </row>
    <row r="550">
      <c r="A550" s="110"/>
      <c r="B550" s="110"/>
    </row>
    <row r="551">
      <c r="A551" s="110"/>
      <c r="B551" s="110"/>
    </row>
    <row r="552">
      <c r="A552" s="110"/>
      <c r="B552" s="110"/>
    </row>
    <row r="553">
      <c r="A553" s="110"/>
      <c r="B553" s="110"/>
    </row>
    <row r="554">
      <c r="A554" s="110"/>
      <c r="B554" s="110"/>
    </row>
    <row r="555">
      <c r="A555" s="110"/>
      <c r="B555" s="110"/>
    </row>
    <row r="556">
      <c r="A556" s="110"/>
      <c r="B556" s="110"/>
    </row>
    <row r="557">
      <c r="A557" s="110"/>
      <c r="B557" s="110"/>
    </row>
    <row r="558">
      <c r="A558" s="110"/>
      <c r="B558" s="110"/>
    </row>
    <row r="559">
      <c r="A559" s="110"/>
      <c r="B559" s="110"/>
    </row>
    <row r="560">
      <c r="A560" s="110"/>
      <c r="B560" s="110"/>
    </row>
    <row r="561">
      <c r="A561" s="110"/>
      <c r="B561" s="110"/>
    </row>
    <row r="562">
      <c r="A562" s="110"/>
      <c r="B562" s="110"/>
    </row>
    <row r="563">
      <c r="A563" s="110"/>
      <c r="B563" s="110"/>
    </row>
    <row r="564">
      <c r="A564" s="110"/>
      <c r="B564" s="110"/>
    </row>
    <row r="565">
      <c r="A565" s="110"/>
      <c r="B565" s="110"/>
    </row>
    <row r="566">
      <c r="A566" s="110"/>
      <c r="B566" s="110"/>
    </row>
    <row r="567">
      <c r="A567" s="110"/>
      <c r="B567" s="110"/>
    </row>
    <row r="568">
      <c r="A568" s="110"/>
      <c r="B568" s="110"/>
    </row>
    <row r="569">
      <c r="A569" s="110"/>
      <c r="B569" s="110"/>
    </row>
    <row r="570">
      <c r="A570" s="110"/>
      <c r="B570" s="110"/>
    </row>
    <row r="571">
      <c r="A571" s="110"/>
      <c r="B571" s="110"/>
    </row>
    <row r="572">
      <c r="A572" s="110"/>
      <c r="B572" s="110"/>
    </row>
    <row r="573">
      <c r="A573" s="110"/>
      <c r="B573" s="110"/>
    </row>
    <row r="574">
      <c r="A574" s="110"/>
      <c r="B574" s="110"/>
    </row>
    <row r="575">
      <c r="A575" s="110"/>
      <c r="B575" s="110"/>
    </row>
    <row r="576">
      <c r="A576" s="110"/>
      <c r="B576" s="110"/>
    </row>
    <row r="577">
      <c r="A577" s="110"/>
      <c r="B577" s="110"/>
    </row>
    <row r="578">
      <c r="A578" s="110"/>
      <c r="B578" s="110"/>
    </row>
    <row r="579">
      <c r="A579" s="110"/>
      <c r="B579" s="110"/>
    </row>
    <row r="580">
      <c r="A580" s="110"/>
      <c r="B580" s="110"/>
    </row>
    <row r="581">
      <c r="A581" s="110"/>
      <c r="B581" s="110"/>
    </row>
    <row r="582">
      <c r="A582" s="110"/>
      <c r="B582" s="110"/>
    </row>
    <row r="583">
      <c r="A583" s="110"/>
      <c r="B583" s="110"/>
    </row>
    <row r="584">
      <c r="A584" s="110"/>
      <c r="B584" s="110"/>
    </row>
    <row r="585">
      <c r="A585" s="110"/>
      <c r="B585" s="110"/>
    </row>
    <row r="586">
      <c r="A586" s="110"/>
      <c r="B586" s="110"/>
    </row>
    <row r="587">
      <c r="A587" s="110"/>
      <c r="B587" s="110"/>
    </row>
    <row r="588">
      <c r="A588" s="110"/>
      <c r="B588" s="110"/>
    </row>
    <row r="589">
      <c r="A589" s="110"/>
      <c r="B589" s="110"/>
    </row>
    <row r="590">
      <c r="A590" s="110"/>
      <c r="B590" s="110"/>
    </row>
    <row r="591">
      <c r="A591" s="110"/>
      <c r="B591" s="110"/>
    </row>
    <row r="592">
      <c r="A592" s="110"/>
      <c r="B592" s="110"/>
    </row>
    <row r="593">
      <c r="A593" s="110"/>
      <c r="B593" s="110"/>
    </row>
    <row r="594">
      <c r="A594" s="110"/>
      <c r="B594" s="110"/>
    </row>
    <row r="595">
      <c r="A595" s="110"/>
      <c r="B595" s="110"/>
    </row>
    <row r="596">
      <c r="A596" s="110"/>
      <c r="B596" s="110"/>
    </row>
    <row r="597">
      <c r="A597" s="110"/>
      <c r="B597" s="110"/>
    </row>
    <row r="598">
      <c r="A598" s="110"/>
      <c r="B598" s="110"/>
    </row>
    <row r="599">
      <c r="A599" s="110"/>
      <c r="B599" s="110"/>
    </row>
    <row r="600">
      <c r="A600" s="110"/>
      <c r="B600" s="110"/>
    </row>
    <row r="601">
      <c r="A601" s="110"/>
      <c r="B601" s="110"/>
    </row>
    <row r="602">
      <c r="A602" s="110"/>
      <c r="B602" s="110"/>
    </row>
    <row r="603">
      <c r="A603" s="110"/>
      <c r="B603" s="110"/>
    </row>
    <row r="604">
      <c r="A604" s="110"/>
      <c r="B604" s="110"/>
    </row>
    <row r="605">
      <c r="A605" s="110"/>
      <c r="B605" s="110"/>
    </row>
    <row r="606">
      <c r="A606" s="110"/>
      <c r="B606" s="110"/>
    </row>
    <row r="607">
      <c r="A607" s="110"/>
      <c r="B607" s="110"/>
    </row>
    <row r="608">
      <c r="A608" s="110"/>
      <c r="B608" s="110"/>
    </row>
    <row r="609">
      <c r="A609" s="110"/>
      <c r="B609" s="110"/>
    </row>
    <row r="610">
      <c r="A610" s="110"/>
      <c r="B610" s="110"/>
    </row>
    <row r="611">
      <c r="A611" s="110"/>
      <c r="B611" s="110"/>
    </row>
    <row r="612">
      <c r="A612" s="110"/>
      <c r="B612" s="110"/>
    </row>
    <row r="613">
      <c r="A613" s="110"/>
      <c r="B613" s="110"/>
    </row>
    <row r="614">
      <c r="A614" s="110"/>
      <c r="B614" s="110"/>
    </row>
    <row r="615">
      <c r="A615" s="110"/>
      <c r="B615" s="110"/>
    </row>
    <row r="616">
      <c r="A616" s="110"/>
      <c r="B616" s="110"/>
    </row>
    <row r="617">
      <c r="A617" s="110"/>
      <c r="B617" s="110"/>
    </row>
    <row r="618">
      <c r="A618" s="110"/>
      <c r="B618" s="110"/>
    </row>
    <row r="619">
      <c r="A619" s="110"/>
      <c r="B619" s="110"/>
    </row>
    <row r="620">
      <c r="A620" s="110"/>
      <c r="B620" s="110"/>
    </row>
    <row r="621">
      <c r="A621" s="110"/>
      <c r="B621" s="110"/>
    </row>
    <row r="622">
      <c r="A622" s="110"/>
      <c r="B622" s="110"/>
    </row>
    <row r="623">
      <c r="A623" s="110"/>
      <c r="B623" s="110"/>
    </row>
    <row r="624">
      <c r="A624" s="110"/>
      <c r="B624" s="110"/>
    </row>
    <row r="625">
      <c r="A625" s="110"/>
      <c r="B625" s="110"/>
    </row>
    <row r="626">
      <c r="A626" s="110"/>
      <c r="B626" s="110"/>
    </row>
    <row r="627">
      <c r="A627" s="110"/>
      <c r="B627" s="110"/>
    </row>
    <row r="628">
      <c r="A628" s="110"/>
      <c r="B628" s="110"/>
    </row>
    <row r="629">
      <c r="A629" s="110"/>
      <c r="B629" s="110"/>
    </row>
    <row r="630">
      <c r="A630" s="110"/>
      <c r="B630" s="110"/>
    </row>
    <row r="631">
      <c r="A631" s="110"/>
      <c r="B631" s="110"/>
    </row>
    <row r="632">
      <c r="A632" s="110"/>
      <c r="B632" s="110"/>
    </row>
    <row r="633">
      <c r="A633" s="110"/>
      <c r="B633" s="110"/>
    </row>
    <row r="634">
      <c r="A634" s="110"/>
      <c r="B634" s="110"/>
    </row>
    <row r="635">
      <c r="A635" s="110"/>
      <c r="B635" s="110"/>
    </row>
    <row r="636">
      <c r="A636" s="110"/>
      <c r="B636" s="110"/>
    </row>
    <row r="637">
      <c r="A637" s="110"/>
      <c r="B637" s="110"/>
    </row>
    <row r="638">
      <c r="A638" s="110"/>
      <c r="B638" s="110"/>
    </row>
    <row r="639">
      <c r="A639" s="110"/>
      <c r="B639" s="110"/>
    </row>
    <row r="640">
      <c r="A640" s="110"/>
      <c r="B640" s="110"/>
    </row>
    <row r="641">
      <c r="A641" s="110"/>
      <c r="B641" s="110"/>
    </row>
    <row r="642">
      <c r="A642" s="110"/>
      <c r="B642" s="110"/>
    </row>
    <row r="643">
      <c r="A643" s="110"/>
      <c r="B643" s="110"/>
    </row>
    <row r="644">
      <c r="A644" s="110"/>
      <c r="B644" s="110"/>
    </row>
    <row r="645">
      <c r="A645" s="110"/>
      <c r="B645" s="110"/>
    </row>
    <row r="646">
      <c r="A646" s="110"/>
      <c r="B646" s="110"/>
    </row>
    <row r="647">
      <c r="A647" s="110"/>
      <c r="B647" s="110"/>
    </row>
    <row r="648">
      <c r="A648" s="110"/>
      <c r="B648" s="110"/>
    </row>
    <row r="649">
      <c r="A649" s="110"/>
      <c r="B649" s="110"/>
    </row>
    <row r="650">
      <c r="A650" s="110"/>
      <c r="B650" s="110"/>
    </row>
    <row r="651">
      <c r="A651" s="110"/>
      <c r="B651" s="110"/>
    </row>
    <row r="652">
      <c r="A652" s="110"/>
      <c r="B652" s="110"/>
    </row>
    <row r="653">
      <c r="A653" s="110"/>
      <c r="B653" s="110"/>
    </row>
    <row r="654">
      <c r="A654" s="110"/>
      <c r="B654" s="110"/>
    </row>
    <row r="655">
      <c r="A655" s="110"/>
      <c r="B655" s="110"/>
    </row>
    <row r="656">
      <c r="A656" s="110"/>
      <c r="B656" s="110"/>
    </row>
    <row r="657">
      <c r="A657" s="110"/>
      <c r="B657" s="110"/>
    </row>
    <row r="658">
      <c r="A658" s="110"/>
      <c r="B658" s="110"/>
    </row>
    <row r="659">
      <c r="A659" s="110"/>
      <c r="B659" s="110"/>
    </row>
    <row r="660">
      <c r="A660" s="110"/>
      <c r="B660" s="110"/>
    </row>
    <row r="661">
      <c r="A661" s="110"/>
      <c r="B661" s="110"/>
    </row>
    <row r="662">
      <c r="A662" s="110"/>
      <c r="B662" s="110"/>
    </row>
    <row r="663">
      <c r="A663" s="110"/>
      <c r="B663" s="110"/>
    </row>
    <row r="664">
      <c r="A664" s="110"/>
      <c r="B664" s="110"/>
    </row>
    <row r="665">
      <c r="A665" s="110"/>
      <c r="B665" s="110"/>
    </row>
    <row r="666">
      <c r="A666" s="110"/>
      <c r="B666" s="110"/>
    </row>
    <row r="667">
      <c r="A667" s="110"/>
      <c r="B667" s="110"/>
    </row>
    <row r="668">
      <c r="A668" s="110"/>
      <c r="B668" s="110"/>
    </row>
    <row r="669">
      <c r="A669" s="110"/>
      <c r="B669" s="110"/>
    </row>
    <row r="670">
      <c r="A670" s="110"/>
      <c r="B670" s="110"/>
    </row>
    <row r="671">
      <c r="A671" s="110"/>
      <c r="B671" s="110"/>
    </row>
    <row r="672">
      <c r="A672" s="110"/>
      <c r="B672" s="110"/>
    </row>
    <row r="673">
      <c r="A673" s="110"/>
      <c r="B673" s="110"/>
    </row>
    <row r="674">
      <c r="A674" s="110"/>
      <c r="B674" s="110"/>
    </row>
    <row r="675">
      <c r="A675" s="110"/>
      <c r="B675" s="110"/>
    </row>
    <row r="676">
      <c r="A676" s="110"/>
      <c r="B676" s="110"/>
    </row>
    <row r="677">
      <c r="A677" s="110"/>
      <c r="B677" s="110"/>
    </row>
    <row r="678">
      <c r="A678" s="110"/>
      <c r="B678" s="110"/>
    </row>
    <row r="679">
      <c r="A679" s="110"/>
      <c r="B679" s="110"/>
    </row>
    <row r="680">
      <c r="A680" s="110"/>
      <c r="B680" s="110"/>
    </row>
    <row r="681">
      <c r="A681" s="110"/>
      <c r="B681" s="110"/>
    </row>
    <row r="682">
      <c r="A682" s="110"/>
      <c r="B682" s="110"/>
    </row>
    <row r="683">
      <c r="A683" s="110"/>
      <c r="B683" s="110"/>
    </row>
    <row r="684">
      <c r="A684" s="110"/>
      <c r="B684" s="110"/>
    </row>
    <row r="685">
      <c r="A685" s="110"/>
      <c r="B685" s="110"/>
    </row>
    <row r="686">
      <c r="A686" s="110"/>
      <c r="B686" s="110"/>
    </row>
    <row r="687">
      <c r="A687" s="110"/>
      <c r="B687" s="110"/>
    </row>
    <row r="688">
      <c r="A688" s="110"/>
      <c r="B688" s="110"/>
    </row>
    <row r="689">
      <c r="A689" s="110"/>
      <c r="B689" s="110"/>
    </row>
    <row r="690">
      <c r="A690" s="110"/>
      <c r="B690" s="110"/>
    </row>
    <row r="691">
      <c r="A691" s="110"/>
      <c r="B691" s="110"/>
    </row>
    <row r="692">
      <c r="A692" s="110"/>
      <c r="B692" s="110"/>
    </row>
    <row r="693">
      <c r="A693" s="110"/>
      <c r="B693" s="110"/>
    </row>
    <row r="694">
      <c r="A694" s="110"/>
      <c r="B694" s="110"/>
    </row>
    <row r="695">
      <c r="A695" s="110"/>
      <c r="B695" s="110"/>
    </row>
    <row r="696">
      <c r="A696" s="110"/>
      <c r="B696" s="110"/>
    </row>
    <row r="697">
      <c r="A697" s="110"/>
      <c r="B697" s="110"/>
    </row>
    <row r="698">
      <c r="A698" s="110"/>
      <c r="B698" s="110"/>
    </row>
    <row r="699">
      <c r="A699" s="110"/>
      <c r="B699" s="110"/>
    </row>
    <row r="700">
      <c r="A700" s="110"/>
      <c r="B700" s="110"/>
    </row>
    <row r="701">
      <c r="A701" s="110"/>
      <c r="B701" s="110"/>
    </row>
    <row r="702">
      <c r="A702" s="110"/>
      <c r="B702" s="110"/>
    </row>
    <row r="703">
      <c r="A703" s="110"/>
      <c r="B703" s="110"/>
    </row>
    <row r="704">
      <c r="A704" s="110"/>
      <c r="B704" s="110"/>
    </row>
    <row r="705">
      <c r="A705" s="110"/>
      <c r="B705" s="110"/>
    </row>
    <row r="706">
      <c r="A706" s="110"/>
      <c r="B706" s="110"/>
    </row>
    <row r="707">
      <c r="A707" s="110"/>
      <c r="B707" s="110"/>
    </row>
    <row r="708">
      <c r="A708" s="110"/>
      <c r="B708" s="110"/>
    </row>
    <row r="709">
      <c r="A709" s="110"/>
      <c r="B709" s="110"/>
    </row>
    <row r="710">
      <c r="A710" s="110"/>
      <c r="B710" s="110"/>
    </row>
    <row r="711">
      <c r="A711" s="110"/>
      <c r="B711" s="110"/>
    </row>
    <row r="712">
      <c r="A712" s="110"/>
      <c r="B712" s="110"/>
    </row>
    <row r="713">
      <c r="A713" s="110"/>
      <c r="B713" s="110"/>
    </row>
    <row r="714">
      <c r="A714" s="110"/>
      <c r="B714" s="110"/>
    </row>
    <row r="715">
      <c r="A715" s="110"/>
      <c r="B715" s="110"/>
    </row>
    <row r="716">
      <c r="A716" s="110"/>
      <c r="B716" s="110"/>
    </row>
    <row r="717">
      <c r="A717" s="110"/>
      <c r="B717" s="110"/>
    </row>
    <row r="718">
      <c r="A718" s="110"/>
      <c r="B718" s="110"/>
    </row>
    <row r="719">
      <c r="A719" s="110"/>
      <c r="B719" s="110"/>
    </row>
    <row r="720">
      <c r="A720" s="110"/>
      <c r="B720" s="110"/>
    </row>
    <row r="721">
      <c r="A721" s="110"/>
      <c r="B721" s="110"/>
    </row>
    <row r="722">
      <c r="A722" s="110"/>
      <c r="B722" s="110"/>
    </row>
    <row r="723">
      <c r="A723" s="110"/>
      <c r="B723" s="110"/>
    </row>
    <row r="724">
      <c r="A724" s="110"/>
      <c r="B724" s="110"/>
    </row>
    <row r="725">
      <c r="A725" s="110"/>
      <c r="B725" s="110"/>
    </row>
    <row r="726">
      <c r="A726" s="110"/>
      <c r="B726" s="110"/>
    </row>
    <row r="727">
      <c r="A727" s="110"/>
      <c r="B727" s="110"/>
    </row>
    <row r="728">
      <c r="A728" s="110"/>
      <c r="B728" s="110"/>
    </row>
    <row r="729">
      <c r="A729" s="110"/>
      <c r="B729" s="110"/>
    </row>
    <row r="730">
      <c r="A730" s="110"/>
      <c r="B730" s="110"/>
    </row>
    <row r="731">
      <c r="A731" s="110"/>
      <c r="B731" s="110"/>
    </row>
    <row r="732">
      <c r="A732" s="110"/>
      <c r="B732" s="110"/>
    </row>
    <row r="733">
      <c r="A733" s="110"/>
      <c r="B733" s="110"/>
    </row>
    <row r="734">
      <c r="A734" s="110"/>
      <c r="B734" s="110"/>
    </row>
    <row r="735">
      <c r="A735" s="110"/>
      <c r="B735" s="110"/>
    </row>
    <row r="736">
      <c r="A736" s="110"/>
      <c r="B736" s="110"/>
    </row>
    <row r="737">
      <c r="A737" s="110"/>
      <c r="B737" s="110"/>
    </row>
    <row r="738">
      <c r="A738" s="110"/>
      <c r="B738" s="110"/>
    </row>
    <row r="739">
      <c r="A739" s="110"/>
      <c r="B739" s="110"/>
    </row>
    <row r="740">
      <c r="A740" s="110"/>
      <c r="B740" s="110"/>
    </row>
    <row r="741">
      <c r="A741" s="110"/>
      <c r="B741" s="110"/>
    </row>
    <row r="742">
      <c r="A742" s="110"/>
      <c r="B742" s="110"/>
    </row>
    <row r="743">
      <c r="A743" s="110"/>
      <c r="B743" s="110"/>
    </row>
    <row r="744">
      <c r="A744" s="110"/>
      <c r="B744" s="110"/>
    </row>
    <row r="745">
      <c r="A745" s="110"/>
      <c r="B745" s="110"/>
    </row>
    <row r="746">
      <c r="A746" s="110"/>
      <c r="B746" s="110"/>
    </row>
    <row r="747">
      <c r="A747" s="110"/>
      <c r="B747" s="110"/>
    </row>
    <row r="748">
      <c r="A748" s="110"/>
      <c r="B748" s="110"/>
    </row>
    <row r="749">
      <c r="A749" s="110"/>
      <c r="B749" s="110"/>
    </row>
    <row r="750">
      <c r="A750" s="110"/>
      <c r="B750" s="110"/>
    </row>
    <row r="751">
      <c r="A751" s="110"/>
      <c r="B751" s="110"/>
    </row>
    <row r="752">
      <c r="A752" s="110"/>
      <c r="B752" s="110"/>
    </row>
    <row r="753">
      <c r="A753" s="110"/>
      <c r="B753" s="110"/>
    </row>
    <row r="754">
      <c r="A754" s="110"/>
      <c r="B754" s="110"/>
    </row>
    <row r="755">
      <c r="A755" s="110"/>
      <c r="B755" s="110"/>
    </row>
    <row r="756">
      <c r="A756" s="110"/>
      <c r="B756" s="110"/>
    </row>
    <row r="757">
      <c r="A757" s="110"/>
      <c r="B757" s="110"/>
    </row>
    <row r="758">
      <c r="A758" s="110"/>
      <c r="B758" s="110"/>
    </row>
    <row r="759">
      <c r="A759" s="110"/>
      <c r="B759" s="110"/>
    </row>
    <row r="760">
      <c r="A760" s="110"/>
      <c r="B760" s="110"/>
    </row>
    <row r="761">
      <c r="A761" s="110"/>
      <c r="B761" s="110"/>
    </row>
    <row r="762">
      <c r="A762" s="110"/>
      <c r="B762" s="110"/>
    </row>
    <row r="763">
      <c r="A763" s="110"/>
      <c r="B763" s="110"/>
    </row>
    <row r="764">
      <c r="A764" s="110"/>
      <c r="B764" s="110"/>
    </row>
    <row r="765">
      <c r="A765" s="110"/>
      <c r="B765" s="110"/>
    </row>
    <row r="766">
      <c r="A766" s="110"/>
      <c r="B766" s="110"/>
    </row>
    <row r="767">
      <c r="A767" s="110"/>
      <c r="B767" s="110"/>
    </row>
    <row r="768">
      <c r="A768" s="110"/>
      <c r="B768" s="110"/>
    </row>
    <row r="769">
      <c r="A769" s="110"/>
      <c r="B769" s="110"/>
    </row>
    <row r="770">
      <c r="A770" s="110"/>
      <c r="B770" s="110"/>
    </row>
    <row r="771">
      <c r="A771" s="110"/>
      <c r="B771" s="110"/>
    </row>
    <row r="772">
      <c r="A772" s="110"/>
      <c r="B772" s="110"/>
    </row>
    <row r="773">
      <c r="A773" s="110"/>
      <c r="B773" s="110"/>
    </row>
    <row r="774">
      <c r="A774" s="110"/>
      <c r="B774" s="110"/>
    </row>
    <row r="775">
      <c r="A775" s="110"/>
      <c r="B775" s="110"/>
    </row>
    <row r="776">
      <c r="A776" s="110"/>
      <c r="B776" s="110"/>
    </row>
    <row r="777">
      <c r="A777" s="110"/>
      <c r="B777" s="110"/>
    </row>
    <row r="778">
      <c r="A778" s="110"/>
      <c r="B778" s="110"/>
    </row>
    <row r="779">
      <c r="A779" s="110"/>
      <c r="B779" s="110"/>
    </row>
    <row r="780">
      <c r="A780" s="110"/>
      <c r="B780" s="110"/>
    </row>
    <row r="781">
      <c r="A781" s="110"/>
      <c r="B781" s="110"/>
    </row>
    <row r="782">
      <c r="A782" s="110"/>
      <c r="B782" s="110"/>
    </row>
    <row r="783">
      <c r="A783" s="110"/>
      <c r="B783" s="110"/>
    </row>
    <row r="784">
      <c r="A784" s="110"/>
      <c r="B784" s="110"/>
    </row>
    <row r="785">
      <c r="A785" s="110"/>
      <c r="B785" s="110"/>
    </row>
    <row r="786">
      <c r="A786" s="110"/>
      <c r="B786" s="110"/>
    </row>
    <row r="787">
      <c r="A787" s="110"/>
      <c r="B787" s="110"/>
    </row>
    <row r="788">
      <c r="A788" s="110"/>
      <c r="B788" s="110"/>
    </row>
    <row r="789">
      <c r="A789" s="110"/>
      <c r="B789" s="110"/>
    </row>
    <row r="790">
      <c r="A790" s="110"/>
      <c r="B790" s="110"/>
    </row>
    <row r="791">
      <c r="A791" s="110"/>
      <c r="B791" s="110"/>
    </row>
    <row r="792">
      <c r="A792" s="110"/>
      <c r="B792" s="110"/>
    </row>
    <row r="793">
      <c r="A793" s="110"/>
      <c r="B793" s="110"/>
    </row>
    <row r="794">
      <c r="A794" s="110"/>
      <c r="B794" s="110"/>
    </row>
    <row r="795">
      <c r="A795" s="110"/>
      <c r="B795" s="110"/>
    </row>
    <row r="796">
      <c r="A796" s="110"/>
      <c r="B796" s="110"/>
    </row>
    <row r="797">
      <c r="A797" s="110"/>
      <c r="B797" s="110"/>
    </row>
    <row r="798">
      <c r="A798" s="110"/>
      <c r="B798" s="110"/>
    </row>
    <row r="799">
      <c r="A799" s="110"/>
      <c r="B799" s="110"/>
    </row>
    <row r="800">
      <c r="A800" s="110"/>
      <c r="B800" s="110"/>
    </row>
    <row r="801">
      <c r="A801" s="110"/>
      <c r="B801" s="110"/>
    </row>
    <row r="802">
      <c r="A802" s="110"/>
      <c r="B802" s="110"/>
    </row>
    <row r="803">
      <c r="A803" s="110"/>
      <c r="B803" s="110"/>
    </row>
    <row r="804">
      <c r="A804" s="110"/>
      <c r="B804" s="110"/>
    </row>
    <row r="805">
      <c r="A805" s="110"/>
      <c r="B805" s="110"/>
    </row>
    <row r="806">
      <c r="A806" s="110"/>
      <c r="B806" s="110"/>
    </row>
    <row r="807">
      <c r="A807" s="110"/>
      <c r="B807" s="110"/>
    </row>
    <row r="808">
      <c r="A808" s="110"/>
      <c r="B808" s="110"/>
    </row>
    <row r="809">
      <c r="A809" s="110"/>
      <c r="B809" s="110"/>
    </row>
    <row r="810">
      <c r="A810" s="110"/>
      <c r="B810" s="110"/>
    </row>
    <row r="811">
      <c r="A811" s="110"/>
      <c r="B811" s="110"/>
    </row>
    <row r="812">
      <c r="A812" s="110"/>
      <c r="B812" s="110"/>
    </row>
    <row r="813">
      <c r="A813" s="110"/>
      <c r="B813" s="110"/>
    </row>
    <row r="814">
      <c r="A814" s="110"/>
      <c r="B814" s="110"/>
    </row>
    <row r="815">
      <c r="A815" s="110"/>
      <c r="B815" s="110"/>
    </row>
    <row r="816">
      <c r="A816" s="110"/>
      <c r="B816" s="110"/>
    </row>
    <row r="817">
      <c r="A817" s="110"/>
      <c r="B817" s="110"/>
    </row>
    <row r="818">
      <c r="A818" s="110"/>
      <c r="B818" s="110"/>
    </row>
    <row r="819">
      <c r="A819" s="110"/>
      <c r="B819" s="110"/>
    </row>
    <row r="820">
      <c r="A820" s="110"/>
      <c r="B820" s="110"/>
    </row>
    <row r="821">
      <c r="A821" s="110"/>
      <c r="B821" s="110"/>
    </row>
    <row r="822">
      <c r="A822" s="110"/>
      <c r="B822" s="110"/>
    </row>
    <row r="823">
      <c r="A823" s="110"/>
      <c r="B823" s="110"/>
    </row>
    <row r="824">
      <c r="A824" s="110"/>
      <c r="B824" s="110"/>
    </row>
    <row r="825">
      <c r="A825" s="110"/>
      <c r="B825" s="110"/>
    </row>
    <row r="826">
      <c r="A826" s="110"/>
      <c r="B826" s="110"/>
    </row>
    <row r="827">
      <c r="A827" s="110"/>
      <c r="B827" s="110"/>
    </row>
    <row r="828">
      <c r="A828" s="110"/>
      <c r="B828" s="110"/>
    </row>
    <row r="829">
      <c r="A829" s="110"/>
      <c r="B829" s="110"/>
    </row>
    <row r="830">
      <c r="A830" s="110"/>
      <c r="B830" s="110"/>
    </row>
    <row r="831">
      <c r="A831" s="110"/>
      <c r="B831" s="110"/>
    </row>
    <row r="832">
      <c r="A832" s="110"/>
      <c r="B832" s="110"/>
    </row>
    <row r="833">
      <c r="A833" s="110"/>
      <c r="B833" s="110"/>
    </row>
    <row r="834">
      <c r="A834" s="110"/>
      <c r="B834" s="110"/>
    </row>
    <row r="835">
      <c r="A835" s="110"/>
      <c r="B835" s="110"/>
    </row>
    <row r="836">
      <c r="A836" s="110"/>
      <c r="B836" s="110"/>
    </row>
    <row r="837">
      <c r="A837" s="110"/>
      <c r="B837" s="110"/>
    </row>
    <row r="838">
      <c r="A838" s="110"/>
      <c r="B838" s="110"/>
    </row>
    <row r="839">
      <c r="A839" s="110"/>
      <c r="B839" s="110"/>
    </row>
    <row r="840">
      <c r="A840" s="110"/>
      <c r="B840" s="110"/>
    </row>
    <row r="841">
      <c r="A841" s="110"/>
      <c r="B841" s="110"/>
    </row>
    <row r="842">
      <c r="A842" s="110"/>
      <c r="B842" s="110"/>
    </row>
    <row r="843">
      <c r="A843" s="110"/>
      <c r="B843" s="110"/>
    </row>
    <row r="844">
      <c r="A844" s="110"/>
      <c r="B844" s="110"/>
    </row>
    <row r="845">
      <c r="A845" s="110"/>
      <c r="B845" s="110"/>
    </row>
    <row r="846">
      <c r="A846" s="110"/>
      <c r="B846" s="110"/>
    </row>
    <row r="847">
      <c r="A847" s="110"/>
      <c r="B847" s="110"/>
    </row>
    <row r="848">
      <c r="A848" s="110"/>
      <c r="B848" s="110"/>
    </row>
    <row r="849">
      <c r="A849" s="110"/>
      <c r="B849" s="110"/>
    </row>
    <row r="850">
      <c r="A850" s="110"/>
      <c r="B850" s="110"/>
    </row>
    <row r="851">
      <c r="A851" s="110"/>
      <c r="B851" s="110"/>
    </row>
    <row r="852">
      <c r="A852" s="110"/>
      <c r="B852" s="110"/>
    </row>
    <row r="853">
      <c r="A853" s="110"/>
      <c r="B853" s="110"/>
    </row>
    <row r="854">
      <c r="A854" s="110"/>
      <c r="B854" s="110"/>
    </row>
    <row r="855">
      <c r="A855" s="110"/>
      <c r="B855" s="110"/>
    </row>
    <row r="856">
      <c r="A856" s="110"/>
      <c r="B856" s="110"/>
    </row>
    <row r="857">
      <c r="A857" s="110"/>
      <c r="B857" s="110"/>
    </row>
    <row r="858">
      <c r="A858" s="110"/>
      <c r="B858" s="110"/>
    </row>
    <row r="859">
      <c r="A859" s="110"/>
      <c r="B859" s="110"/>
    </row>
    <row r="860">
      <c r="A860" s="110"/>
      <c r="B860" s="110"/>
    </row>
    <row r="861">
      <c r="A861" s="110"/>
      <c r="B861" s="110"/>
    </row>
    <row r="862">
      <c r="A862" s="110"/>
      <c r="B862" s="110"/>
    </row>
    <row r="863">
      <c r="A863" s="110"/>
      <c r="B863" s="110"/>
    </row>
    <row r="864">
      <c r="A864" s="110"/>
      <c r="B864" s="110"/>
    </row>
    <row r="865">
      <c r="A865" s="110"/>
      <c r="B865" s="110"/>
    </row>
    <row r="866">
      <c r="A866" s="110"/>
      <c r="B866" s="110"/>
    </row>
    <row r="867">
      <c r="A867" s="110"/>
      <c r="B867" s="110"/>
    </row>
    <row r="868">
      <c r="A868" s="110"/>
      <c r="B868" s="110"/>
    </row>
    <row r="869">
      <c r="A869" s="110"/>
      <c r="B869" s="110"/>
    </row>
    <row r="870">
      <c r="A870" s="110"/>
      <c r="B870" s="110"/>
    </row>
    <row r="871">
      <c r="A871" s="110"/>
      <c r="B871" s="110"/>
    </row>
    <row r="872">
      <c r="A872" s="110"/>
      <c r="B872" s="110"/>
    </row>
    <row r="873">
      <c r="A873" s="110"/>
      <c r="B873" s="110"/>
    </row>
    <row r="874">
      <c r="A874" s="110"/>
      <c r="B874" s="110"/>
    </row>
    <row r="875">
      <c r="A875" s="110"/>
      <c r="B875" s="110"/>
    </row>
    <row r="876">
      <c r="A876" s="110"/>
      <c r="B876" s="110"/>
    </row>
    <row r="877">
      <c r="A877" s="110"/>
      <c r="B877" s="110"/>
    </row>
    <row r="878">
      <c r="A878" s="110"/>
      <c r="B878" s="110"/>
    </row>
    <row r="879">
      <c r="A879" s="110"/>
      <c r="B879" s="110"/>
    </row>
    <row r="880">
      <c r="A880" s="110"/>
      <c r="B880" s="110"/>
    </row>
    <row r="881">
      <c r="A881" s="110"/>
      <c r="B881" s="110"/>
    </row>
    <row r="882">
      <c r="A882" s="110"/>
      <c r="B882" s="110"/>
    </row>
    <row r="883">
      <c r="A883" s="110"/>
      <c r="B883" s="110"/>
    </row>
    <row r="884">
      <c r="A884" s="110"/>
      <c r="B884" s="110"/>
    </row>
    <row r="885">
      <c r="A885" s="110"/>
      <c r="B885" s="110"/>
    </row>
    <row r="886">
      <c r="A886" s="110"/>
      <c r="B886" s="110"/>
    </row>
    <row r="887">
      <c r="A887" s="110"/>
      <c r="B887" s="110"/>
    </row>
    <row r="888">
      <c r="A888" s="110"/>
      <c r="B888" s="110"/>
    </row>
    <row r="889">
      <c r="A889" s="110"/>
      <c r="B889" s="110"/>
    </row>
    <row r="890">
      <c r="A890" s="110"/>
      <c r="B890" s="110"/>
    </row>
    <row r="891">
      <c r="A891" s="110"/>
      <c r="B891" s="110"/>
    </row>
    <row r="892">
      <c r="A892" s="110"/>
      <c r="B892" s="110"/>
    </row>
    <row r="893">
      <c r="A893" s="110"/>
      <c r="B893" s="110"/>
    </row>
    <row r="894">
      <c r="A894" s="110"/>
      <c r="B894" s="110"/>
    </row>
    <row r="895">
      <c r="A895" s="110"/>
      <c r="B895" s="110"/>
    </row>
    <row r="896">
      <c r="A896" s="110"/>
      <c r="B896" s="110"/>
    </row>
    <row r="897">
      <c r="A897" s="110"/>
      <c r="B897" s="110"/>
    </row>
    <row r="898">
      <c r="A898" s="110"/>
      <c r="B898" s="110"/>
    </row>
    <row r="899">
      <c r="A899" s="110"/>
      <c r="B899" s="110"/>
    </row>
    <row r="900">
      <c r="A900" s="110"/>
      <c r="B900" s="110"/>
    </row>
    <row r="901">
      <c r="A901" s="110"/>
      <c r="B901" s="110"/>
    </row>
    <row r="902">
      <c r="A902" s="110"/>
      <c r="B902" s="110"/>
    </row>
    <row r="903">
      <c r="A903" s="110"/>
      <c r="B903" s="110"/>
    </row>
    <row r="904">
      <c r="A904" s="110"/>
      <c r="B904" s="110"/>
    </row>
    <row r="905">
      <c r="A905" s="110"/>
      <c r="B905" s="110"/>
    </row>
    <row r="906">
      <c r="A906" s="110"/>
      <c r="B906" s="110"/>
    </row>
    <row r="907">
      <c r="A907" s="110"/>
      <c r="B907" s="110"/>
    </row>
    <row r="908">
      <c r="A908" s="110"/>
      <c r="B908" s="110"/>
    </row>
    <row r="909">
      <c r="A909" s="110"/>
      <c r="B909" s="110"/>
    </row>
    <row r="910">
      <c r="A910" s="110"/>
      <c r="B910" s="110"/>
    </row>
    <row r="911">
      <c r="A911" s="110"/>
      <c r="B911" s="110"/>
    </row>
    <row r="912">
      <c r="A912" s="110"/>
      <c r="B912" s="110"/>
    </row>
    <row r="913">
      <c r="A913" s="110"/>
      <c r="B913" s="110"/>
    </row>
    <row r="914">
      <c r="A914" s="110"/>
      <c r="B914" s="110"/>
    </row>
    <row r="915">
      <c r="A915" s="110"/>
      <c r="B915" s="110"/>
    </row>
    <row r="916">
      <c r="A916" s="110"/>
      <c r="B916" s="110"/>
    </row>
    <row r="917">
      <c r="A917" s="110"/>
      <c r="B917" s="110"/>
    </row>
    <row r="918">
      <c r="A918" s="110"/>
      <c r="B918" s="110"/>
    </row>
    <row r="919">
      <c r="A919" s="110"/>
      <c r="B919" s="110"/>
    </row>
    <row r="920">
      <c r="A920" s="110"/>
      <c r="B920" s="110"/>
    </row>
    <row r="921">
      <c r="A921" s="110"/>
      <c r="B921" s="110"/>
    </row>
    <row r="922">
      <c r="A922" s="110"/>
      <c r="B922" s="110"/>
    </row>
    <row r="923">
      <c r="A923" s="110"/>
      <c r="B923" s="110"/>
    </row>
    <row r="924">
      <c r="A924" s="110"/>
      <c r="B924" s="110"/>
    </row>
    <row r="925">
      <c r="A925" s="110"/>
      <c r="B925" s="110"/>
    </row>
    <row r="926">
      <c r="A926" s="110"/>
      <c r="B926" s="110"/>
    </row>
    <row r="927">
      <c r="A927" s="110"/>
      <c r="B927" s="110"/>
    </row>
    <row r="928">
      <c r="A928" s="110"/>
      <c r="B928" s="110"/>
    </row>
    <row r="929">
      <c r="A929" s="110"/>
      <c r="B929" s="110"/>
    </row>
    <row r="930">
      <c r="A930" s="110"/>
      <c r="B930" s="110"/>
    </row>
    <row r="931">
      <c r="A931" s="110"/>
      <c r="B931" s="110"/>
    </row>
    <row r="932">
      <c r="A932" s="110"/>
      <c r="B932" s="110"/>
    </row>
    <row r="933">
      <c r="A933" s="110"/>
      <c r="B933" s="110"/>
    </row>
    <row r="934">
      <c r="A934" s="110"/>
      <c r="B934" s="110"/>
    </row>
    <row r="935">
      <c r="A935" s="110"/>
      <c r="B935" s="110"/>
    </row>
    <row r="936">
      <c r="A936" s="110"/>
      <c r="B936" s="110"/>
    </row>
    <row r="937">
      <c r="A937" s="110"/>
      <c r="B937" s="110"/>
    </row>
    <row r="938">
      <c r="A938" s="110"/>
      <c r="B938" s="110"/>
    </row>
    <row r="939">
      <c r="A939" s="110"/>
      <c r="B939" s="110"/>
    </row>
    <row r="940">
      <c r="A940" s="110"/>
      <c r="B940" s="110"/>
    </row>
    <row r="941">
      <c r="A941" s="110"/>
      <c r="B941" s="110"/>
    </row>
    <row r="942">
      <c r="A942" s="110"/>
      <c r="B942" s="110"/>
    </row>
    <row r="943">
      <c r="A943" s="110"/>
      <c r="B943" s="110"/>
    </row>
    <row r="944">
      <c r="A944" s="110"/>
      <c r="B944" s="110"/>
    </row>
    <row r="945">
      <c r="A945" s="110"/>
      <c r="B945" s="110"/>
    </row>
    <row r="946">
      <c r="A946" s="110"/>
      <c r="B946" s="110"/>
    </row>
    <row r="947">
      <c r="A947" s="110"/>
      <c r="B947" s="110"/>
    </row>
    <row r="948">
      <c r="A948" s="110"/>
      <c r="B948" s="110"/>
    </row>
    <row r="949">
      <c r="A949" s="110"/>
      <c r="B949" s="110"/>
    </row>
    <row r="950">
      <c r="A950" s="110"/>
      <c r="B950" s="110"/>
    </row>
    <row r="951">
      <c r="A951" s="110"/>
      <c r="B951" s="110"/>
    </row>
    <row r="952">
      <c r="A952" s="110"/>
      <c r="B952" s="110"/>
    </row>
    <row r="953">
      <c r="A953" s="110"/>
      <c r="B953" s="110"/>
    </row>
    <row r="954">
      <c r="A954" s="110"/>
      <c r="B954" s="110"/>
    </row>
    <row r="955">
      <c r="A955" s="110"/>
      <c r="B955" s="110"/>
    </row>
    <row r="956">
      <c r="A956" s="110"/>
      <c r="B956" s="110"/>
    </row>
    <row r="957">
      <c r="A957" s="110"/>
      <c r="B957" s="110"/>
    </row>
    <row r="958">
      <c r="A958" s="110"/>
      <c r="B958" s="110"/>
    </row>
    <row r="959">
      <c r="A959" s="110"/>
      <c r="B959" s="110"/>
    </row>
    <row r="960">
      <c r="A960" s="110"/>
      <c r="B960" s="110"/>
    </row>
    <row r="961">
      <c r="A961" s="110"/>
      <c r="B961" s="110"/>
    </row>
    <row r="962">
      <c r="A962" s="110"/>
      <c r="B962" s="110"/>
    </row>
    <row r="963">
      <c r="A963" s="110"/>
      <c r="B963" s="110"/>
    </row>
    <row r="964">
      <c r="A964" s="110"/>
      <c r="B964" s="110"/>
    </row>
    <row r="965">
      <c r="A965" s="110"/>
      <c r="B965" s="110"/>
    </row>
    <row r="966">
      <c r="A966" s="110"/>
      <c r="B966" s="110"/>
    </row>
    <row r="967">
      <c r="A967" s="110"/>
      <c r="B967" s="110"/>
    </row>
    <row r="968">
      <c r="A968" s="110"/>
      <c r="B968" s="110"/>
    </row>
    <row r="969">
      <c r="A969" s="110"/>
      <c r="B969" s="110"/>
    </row>
    <row r="970">
      <c r="A970" s="110"/>
      <c r="B970" s="110"/>
    </row>
    <row r="971">
      <c r="A971" s="110"/>
      <c r="B971" s="110"/>
    </row>
    <row r="972">
      <c r="A972" s="110"/>
      <c r="B972" s="110"/>
    </row>
    <row r="973">
      <c r="A973" s="110"/>
      <c r="B973" s="110"/>
    </row>
    <row r="974">
      <c r="A974" s="110"/>
      <c r="B974" s="110"/>
    </row>
    <row r="975">
      <c r="A975" s="110"/>
      <c r="B975" s="110"/>
    </row>
    <row r="976">
      <c r="A976" s="110"/>
      <c r="B976" s="110"/>
    </row>
    <row r="977">
      <c r="A977" s="110"/>
      <c r="B977" s="110"/>
    </row>
    <row r="978">
      <c r="A978" s="110"/>
      <c r="B978" s="110"/>
    </row>
    <row r="979">
      <c r="A979" s="110"/>
      <c r="B979" s="110"/>
    </row>
    <row r="980">
      <c r="A980" s="110"/>
      <c r="B980" s="110"/>
    </row>
    <row r="981">
      <c r="A981" s="110"/>
      <c r="B981" s="110"/>
    </row>
    <row r="982">
      <c r="A982" s="110"/>
      <c r="B982" s="110"/>
    </row>
    <row r="983">
      <c r="A983" s="110"/>
      <c r="B983" s="110"/>
    </row>
    <row r="984">
      <c r="A984" s="110"/>
      <c r="B984" s="110"/>
    </row>
    <row r="985">
      <c r="A985" s="110"/>
      <c r="B985" s="110"/>
    </row>
    <row r="986">
      <c r="A986" s="110"/>
      <c r="B986" s="110"/>
    </row>
    <row r="987">
      <c r="A987" s="110"/>
      <c r="B987" s="110"/>
    </row>
    <row r="988">
      <c r="A988" s="110"/>
      <c r="B988" s="110"/>
    </row>
    <row r="989">
      <c r="A989" s="110"/>
      <c r="B989" s="110"/>
    </row>
    <row r="990">
      <c r="A990" s="110"/>
      <c r="B990" s="110"/>
    </row>
    <row r="991">
      <c r="A991" s="110"/>
      <c r="B991" s="110"/>
    </row>
    <row r="992">
      <c r="A992" s="110"/>
      <c r="B992" s="110"/>
    </row>
    <row r="993">
      <c r="A993" s="110"/>
      <c r="B993" s="110"/>
    </row>
    <row r="994">
      <c r="A994" s="110"/>
      <c r="B994" s="110"/>
    </row>
    <row r="995">
      <c r="A995" s="110"/>
      <c r="B995" s="110"/>
    </row>
    <row r="996">
      <c r="A996" s="110"/>
      <c r="B996" s="110"/>
    </row>
    <row r="997">
      <c r="A997" s="110"/>
      <c r="B997" s="110"/>
    </row>
    <row r="998">
      <c r="A998" s="110"/>
      <c r="B998" s="110"/>
    </row>
    <row r="999">
      <c r="A999" s="110"/>
      <c r="B999" s="110"/>
    </row>
    <row r="1000">
      <c r="A1000" s="110"/>
      <c r="B1000" s="1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5.38"/>
    <col customWidth="1" min="3" max="3" width="12.5"/>
    <col customWidth="1" min="4" max="4" width="11.38"/>
    <col customWidth="1" min="5" max="5" width="9.13"/>
    <col customWidth="1" min="6" max="6" width="12.0"/>
    <col customWidth="1" min="7" max="7" width="6.63"/>
    <col customWidth="1" min="8" max="8" width="9.0"/>
    <col customWidth="1" min="9" max="9" width="28.88"/>
    <col customWidth="1" min="10" max="10" width="14.38"/>
    <col customWidth="1" min="11" max="11" width="7.63"/>
    <col customWidth="1" min="12" max="26" width="10.5"/>
  </cols>
  <sheetData>
    <row r="1" ht="14.25" customHeight="1">
      <c r="A1" s="131" t="s">
        <v>143</v>
      </c>
      <c r="B1" s="132" t="s">
        <v>144</v>
      </c>
      <c r="C1" s="132" t="s">
        <v>145</v>
      </c>
      <c r="D1" s="132" t="s">
        <v>146</v>
      </c>
      <c r="E1" s="132" t="s">
        <v>147</v>
      </c>
      <c r="F1" s="132" t="s">
        <v>148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133">
        <v>42373.0</v>
      </c>
      <c r="B2" s="8" t="s">
        <v>149</v>
      </c>
      <c r="C2" s="8" t="s">
        <v>150</v>
      </c>
      <c r="D2" s="8" t="s">
        <v>151</v>
      </c>
      <c r="E2" s="8" t="s">
        <v>152</v>
      </c>
      <c r="F2" s="8">
        <v>50.0</v>
      </c>
      <c r="I2" s="134" t="s">
        <v>153</v>
      </c>
      <c r="J2" s="46"/>
      <c r="K2" s="47"/>
    </row>
    <row r="3" ht="21.0" customHeight="1">
      <c r="A3" s="133">
        <v>42373.0</v>
      </c>
      <c r="B3" s="8" t="s">
        <v>154</v>
      </c>
      <c r="C3" s="8" t="s">
        <v>155</v>
      </c>
      <c r="D3" s="8" t="s">
        <v>156</v>
      </c>
      <c r="E3" s="8" t="s">
        <v>152</v>
      </c>
      <c r="F3" s="8">
        <v>26.0</v>
      </c>
      <c r="I3" s="135" t="s">
        <v>157</v>
      </c>
      <c r="J3" s="136"/>
      <c r="K3" s="137"/>
    </row>
    <row r="4" ht="14.25" customHeight="1">
      <c r="A4" s="133">
        <v>42374.0</v>
      </c>
      <c r="B4" s="8" t="s">
        <v>158</v>
      </c>
      <c r="C4" s="8" t="s">
        <v>159</v>
      </c>
      <c r="D4" s="8" t="s">
        <v>160</v>
      </c>
      <c r="E4" s="8" t="s">
        <v>152</v>
      </c>
      <c r="F4" s="8">
        <v>28.0</v>
      </c>
      <c r="I4" s="138"/>
      <c r="J4" s="138" t="str">
        <f>SUMIFS(A1:A742,"12-01-2016",A1:A742,"&lt;=19-02-2017")</f>
        <v>#N/A</v>
      </c>
      <c r="K4" s="138"/>
    </row>
    <row r="5" ht="14.25" customHeight="1">
      <c r="A5" s="133">
        <v>42743.0</v>
      </c>
      <c r="B5" s="8" t="s">
        <v>161</v>
      </c>
      <c r="C5" s="8" t="s">
        <v>162</v>
      </c>
      <c r="D5" s="8" t="s">
        <v>163</v>
      </c>
      <c r="E5" s="8" t="s">
        <v>164</v>
      </c>
      <c r="F5" s="8">
        <v>24.0</v>
      </c>
      <c r="I5" s="138"/>
      <c r="J5" s="110">
        <f>SUMIFS(F1:F742,A1:A742,"&gt;=12-01-2016",A1:A742,"&lt;=19-02-2017")</f>
        <v>0</v>
      </c>
    </row>
    <row r="6" ht="14.25" customHeight="1">
      <c r="A6" s="133">
        <v>42377.0</v>
      </c>
      <c r="B6" s="8" t="s">
        <v>165</v>
      </c>
      <c r="C6" s="8" t="s">
        <v>166</v>
      </c>
      <c r="D6" s="8" t="s">
        <v>156</v>
      </c>
      <c r="E6" s="8" t="s">
        <v>152</v>
      </c>
      <c r="F6" s="8">
        <v>48.0</v>
      </c>
      <c r="H6" s="139"/>
      <c r="I6" s="138">
        <f>SUMIFS(A1:A742, A1:A742, "&gt;=12-01-2016", A1:A742, "&lt;=19-02-2017")
</f>
        <v>0</v>
      </c>
      <c r="J6" s="110">
        <f>SUMIFS(A1:A742, A1:A742, "&gt;=04-01-2016", A1:A742, "&lt;=18-02-2017")
</f>
        <v>0</v>
      </c>
    </row>
    <row r="7" ht="14.25" customHeight="1">
      <c r="A7" s="133">
        <v>42378.0</v>
      </c>
      <c r="B7" s="8" t="s">
        <v>167</v>
      </c>
      <c r="C7" s="8" t="s">
        <v>155</v>
      </c>
      <c r="D7" s="8" t="s">
        <v>156</v>
      </c>
      <c r="E7" s="8" t="s">
        <v>152</v>
      </c>
      <c r="F7" s="8">
        <v>24.0</v>
      </c>
      <c r="H7" s="139"/>
      <c r="I7" s="140">
        <f>SUMIFS(A1:A742, A1:A742, "&gt;=12-01-2016", A1:A742, "&lt;=19-02-2017")
</f>
        <v>0</v>
      </c>
      <c r="K7" s="141"/>
    </row>
    <row r="8" ht="14.25" customHeight="1">
      <c r="A8" s="133">
        <v>42381.0</v>
      </c>
      <c r="B8" s="8" t="s">
        <v>168</v>
      </c>
      <c r="C8" s="8" t="s">
        <v>169</v>
      </c>
      <c r="D8" s="8" t="s">
        <v>156</v>
      </c>
      <c r="E8" s="8" t="s">
        <v>152</v>
      </c>
      <c r="F8" s="8">
        <v>34.0</v>
      </c>
      <c r="I8" s="59"/>
      <c r="J8" s="110">
        <f>SUMIFS(A1:A742, A1:A742, "&gt;=12-01-2016", A1:A742, "&lt;=19-02-2017")
</f>
        <v>0</v>
      </c>
    </row>
    <row r="9" ht="14.25" customHeight="1">
      <c r="A9" s="133">
        <v>42383.0</v>
      </c>
      <c r="B9" s="8" t="s">
        <v>170</v>
      </c>
      <c r="C9" s="8" t="s">
        <v>171</v>
      </c>
      <c r="D9" s="8" t="s">
        <v>172</v>
      </c>
      <c r="E9" s="8" t="s">
        <v>152</v>
      </c>
      <c r="F9" s="8">
        <v>50.0</v>
      </c>
      <c r="I9" s="59"/>
    </row>
    <row r="10" ht="14.25" customHeight="1">
      <c r="A10" s="133">
        <v>42384.0</v>
      </c>
      <c r="B10" s="8" t="s">
        <v>173</v>
      </c>
      <c r="C10" s="8" t="s">
        <v>150</v>
      </c>
      <c r="D10" s="8" t="s">
        <v>151</v>
      </c>
      <c r="E10" s="8" t="s">
        <v>152</v>
      </c>
      <c r="F10" s="8">
        <v>28.0</v>
      </c>
      <c r="I10" s="142"/>
      <c r="J10" s="110">
        <f>SUMIFS(A1:A742, A1:A742, "&gt;=12-01-2016", A1:A742, "&lt;=19-02-2017")
</f>
        <v>0</v>
      </c>
      <c r="K10" s="64"/>
    </row>
    <row r="11" ht="14.25" customHeight="1">
      <c r="A11" s="133">
        <v>42752.0</v>
      </c>
      <c r="B11" s="8" t="s">
        <v>174</v>
      </c>
      <c r="C11" s="8" t="s">
        <v>175</v>
      </c>
      <c r="D11" s="8" t="s">
        <v>176</v>
      </c>
      <c r="E11" s="8" t="s">
        <v>164</v>
      </c>
      <c r="F11" s="8">
        <v>11.0</v>
      </c>
      <c r="I11" s="142"/>
      <c r="K11" s="64"/>
    </row>
    <row r="12" ht="14.25" customHeight="1">
      <c r="A12" s="133">
        <v>42753.0</v>
      </c>
      <c r="B12" s="8" t="s">
        <v>177</v>
      </c>
      <c r="C12" s="8" t="s">
        <v>178</v>
      </c>
      <c r="D12" s="8" t="s">
        <v>179</v>
      </c>
      <c r="E12" s="8" t="s">
        <v>164</v>
      </c>
      <c r="F12" s="8">
        <v>29.0</v>
      </c>
      <c r="I12" s="142"/>
    </row>
    <row r="13" ht="14.25" customHeight="1">
      <c r="A13" s="133">
        <v>42389.0</v>
      </c>
      <c r="B13" s="8" t="s">
        <v>180</v>
      </c>
      <c r="C13" s="8" t="s">
        <v>181</v>
      </c>
      <c r="D13" s="143" t="s">
        <v>151</v>
      </c>
      <c r="E13" s="8" t="s">
        <v>152</v>
      </c>
      <c r="F13" s="8">
        <v>26.0</v>
      </c>
      <c r="I13" s="142"/>
      <c r="K13" s="64"/>
    </row>
    <row r="14" ht="14.25" customHeight="1">
      <c r="A14" s="133">
        <v>42389.0</v>
      </c>
      <c r="B14" s="8" t="s">
        <v>182</v>
      </c>
      <c r="C14" s="8" t="s">
        <v>183</v>
      </c>
      <c r="D14" s="8" t="s">
        <v>156</v>
      </c>
      <c r="E14" s="8" t="s">
        <v>152</v>
      </c>
      <c r="F14" s="8">
        <v>42.0</v>
      </c>
      <c r="I14" s="142"/>
    </row>
    <row r="15" ht="14.25" customHeight="1">
      <c r="A15" s="133">
        <v>42391.0</v>
      </c>
      <c r="B15" s="8" t="s">
        <v>184</v>
      </c>
      <c r="C15" s="8" t="s">
        <v>166</v>
      </c>
      <c r="D15" s="8" t="s">
        <v>156</v>
      </c>
      <c r="E15" s="8" t="s">
        <v>152</v>
      </c>
      <c r="F15" s="8">
        <v>24.0</v>
      </c>
      <c r="I15" s="142"/>
    </row>
    <row r="16" ht="14.25" customHeight="1">
      <c r="A16" s="133">
        <v>42391.0</v>
      </c>
      <c r="B16" s="8" t="s">
        <v>185</v>
      </c>
      <c r="C16" s="8" t="s">
        <v>183</v>
      </c>
      <c r="D16" s="8" t="s">
        <v>156</v>
      </c>
      <c r="E16" s="8" t="s">
        <v>152</v>
      </c>
      <c r="F16" s="8">
        <v>42.0</v>
      </c>
      <c r="I16" s="142">
        <v>21116.0</v>
      </c>
    </row>
    <row r="17" ht="14.25" customHeight="1">
      <c r="A17" s="133">
        <v>42392.0</v>
      </c>
      <c r="B17" s="8" t="s">
        <v>186</v>
      </c>
      <c r="C17" s="8" t="s">
        <v>187</v>
      </c>
      <c r="D17" s="8" t="s">
        <v>172</v>
      </c>
      <c r="E17" s="8" t="s">
        <v>152</v>
      </c>
      <c r="F17" s="8">
        <v>27.0</v>
      </c>
    </row>
    <row r="18" ht="14.25" customHeight="1">
      <c r="A18" s="133">
        <v>42392.0</v>
      </c>
      <c r="B18" s="8" t="s">
        <v>188</v>
      </c>
      <c r="C18" s="8" t="s">
        <v>155</v>
      </c>
      <c r="D18" s="8" t="s">
        <v>156</v>
      </c>
      <c r="E18" s="8" t="s">
        <v>152</v>
      </c>
      <c r="F18" s="8">
        <v>2.0</v>
      </c>
      <c r="I18" s="64">
        <f>SUMIFS($F$2:$F$742,$A$2:$A$742,"&gt;=12-01-2016",$A$2:$A$742,"&lt;=19-02-2016")</f>
        <v>0</v>
      </c>
    </row>
    <row r="19" ht="14.25" customHeight="1">
      <c r="A19" s="133">
        <v>42393.0</v>
      </c>
      <c r="B19" s="8" t="s">
        <v>189</v>
      </c>
      <c r="C19" s="8" t="s">
        <v>190</v>
      </c>
      <c r="D19" s="8" t="s">
        <v>156</v>
      </c>
      <c r="E19" s="8" t="s">
        <v>152</v>
      </c>
      <c r="F19" s="8">
        <v>23.0</v>
      </c>
      <c r="I19" s="144"/>
      <c r="J19" s="110">
        <f>SUMIFS(F2:F742,$A$2:$A$742,"&gt;=12-01-2016",$A$2:$A$742,"=&lt;19-02-2017")</f>
        <v>0</v>
      </c>
    </row>
    <row r="20" ht="14.25" customHeight="1">
      <c r="A20" s="133">
        <v>42393.0</v>
      </c>
      <c r="B20" s="8" t="s">
        <v>191</v>
      </c>
      <c r="C20" s="8" t="s">
        <v>192</v>
      </c>
      <c r="D20" s="8" t="s">
        <v>156</v>
      </c>
      <c r="E20" s="8" t="s">
        <v>152</v>
      </c>
      <c r="F20" s="8">
        <v>24.0</v>
      </c>
      <c r="I20" s="144"/>
    </row>
    <row r="21" ht="14.25" customHeight="1">
      <c r="A21" s="133">
        <v>42394.0</v>
      </c>
      <c r="B21" s="8" t="s">
        <v>193</v>
      </c>
      <c r="C21" s="8" t="s">
        <v>194</v>
      </c>
      <c r="D21" s="8" t="s">
        <v>195</v>
      </c>
      <c r="E21" s="8" t="s">
        <v>152</v>
      </c>
      <c r="F21" s="8">
        <v>43.0</v>
      </c>
      <c r="I21" s="64"/>
    </row>
    <row r="22" ht="14.25" customHeight="1">
      <c r="A22" s="133">
        <v>42396.0</v>
      </c>
      <c r="B22" s="8" t="s">
        <v>196</v>
      </c>
      <c r="C22" s="8" t="s">
        <v>197</v>
      </c>
      <c r="D22" s="8" t="s">
        <v>151</v>
      </c>
      <c r="E22" s="8" t="s">
        <v>152</v>
      </c>
      <c r="F22" s="8">
        <v>15.0</v>
      </c>
    </row>
    <row r="23" ht="14.25" customHeight="1">
      <c r="A23" s="133">
        <v>42398.0</v>
      </c>
      <c r="B23" s="8" t="s">
        <v>198</v>
      </c>
      <c r="C23" s="8" t="s">
        <v>190</v>
      </c>
      <c r="D23" s="8" t="s">
        <v>156</v>
      </c>
      <c r="E23" s="8" t="s">
        <v>152</v>
      </c>
      <c r="F23" s="8">
        <v>40.0</v>
      </c>
    </row>
    <row r="24" ht="14.25" customHeight="1">
      <c r="A24" s="133">
        <v>42583.0</v>
      </c>
      <c r="B24" s="8" t="s">
        <v>199</v>
      </c>
      <c r="C24" s="8" t="s">
        <v>200</v>
      </c>
      <c r="D24" s="8" t="s">
        <v>201</v>
      </c>
      <c r="E24" s="8" t="s">
        <v>152</v>
      </c>
      <c r="F24" s="8">
        <v>44.0</v>
      </c>
    </row>
    <row r="25" ht="14.25" customHeight="1">
      <c r="A25" s="133">
        <v>42401.0</v>
      </c>
      <c r="B25" s="8" t="s">
        <v>202</v>
      </c>
      <c r="C25" s="8" t="s">
        <v>192</v>
      </c>
      <c r="D25" s="8" t="s">
        <v>156</v>
      </c>
      <c r="E25" s="8" t="s">
        <v>152</v>
      </c>
      <c r="F25" s="8">
        <v>45.0</v>
      </c>
    </row>
    <row r="26" ht="14.25" customHeight="1">
      <c r="A26" s="133">
        <v>42404.0</v>
      </c>
      <c r="B26" s="8" t="s">
        <v>203</v>
      </c>
      <c r="C26" s="8" t="s">
        <v>166</v>
      </c>
      <c r="D26" s="8" t="s">
        <v>156</v>
      </c>
      <c r="E26" s="8" t="s">
        <v>152</v>
      </c>
      <c r="F26" s="8">
        <v>33.0</v>
      </c>
    </row>
    <row r="27" ht="14.25" customHeight="1">
      <c r="A27" s="133">
        <v>42404.0</v>
      </c>
      <c r="B27" s="8" t="s">
        <v>204</v>
      </c>
      <c r="C27" s="8" t="s">
        <v>205</v>
      </c>
      <c r="D27" s="8" t="s">
        <v>156</v>
      </c>
      <c r="E27" s="8" t="s">
        <v>152</v>
      </c>
      <c r="F27" s="8">
        <v>34.0</v>
      </c>
    </row>
    <row r="28" ht="14.25" customHeight="1">
      <c r="A28" s="133">
        <v>42404.0</v>
      </c>
      <c r="B28" s="8" t="s">
        <v>206</v>
      </c>
      <c r="C28" s="8" t="s">
        <v>207</v>
      </c>
      <c r="D28" s="8" t="s">
        <v>208</v>
      </c>
      <c r="E28" s="8" t="s">
        <v>152</v>
      </c>
      <c r="F28" s="8">
        <v>1.0</v>
      </c>
    </row>
    <row r="29" ht="14.25" customHeight="1">
      <c r="A29" s="133">
        <v>42407.0</v>
      </c>
      <c r="B29" s="8" t="s">
        <v>209</v>
      </c>
      <c r="C29" s="8" t="s">
        <v>210</v>
      </c>
      <c r="D29" s="8" t="s">
        <v>200</v>
      </c>
      <c r="E29" s="8" t="s">
        <v>152</v>
      </c>
      <c r="F29" s="8">
        <v>37.0</v>
      </c>
    </row>
    <row r="30" ht="14.25" customHeight="1">
      <c r="A30" s="133">
        <v>42407.0</v>
      </c>
      <c r="B30" s="8" t="s">
        <v>211</v>
      </c>
      <c r="C30" s="8" t="s">
        <v>212</v>
      </c>
      <c r="D30" s="8" t="s">
        <v>156</v>
      </c>
      <c r="E30" s="8" t="s">
        <v>152</v>
      </c>
      <c r="F30" s="8">
        <v>33.0</v>
      </c>
    </row>
    <row r="31" ht="14.25" customHeight="1">
      <c r="A31" s="133">
        <v>42409.0</v>
      </c>
      <c r="B31" s="8" t="s">
        <v>213</v>
      </c>
      <c r="C31" s="8" t="s">
        <v>214</v>
      </c>
      <c r="D31" s="8" t="s">
        <v>215</v>
      </c>
      <c r="E31" s="8" t="s">
        <v>152</v>
      </c>
      <c r="F31" s="8">
        <v>42.0</v>
      </c>
    </row>
    <row r="32" ht="14.25" customHeight="1">
      <c r="A32" s="133">
        <v>42412.0</v>
      </c>
      <c r="B32" s="8" t="s">
        <v>216</v>
      </c>
      <c r="C32" s="8" t="s">
        <v>217</v>
      </c>
      <c r="D32" s="8" t="s">
        <v>160</v>
      </c>
      <c r="E32" s="8" t="s">
        <v>152</v>
      </c>
      <c r="F32" s="8">
        <v>27.0</v>
      </c>
    </row>
    <row r="33" ht="14.25" customHeight="1">
      <c r="A33" s="133">
        <v>42415.0</v>
      </c>
      <c r="B33" s="8" t="s">
        <v>218</v>
      </c>
      <c r="C33" s="8" t="s">
        <v>219</v>
      </c>
      <c r="D33" s="8" t="s">
        <v>220</v>
      </c>
      <c r="E33" s="8" t="s">
        <v>152</v>
      </c>
      <c r="F33" s="8">
        <v>13.0</v>
      </c>
    </row>
    <row r="34" ht="14.25" customHeight="1">
      <c r="A34" s="133">
        <v>42415.0</v>
      </c>
      <c r="B34" s="8" t="s">
        <v>221</v>
      </c>
      <c r="C34" s="8" t="s">
        <v>222</v>
      </c>
      <c r="D34" s="8" t="s">
        <v>156</v>
      </c>
      <c r="E34" s="8" t="s">
        <v>152</v>
      </c>
      <c r="F34" s="8">
        <v>2.0</v>
      </c>
    </row>
    <row r="35" ht="14.25" customHeight="1">
      <c r="A35" s="133">
        <v>42418.0</v>
      </c>
      <c r="B35" s="8" t="s">
        <v>223</v>
      </c>
      <c r="C35" s="8" t="s">
        <v>212</v>
      </c>
      <c r="D35" s="8" t="s">
        <v>156</v>
      </c>
      <c r="E35" s="8" t="s">
        <v>152</v>
      </c>
      <c r="F35" s="8">
        <v>36.0</v>
      </c>
    </row>
    <row r="36" ht="14.25" customHeight="1">
      <c r="A36" s="133">
        <v>42422.0</v>
      </c>
      <c r="B36" s="8" t="s">
        <v>224</v>
      </c>
      <c r="C36" s="8" t="s">
        <v>225</v>
      </c>
      <c r="D36" s="8" t="s">
        <v>156</v>
      </c>
      <c r="E36" s="8" t="s">
        <v>152</v>
      </c>
      <c r="F36" s="8">
        <v>29.0</v>
      </c>
    </row>
    <row r="37" ht="14.25" customHeight="1">
      <c r="A37" s="133">
        <v>42422.0</v>
      </c>
      <c r="B37" s="8" t="s">
        <v>226</v>
      </c>
      <c r="C37" s="8" t="s">
        <v>212</v>
      </c>
      <c r="D37" s="8" t="s">
        <v>156</v>
      </c>
      <c r="E37" s="8" t="s">
        <v>152</v>
      </c>
      <c r="F37" s="8">
        <v>7.0</v>
      </c>
    </row>
    <row r="38" ht="14.25" customHeight="1">
      <c r="A38" s="133">
        <v>42423.0</v>
      </c>
      <c r="B38" s="8" t="s">
        <v>227</v>
      </c>
      <c r="C38" s="8" t="s">
        <v>166</v>
      </c>
      <c r="D38" s="8" t="s">
        <v>156</v>
      </c>
      <c r="E38" s="8" t="s">
        <v>152</v>
      </c>
      <c r="F38" s="8">
        <v>32.0</v>
      </c>
    </row>
    <row r="39" ht="14.25" customHeight="1">
      <c r="A39" s="133">
        <v>42424.0</v>
      </c>
      <c r="B39" s="8" t="s">
        <v>228</v>
      </c>
      <c r="C39" s="8" t="s">
        <v>205</v>
      </c>
      <c r="D39" s="8" t="s">
        <v>156</v>
      </c>
      <c r="E39" s="8" t="s">
        <v>152</v>
      </c>
      <c r="F39" s="8">
        <v>45.0</v>
      </c>
    </row>
    <row r="40" ht="14.25" customHeight="1">
      <c r="A40" s="133">
        <v>42426.0</v>
      </c>
      <c r="B40" s="8" t="s">
        <v>229</v>
      </c>
      <c r="C40" s="8" t="s">
        <v>197</v>
      </c>
      <c r="D40" s="8" t="s">
        <v>151</v>
      </c>
      <c r="E40" s="8" t="s">
        <v>152</v>
      </c>
      <c r="F40" s="8">
        <v>20.0</v>
      </c>
    </row>
    <row r="41" ht="14.25" customHeight="1">
      <c r="A41" s="133">
        <v>42426.0</v>
      </c>
      <c r="B41" s="8" t="s">
        <v>230</v>
      </c>
      <c r="C41" s="8" t="s">
        <v>169</v>
      </c>
      <c r="D41" s="8" t="s">
        <v>156</v>
      </c>
      <c r="E41" s="8" t="s">
        <v>152</v>
      </c>
      <c r="F41" s="8">
        <v>14.0</v>
      </c>
    </row>
    <row r="42" ht="14.25" customHeight="1">
      <c r="A42" s="133">
        <v>42428.0</v>
      </c>
      <c r="B42" s="8" t="s">
        <v>231</v>
      </c>
      <c r="C42" s="8" t="s">
        <v>232</v>
      </c>
      <c r="D42" s="8" t="s">
        <v>233</v>
      </c>
      <c r="E42" s="8" t="s">
        <v>152</v>
      </c>
      <c r="F42" s="8">
        <v>1.0</v>
      </c>
    </row>
    <row r="43" ht="14.25" customHeight="1">
      <c r="A43" s="133">
        <v>42431.0</v>
      </c>
      <c r="B43" s="8" t="s">
        <v>234</v>
      </c>
      <c r="C43" s="8" t="s">
        <v>235</v>
      </c>
      <c r="D43" s="8" t="s">
        <v>215</v>
      </c>
      <c r="E43" s="8" t="s">
        <v>152</v>
      </c>
      <c r="F43" s="8">
        <v>4.0</v>
      </c>
    </row>
    <row r="44" ht="14.25" customHeight="1">
      <c r="A44" s="133">
        <v>42433.0</v>
      </c>
      <c r="B44" s="8" t="s">
        <v>236</v>
      </c>
      <c r="C44" s="8" t="s">
        <v>205</v>
      </c>
      <c r="D44" s="8" t="s">
        <v>156</v>
      </c>
      <c r="E44" s="8" t="s">
        <v>152</v>
      </c>
      <c r="F44" s="8">
        <v>37.0</v>
      </c>
    </row>
    <row r="45" ht="14.25" customHeight="1">
      <c r="A45" s="133">
        <v>42434.0</v>
      </c>
      <c r="B45" s="8" t="s">
        <v>237</v>
      </c>
      <c r="C45" s="8" t="s">
        <v>169</v>
      </c>
      <c r="D45" s="8" t="s">
        <v>156</v>
      </c>
      <c r="E45" s="8" t="s">
        <v>152</v>
      </c>
      <c r="F45" s="8">
        <v>20.0</v>
      </c>
    </row>
    <row r="46" ht="14.25" customHeight="1">
      <c r="A46" s="133">
        <v>42435.0</v>
      </c>
      <c r="B46" s="8" t="s">
        <v>238</v>
      </c>
      <c r="C46" s="8" t="s">
        <v>239</v>
      </c>
      <c r="D46" s="8" t="s">
        <v>176</v>
      </c>
      <c r="E46" s="8" t="s">
        <v>164</v>
      </c>
      <c r="F46" s="8">
        <v>21.0</v>
      </c>
    </row>
    <row r="47" ht="14.25" customHeight="1">
      <c r="A47" s="133">
        <v>42436.0</v>
      </c>
      <c r="B47" s="8" t="s">
        <v>240</v>
      </c>
      <c r="C47" s="8" t="s">
        <v>166</v>
      </c>
      <c r="D47" s="8" t="s">
        <v>156</v>
      </c>
      <c r="E47" s="8" t="s">
        <v>152</v>
      </c>
      <c r="F47" s="8">
        <v>33.0</v>
      </c>
    </row>
    <row r="48" ht="14.25" customHeight="1">
      <c r="A48" s="133">
        <v>42436.0</v>
      </c>
      <c r="B48" s="8" t="s">
        <v>241</v>
      </c>
      <c r="C48" s="8" t="s">
        <v>183</v>
      </c>
      <c r="D48" s="8" t="s">
        <v>156</v>
      </c>
      <c r="E48" s="8" t="s">
        <v>152</v>
      </c>
      <c r="F48" s="8">
        <v>37.0</v>
      </c>
    </row>
    <row r="49" ht="14.25" customHeight="1">
      <c r="A49" s="133">
        <v>42438.0</v>
      </c>
      <c r="B49" s="8" t="s">
        <v>242</v>
      </c>
      <c r="C49" s="8" t="s">
        <v>222</v>
      </c>
      <c r="D49" s="8" t="s">
        <v>156</v>
      </c>
      <c r="E49" s="8" t="s">
        <v>152</v>
      </c>
      <c r="F49" s="8">
        <v>18.0</v>
      </c>
    </row>
    <row r="50" ht="14.25" customHeight="1">
      <c r="A50" s="133">
        <v>42439.0</v>
      </c>
      <c r="B50" s="8" t="s">
        <v>243</v>
      </c>
      <c r="C50" s="8" t="s">
        <v>169</v>
      </c>
      <c r="D50" s="8" t="s">
        <v>156</v>
      </c>
      <c r="E50" s="8" t="s">
        <v>152</v>
      </c>
      <c r="F50" s="8">
        <v>40.0</v>
      </c>
    </row>
    <row r="51" ht="14.25" customHeight="1">
      <c r="A51" s="133">
        <v>42805.0</v>
      </c>
      <c r="B51" s="8" t="s">
        <v>244</v>
      </c>
      <c r="C51" s="8" t="s">
        <v>212</v>
      </c>
      <c r="D51" s="8" t="s">
        <v>156</v>
      </c>
      <c r="E51" s="8" t="s">
        <v>152</v>
      </c>
      <c r="F51" s="8">
        <v>13.0</v>
      </c>
    </row>
    <row r="52" ht="14.25" customHeight="1">
      <c r="A52" s="133">
        <v>42442.0</v>
      </c>
      <c r="B52" s="8" t="s">
        <v>245</v>
      </c>
      <c r="C52" s="8" t="s">
        <v>246</v>
      </c>
      <c r="D52" s="8" t="s">
        <v>220</v>
      </c>
      <c r="E52" s="8" t="s">
        <v>152</v>
      </c>
      <c r="F52" s="8">
        <v>30.0</v>
      </c>
    </row>
    <row r="53" ht="14.25" customHeight="1">
      <c r="A53" s="133">
        <v>42442.0</v>
      </c>
      <c r="B53" s="8" t="s">
        <v>247</v>
      </c>
      <c r="C53" s="8" t="s">
        <v>190</v>
      </c>
      <c r="D53" s="8" t="s">
        <v>156</v>
      </c>
      <c r="E53" s="8" t="s">
        <v>152</v>
      </c>
      <c r="F53" s="8">
        <v>3.0</v>
      </c>
    </row>
    <row r="54" ht="14.25" customHeight="1">
      <c r="A54" s="133">
        <v>42445.0</v>
      </c>
      <c r="B54" s="8" t="s">
        <v>248</v>
      </c>
      <c r="C54" s="8" t="s">
        <v>249</v>
      </c>
      <c r="D54" s="8" t="s">
        <v>250</v>
      </c>
      <c r="E54" s="8" t="s">
        <v>164</v>
      </c>
      <c r="F54" s="8">
        <v>42.0</v>
      </c>
    </row>
    <row r="55" ht="14.25" customHeight="1">
      <c r="A55" s="133">
        <v>42445.0</v>
      </c>
      <c r="B55" s="8" t="s">
        <v>251</v>
      </c>
      <c r="C55" s="8" t="s">
        <v>169</v>
      </c>
      <c r="D55" s="8" t="s">
        <v>156</v>
      </c>
      <c r="E55" s="8" t="s">
        <v>152</v>
      </c>
      <c r="F55" s="8">
        <v>17.0</v>
      </c>
    </row>
    <row r="56" ht="14.25" customHeight="1">
      <c r="A56" s="133">
        <v>42446.0</v>
      </c>
      <c r="B56" s="8" t="s">
        <v>252</v>
      </c>
      <c r="C56" s="8" t="s">
        <v>225</v>
      </c>
      <c r="D56" s="8" t="s">
        <v>156</v>
      </c>
      <c r="E56" s="8" t="s">
        <v>152</v>
      </c>
      <c r="F56" s="8">
        <v>13.0</v>
      </c>
    </row>
    <row r="57" ht="14.25" customHeight="1">
      <c r="A57" s="133">
        <v>42447.0</v>
      </c>
      <c r="B57" s="8" t="s">
        <v>253</v>
      </c>
      <c r="C57" s="8" t="s">
        <v>254</v>
      </c>
      <c r="D57" s="8" t="s">
        <v>179</v>
      </c>
      <c r="E57" s="8" t="s">
        <v>164</v>
      </c>
      <c r="F57" s="8">
        <v>23.0</v>
      </c>
    </row>
    <row r="58" ht="14.25" customHeight="1">
      <c r="A58" s="133">
        <v>42448.0</v>
      </c>
      <c r="B58" s="8" t="s">
        <v>255</v>
      </c>
      <c r="C58" s="8" t="s">
        <v>219</v>
      </c>
      <c r="D58" s="8" t="s">
        <v>220</v>
      </c>
      <c r="E58" s="8" t="s">
        <v>152</v>
      </c>
      <c r="F58" s="8">
        <v>36.0</v>
      </c>
    </row>
    <row r="59" ht="14.25" customHeight="1">
      <c r="A59" s="133">
        <v>42449.0</v>
      </c>
      <c r="B59" s="8" t="s">
        <v>256</v>
      </c>
      <c r="C59" s="8" t="s">
        <v>225</v>
      </c>
      <c r="D59" s="8" t="s">
        <v>156</v>
      </c>
      <c r="E59" s="8" t="s">
        <v>152</v>
      </c>
      <c r="F59" s="8">
        <v>7.0</v>
      </c>
    </row>
    <row r="60" ht="14.25" customHeight="1">
      <c r="A60" s="133">
        <v>42450.0</v>
      </c>
      <c r="B60" s="8" t="s">
        <v>257</v>
      </c>
      <c r="C60" s="8" t="s">
        <v>166</v>
      </c>
      <c r="D60" s="8" t="s">
        <v>156</v>
      </c>
      <c r="E60" s="8" t="s">
        <v>152</v>
      </c>
      <c r="F60" s="8">
        <v>11.0</v>
      </c>
    </row>
    <row r="61" ht="14.25" customHeight="1">
      <c r="A61" s="133">
        <v>42450.0</v>
      </c>
      <c r="B61" s="8" t="s">
        <v>258</v>
      </c>
      <c r="C61" s="8" t="s">
        <v>205</v>
      </c>
      <c r="D61" s="8" t="s">
        <v>156</v>
      </c>
      <c r="E61" s="8" t="s">
        <v>152</v>
      </c>
      <c r="F61" s="8">
        <v>9.0</v>
      </c>
    </row>
    <row r="62" ht="14.25" customHeight="1">
      <c r="A62" s="133">
        <v>42451.0</v>
      </c>
      <c r="B62" s="8" t="s">
        <v>259</v>
      </c>
      <c r="C62" s="8" t="s">
        <v>210</v>
      </c>
      <c r="D62" s="8" t="s">
        <v>200</v>
      </c>
      <c r="E62" s="8" t="s">
        <v>152</v>
      </c>
      <c r="F62" s="8">
        <v>28.0</v>
      </c>
    </row>
    <row r="63" ht="14.25" customHeight="1">
      <c r="A63" s="133">
        <v>42452.0</v>
      </c>
      <c r="B63" s="8" t="s">
        <v>260</v>
      </c>
      <c r="C63" s="8" t="s">
        <v>225</v>
      </c>
      <c r="D63" s="8" t="s">
        <v>156</v>
      </c>
      <c r="E63" s="8" t="s">
        <v>152</v>
      </c>
      <c r="F63" s="8">
        <v>10.0</v>
      </c>
    </row>
    <row r="64" ht="14.25" customHeight="1">
      <c r="A64" s="133">
        <v>42455.0</v>
      </c>
      <c r="B64" s="8" t="s">
        <v>261</v>
      </c>
      <c r="C64" s="8" t="s">
        <v>212</v>
      </c>
      <c r="D64" s="8" t="s">
        <v>156</v>
      </c>
      <c r="E64" s="8" t="s">
        <v>152</v>
      </c>
      <c r="F64" s="8">
        <v>38.0</v>
      </c>
    </row>
    <row r="65" ht="14.25" customHeight="1">
      <c r="A65" s="133">
        <v>42456.0</v>
      </c>
      <c r="B65" s="8" t="s">
        <v>262</v>
      </c>
      <c r="C65" s="8" t="s">
        <v>246</v>
      </c>
      <c r="D65" s="8" t="s">
        <v>220</v>
      </c>
      <c r="E65" s="8" t="s">
        <v>152</v>
      </c>
      <c r="F65" s="8">
        <v>47.0</v>
      </c>
    </row>
    <row r="66" ht="14.25" customHeight="1">
      <c r="A66" s="133">
        <v>42456.0</v>
      </c>
      <c r="B66" s="8" t="s">
        <v>263</v>
      </c>
      <c r="C66" s="8" t="s">
        <v>150</v>
      </c>
      <c r="D66" s="8" t="s">
        <v>151</v>
      </c>
      <c r="E66" s="8" t="s">
        <v>152</v>
      </c>
      <c r="F66" s="8">
        <v>40.0</v>
      </c>
    </row>
    <row r="67" ht="14.25" customHeight="1">
      <c r="A67" s="133">
        <v>42456.0</v>
      </c>
      <c r="B67" s="8" t="s">
        <v>264</v>
      </c>
      <c r="C67" s="8" t="s">
        <v>192</v>
      </c>
      <c r="D67" s="8" t="s">
        <v>156</v>
      </c>
      <c r="E67" s="8" t="s">
        <v>152</v>
      </c>
      <c r="F67" s="8">
        <v>15.0</v>
      </c>
    </row>
    <row r="68" ht="14.25" customHeight="1">
      <c r="A68" s="133">
        <v>42458.0</v>
      </c>
      <c r="B68" s="8" t="s">
        <v>265</v>
      </c>
      <c r="C68" s="8" t="s">
        <v>246</v>
      </c>
      <c r="D68" s="8" t="s">
        <v>220</v>
      </c>
      <c r="E68" s="8" t="s">
        <v>152</v>
      </c>
      <c r="F68" s="8">
        <v>42.0</v>
      </c>
    </row>
    <row r="69" ht="14.25" customHeight="1">
      <c r="A69" s="133">
        <v>42458.0</v>
      </c>
      <c r="B69" s="8" t="s">
        <v>266</v>
      </c>
      <c r="C69" s="8" t="s">
        <v>267</v>
      </c>
      <c r="D69" s="8" t="s">
        <v>208</v>
      </c>
      <c r="E69" s="8" t="s">
        <v>152</v>
      </c>
      <c r="F69" s="8">
        <v>2.0</v>
      </c>
    </row>
    <row r="70" ht="14.25" customHeight="1">
      <c r="A70" s="133">
        <v>42459.0</v>
      </c>
      <c r="B70" s="8" t="s">
        <v>268</v>
      </c>
      <c r="C70" s="8" t="s">
        <v>232</v>
      </c>
      <c r="D70" s="8" t="s">
        <v>233</v>
      </c>
      <c r="E70" s="8" t="s">
        <v>152</v>
      </c>
      <c r="F70" s="8">
        <v>50.0</v>
      </c>
    </row>
    <row r="71" ht="14.25" customHeight="1">
      <c r="A71" s="133">
        <v>42824.0</v>
      </c>
      <c r="B71" s="8" t="s">
        <v>269</v>
      </c>
      <c r="C71" s="8" t="s">
        <v>169</v>
      </c>
      <c r="D71" s="8" t="s">
        <v>156</v>
      </c>
      <c r="E71" s="8" t="s">
        <v>152</v>
      </c>
      <c r="F71" s="8">
        <v>13.0</v>
      </c>
    </row>
    <row r="72" ht="14.25" customHeight="1">
      <c r="A72" s="133">
        <v>42459.0</v>
      </c>
      <c r="B72" s="8" t="s">
        <v>270</v>
      </c>
      <c r="C72" s="8" t="s">
        <v>212</v>
      </c>
      <c r="D72" s="8" t="s">
        <v>156</v>
      </c>
      <c r="E72" s="8" t="s">
        <v>152</v>
      </c>
      <c r="F72" s="8">
        <v>35.0</v>
      </c>
    </row>
    <row r="73" ht="14.25" customHeight="1">
      <c r="A73" s="133">
        <v>42825.0</v>
      </c>
      <c r="B73" s="8" t="s">
        <v>271</v>
      </c>
      <c r="C73" s="8" t="s">
        <v>210</v>
      </c>
      <c r="D73" s="8" t="s">
        <v>200</v>
      </c>
      <c r="E73" s="8" t="s">
        <v>152</v>
      </c>
      <c r="F73" s="8">
        <v>15.0</v>
      </c>
    </row>
    <row r="74" ht="14.25" customHeight="1">
      <c r="A74" s="133">
        <v>42463.0</v>
      </c>
      <c r="B74" s="8" t="s">
        <v>272</v>
      </c>
      <c r="C74" s="8" t="s">
        <v>205</v>
      </c>
      <c r="D74" s="8" t="s">
        <v>156</v>
      </c>
      <c r="E74" s="8" t="s">
        <v>152</v>
      </c>
      <c r="F74" s="8">
        <v>41.0</v>
      </c>
    </row>
    <row r="75" ht="14.25" customHeight="1">
      <c r="A75" s="133">
        <v>42464.0</v>
      </c>
      <c r="B75" s="8" t="s">
        <v>273</v>
      </c>
      <c r="C75" s="8" t="s">
        <v>274</v>
      </c>
      <c r="D75" s="8" t="s">
        <v>179</v>
      </c>
      <c r="E75" s="8" t="s">
        <v>164</v>
      </c>
      <c r="F75" s="8">
        <v>13.0</v>
      </c>
    </row>
    <row r="76" ht="14.25" customHeight="1">
      <c r="A76" s="133">
        <v>42464.0</v>
      </c>
      <c r="B76" s="8" t="s">
        <v>275</v>
      </c>
      <c r="C76" s="8" t="s">
        <v>155</v>
      </c>
      <c r="D76" s="8" t="s">
        <v>156</v>
      </c>
      <c r="E76" s="8" t="s">
        <v>152</v>
      </c>
      <c r="F76" s="8">
        <v>38.0</v>
      </c>
    </row>
    <row r="77" ht="14.25" customHeight="1">
      <c r="A77" s="133">
        <v>42466.0</v>
      </c>
      <c r="B77" s="8" t="s">
        <v>276</v>
      </c>
      <c r="C77" s="8" t="s">
        <v>277</v>
      </c>
      <c r="D77" s="8" t="s">
        <v>156</v>
      </c>
      <c r="E77" s="8" t="s">
        <v>152</v>
      </c>
      <c r="F77" s="8">
        <v>15.0</v>
      </c>
    </row>
    <row r="78" ht="14.25" customHeight="1">
      <c r="A78" s="133">
        <v>42466.0</v>
      </c>
      <c r="B78" s="8" t="s">
        <v>278</v>
      </c>
      <c r="C78" s="8" t="s">
        <v>207</v>
      </c>
      <c r="D78" s="8" t="s">
        <v>208</v>
      </c>
      <c r="E78" s="8" t="s">
        <v>152</v>
      </c>
      <c r="F78" s="8">
        <v>22.0</v>
      </c>
    </row>
    <row r="79" ht="14.25" customHeight="1">
      <c r="A79" s="133">
        <v>42467.0</v>
      </c>
      <c r="B79" s="8" t="s">
        <v>279</v>
      </c>
      <c r="C79" s="8" t="s">
        <v>222</v>
      </c>
      <c r="D79" s="8" t="s">
        <v>156</v>
      </c>
      <c r="E79" s="8" t="s">
        <v>152</v>
      </c>
      <c r="F79" s="8">
        <v>2.0</v>
      </c>
    </row>
    <row r="80" ht="14.25" customHeight="1">
      <c r="A80" s="133">
        <v>42468.0</v>
      </c>
      <c r="B80" s="8" t="s">
        <v>280</v>
      </c>
      <c r="C80" s="8" t="s">
        <v>281</v>
      </c>
      <c r="D80" s="8" t="s">
        <v>233</v>
      </c>
      <c r="E80" s="8" t="s">
        <v>152</v>
      </c>
      <c r="F80" s="8">
        <v>17.0</v>
      </c>
    </row>
    <row r="81" ht="14.25" customHeight="1">
      <c r="A81" s="133">
        <v>42469.0</v>
      </c>
      <c r="B81" s="8" t="s">
        <v>282</v>
      </c>
      <c r="C81" s="8" t="s">
        <v>283</v>
      </c>
      <c r="D81" s="8" t="s">
        <v>163</v>
      </c>
      <c r="E81" s="8" t="s">
        <v>164</v>
      </c>
      <c r="F81" s="8">
        <v>27.0</v>
      </c>
    </row>
    <row r="82" ht="14.25" customHeight="1">
      <c r="A82" s="133">
        <v>42469.0</v>
      </c>
      <c r="B82" s="8" t="s">
        <v>284</v>
      </c>
      <c r="C82" s="8" t="s">
        <v>181</v>
      </c>
      <c r="D82" s="8" t="s">
        <v>151</v>
      </c>
      <c r="E82" s="8" t="s">
        <v>152</v>
      </c>
      <c r="F82" s="8">
        <v>42.0</v>
      </c>
    </row>
    <row r="83" ht="14.25" customHeight="1">
      <c r="A83" s="133">
        <v>42469.0</v>
      </c>
      <c r="B83" s="8" t="s">
        <v>285</v>
      </c>
      <c r="C83" s="8" t="s">
        <v>212</v>
      </c>
      <c r="D83" s="8" t="s">
        <v>156</v>
      </c>
      <c r="E83" s="8" t="s">
        <v>152</v>
      </c>
      <c r="F83" s="8">
        <v>19.0</v>
      </c>
    </row>
    <row r="84" ht="14.25" customHeight="1">
      <c r="A84" s="133">
        <v>42470.0</v>
      </c>
      <c r="B84" s="8" t="s">
        <v>286</v>
      </c>
      <c r="C84" s="8" t="s">
        <v>287</v>
      </c>
      <c r="D84" s="8" t="s">
        <v>208</v>
      </c>
      <c r="E84" s="8" t="s">
        <v>152</v>
      </c>
      <c r="F84" s="8">
        <v>38.0</v>
      </c>
    </row>
    <row r="85" ht="14.25" customHeight="1">
      <c r="A85" s="133">
        <v>42472.0</v>
      </c>
      <c r="B85" s="8" t="s">
        <v>288</v>
      </c>
      <c r="C85" s="8" t="s">
        <v>219</v>
      </c>
      <c r="D85" s="8" t="s">
        <v>220</v>
      </c>
      <c r="E85" s="8" t="s">
        <v>152</v>
      </c>
      <c r="F85" s="8">
        <v>23.0</v>
      </c>
    </row>
    <row r="86" ht="14.25" customHeight="1">
      <c r="A86" s="133">
        <v>42473.0</v>
      </c>
      <c r="B86" s="8" t="s">
        <v>289</v>
      </c>
      <c r="C86" s="8" t="s">
        <v>155</v>
      </c>
      <c r="D86" s="8" t="s">
        <v>156</v>
      </c>
      <c r="E86" s="8" t="s">
        <v>152</v>
      </c>
      <c r="F86" s="8">
        <v>1.0</v>
      </c>
    </row>
    <row r="87" ht="14.25" customHeight="1">
      <c r="A87" s="133">
        <v>42474.0</v>
      </c>
      <c r="B87" s="8" t="s">
        <v>290</v>
      </c>
      <c r="C87" s="8" t="s">
        <v>181</v>
      </c>
      <c r="D87" s="8" t="s">
        <v>151</v>
      </c>
      <c r="E87" s="8" t="s">
        <v>152</v>
      </c>
      <c r="F87" s="8">
        <v>35.0</v>
      </c>
    </row>
    <row r="88" ht="14.25" customHeight="1">
      <c r="A88" s="133">
        <v>42475.0</v>
      </c>
      <c r="B88" s="8" t="s">
        <v>291</v>
      </c>
      <c r="C88" s="8" t="s">
        <v>292</v>
      </c>
      <c r="D88" s="8" t="s">
        <v>163</v>
      </c>
      <c r="E88" s="8" t="s">
        <v>164</v>
      </c>
      <c r="F88" s="8">
        <v>5.0</v>
      </c>
    </row>
    <row r="89" ht="14.25" customHeight="1">
      <c r="A89" s="133">
        <v>42475.0</v>
      </c>
      <c r="B89" s="8" t="s">
        <v>293</v>
      </c>
      <c r="C89" s="8" t="s">
        <v>190</v>
      </c>
      <c r="D89" s="8" t="s">
        <v>156</v>
      </c>
      <c r="E89" s="8" t="s">
        <v>152</v>
      </c>
      <c r="F89" s="8">
        <v>1.0</v>
      </c>
    </row>
    <row r="90" ht="14.25" customHeight="1">
      <c r="A90" s="133">
        <v>42475.0</v>
      </c>
      <c r="B90" s="8" t="s">
        <v>294</v>
      </c>
      <c r="C90" s="8" t="s">
        <v>183</v>
      </c>
      <c r="D90" s="8" t="s">
        <v>156</v>
      </c>
      <c r="E90" s="8" t="s">
        <v>152</v>
      </c>
      <c r="F90" s="8">
        <v>48.0</v>
      </c>
    </row>
    <row r="91" ht="14.25" customHeight="1">
      <c r="A91" s="133">
        <v>42475.0</v>
      </c>
      <c r="B91" s="8" t="s">
        <v>295</v>
      </c>
      <c r="C91" s="8" t="s">
        <v>169</v>
      </c>
      <c r="D91" s="8" t="s">
        <v>156</v>
      </c>
      <c r="E91" s="8" t="s">
        <v>152</v>
      </c>
      <c r="F91" s="8">
        <v>49.0</v>
      </c>
    </row>
    <row r="92" ht="14.25" customHeight="1">
      <c r="A92" s="133">
        <v>42477.0</v>
      </c>
      <c r="B92" s="8" t="s">
        <v>296</v>
      </c>
      <c r="C92" s="8" t="s">
        <v>150</v>
      </c>
      <c r="D92" s="8" t="s">
        <v>151</v>
      </c>
      <c r="E92" s="8" t="s">
        <v>152</v>
      </c>
      <c r="F92" s="8">
        <v>20.0</v>
      </c>
    </row>
    <row r="93" ht="14.25" customHeight="1">
      <c r="A93" s="133">
        <v>42478.0</v>
      </c>
      <c r="B93" s="8" t="s">
        <v>297</v>
      </c>
      <c r="C93" s="8" t="s">
        <v>222</v>
      </c>
      <c r="D93" s="8" t="s">
        <v>156</v>
      </c>
      <c r="E93" s="8" t="s">
        <v>152</v>
      </c>
      <c r="F93" s="8">
        <v>16.0</v>
      </c>
    </row>
    <row r="94" ht="14.25" customHeight="1">
      <c r="A94" s="133">
        <v>42480.0</v>
      </c>
      <c r="B94" s="8" t="s">
        <v>298</v>
      </c>
      <c r="C94" s="8" t="s">
        <v>222</v>
      </c>
      <c r="D94" s="8" t="s">
        <v>156</v>
      </c>
      <c r="E94" s="8" t="s">
        <v>152</v>
      </c>
      <c r="F94" s="8">
        <v>46.0</v>
      </c>
    </row>
    <row r="95" ht="14.25" customHeight="1">
      <c r="A95" s="133">
        <v>42725.0</v>
      </c>
      <c r="B95" s="8" t="s">
        <v>236</v>
      </c>
      <c r="C95" s="8" t="s">
        <v>200</v>
      </c>
      <c r="D95" s="8" t="s">
        <v>201</v>
      </c>
      <c r="E95" s="8" t="s">
        <v>152</v>
      </c>
      <c r="F95" s="8">
        <v>30.0</v>
      </c>
    </row>
    <row r="96" ht="14.25" customHeight="1">
      <c r="A96" s="133">
        <v>42481.0</v>
      </c>
      <c r="B96" s="8" t="s">
        <v>299</v>
      </c>
      <c r="C96" s="8" t="s">
        <v>214</v>
      </c>
      <c r="D96" s="8" t="s">
        <v>215</v>
      </c>
      <c r="E96" s="8" t="s">
        <v>152</v>
      </c>
      <c r="F96" s="8">
        <v>5.0</v>
      </c>
    </row>
    <row r="97" ht="14.25" customHeight="1">
      <c r="A97" s="133">
        <v>42486.0</v>
      </c>
      <c r="B97" s="8" t="s">
        <v>300</v>
      </c>
      <c r="C97" s="8" t="s">
        <v>217</v>
      </c>
      <c r="D97" s="8" t="s">
        <v>160</v>
      </c>
      <c r="E97" s="8" t="s">
        <v>152</v>
      </c>
      <c r="F97" s="8">
        <v>37.0</v>
      </c>
    </row>
    <row r="98" ht="14.25" customHeight="1">
      <c r="A98" s="133">
        <v>42487.0</v>
      </c>
      <c r="B98" s="8" t="s">
        <v>301</v>
      </c>
      <c r="C98" s="8" t="s">
        <v>183</v>
      </c>
      <c r="D98" s="8" t="s">
        <v>156</v>
      </c>
      <c r="E98" s="8" t="s">
        <v>152</v>
      </c>
      <c r="F98" s="8">
        <v>29.0</v>
      </c>
    </row>
    <row r="99" ht="14.25" customHeight="1">
      <c r="A99" s="133">
        <v>42490.0</v>
      </c>
      <c r="B99" s="8" t="s">
        <v>302</v>
      </c>
      <c r="C99" s="8" t="s">
        <v>277</v>
      </c>
      <c r="D99" s="8" t="s">
        <v>156</v>
      </c>
      <c r="E99" s="8" t="s">
        <v>152</v>
      </c>
      <c r="F99" s="8">
        <v>45.0</v>
      </c>
    </row>
    <row r="100" ht="14.25" customHeight="1">
      <c r="A100" s="133">
        <v>42490.0</v>
      </c>
      <c r="B100" s="8" t="s">
        <v>303</v>
      </c>
      <c r="C100" s="8" t="s">
        <v>225</v>
      </c>
      <c r="D100" s="8" t="s">
        <v>156</v>
      </c>
      <c r="E100" s="8" t="s">
        <v>152</v>
      </c>
      <c r="F100" s="8">
        <v>9.0</v>
      </c>
    </row>
    <row r="101" ht="14.25" customHeight="1">
      <c r="A101" s="133">
        <v>42490.0</v>
      </c>
      <c r="B101" s="8" t="s">
        <v>304</v>
      </c>
      <c r="C101" s="8" t="s">
        <v>212</v>
      </c>
      <c r="D101" s="8" t="s">
        <v>156</v>
      </c>
      <c r="E101" s="8" t="s">
        <v>152</v>
      </c>
      <c r="F101" s="8">
        <v>7.0</v>
      </c>
    </row>
    <row r="102" ht="14.25" customHeight="1">
      <c r="A102" s="133">
        <v>42491.0</v>
      </c>
      <c r="B102" s="8" t="s">
        <v>305</v>
      </c>
      <c r="C102" s="8" t="s">
        <v>150</v>
      </c>
      <c r="D102" s="8" t="s">
        <v>151</v>
      </c>
      <c r="E102" s="8" t="s">
        <v>152</v>
      </c>
      <c r="F102" s="8">
        <v>19.0</v>
      </c>
    </row>
    <row r="103" ht="14.25" customHeight="1">
      <c r="A103" s="133">
        <v>42491.0</v>
      </c>
      <c r="B103" s="8" t="s">
        <v>306</v>
      </c>
      <c r="C103" s="8" t="s">
        <v>212</v>
      </c>
      <c r="D103" s="8" t="s">
        <v>156</v>
      </c>
      <c r="E103" s="8" t="s">
        <v>152</v>
      </c>
      <c r="F103" s="8">
        <v>2.0</v>
      </c>
    </row>
    <row r="104" ht="14.25" customHeight="1">
      <c r="A104" s="133">
        <v>42493.0</v>
      </c>
      <c r="B104" s="8" t="s">
        <v>307</v>
      </c>
      <c r="C104" s="8" t="s">
        <v>166</v>
      </c>
      <c r="D104" s="8" t="s">
        <v>156</v>
      </c>
      <c r="E104" s="8" t="s">
        <v>152</v>
      </c>
      <c r="F104" s="8">
        <v>27.0</v>
      </c>
    </row>
    <row r="105" ht="14.25" customHeight="1">
      <c r="A105" s="133">
        <v>42496.0</v>
      </c>
      <c r="B105" s="8" t="s">
        <v>308</v>
      </c>
      <c r="C105" s="8" t="s">
        <v>169</v>
      </c>
      <c r="D105" s="8" t="s">
        <v>156</v>
      </c>
      <c r="E105" s="8" t="s">
        <v>152</v>
      </c>
      <c r="F105" s="8">
        <v>42.0</v>
      </c>
    </row>
    <row r="106" ht="14.25" customHeight="1">
      <c r="A106" s="133">
        <v>42496.0</v>
      </c>
      <c r="B106" s="8" t="s">
        <v>309</v>
      </c>
      <c r="C106" s="8" t="s">
        <v>225</v>
      </c>
      <c r="D106" s="8" t="s">
        <v>156</v>
      </c>
      <c r="E106" s="8" t="s">
        <v>152</v>
      </c>
      <c r="F106" s="8">
        <v>15.0</v>
      </c>
    </row>
    <row r="107" ht="14.25" customHeight="1">
      <c r="A107" s="133">
        <v>42498.0</v>
      </c>
      <c r="B107" s="8" t="s">
        <v>310</v>
      </c>
      <c r="C107" s="8" t="s">
        <v>287</v>
      </c>
      <c r="D107" s="8" t="s">
        <v>208</v>
      </c>
      <c r="E107" s="8" t="s">
        <v>152</v>
      </c>
      <c r="F107" s="8">
        <v>35.0</v>
      </c>
    </row>
    <row r="108" ht="14.25" customHeight="1">
      <c r="A108" s="133">
        <v>42500.0</v>
      </c>
      <c r="B108" s="8" t="s">
        <v>311</v>
      </c>
      <c r="C108" s="8" t="s">
        <v>312</v>
      </c>
      <c r="D108" s="8" t="s">
        <v>250</v>
      </c>
      <c r="E108" s="8" t="s">
        <v>164</v>
      </c>
      <c r="F108" s="8">
        <v>40.0</v>
      </c>
    </row>
    <row r="109" ht="14.25" customHeight="1">
      <c r="A109" s="133">
        <v>42500.0</v>
      </c>
      <c r="B109" s="8" t="s">
        <v>313</v>
      </c>
      <c r="C109" s="8" t="s">
        <v>187</v>
      </c>
      <c r="D109" s="8" t="s">
        <v>172</v>
      </c>
      <c r="E109" s="8" t="s">
        <v>152</v>
      </c>
      <c r="F109" s="8">
        <v>30.0</v>
      </c>
    </row>
    <row r="110" ht="14.25" customHeight="1">
      <c r="A110" s="133">
        <v>42865.0</v>
      </c>
      <c r="B110" s="8" t="s">
        <v>314</v>
      </c>
      <c r="C110" s="8" t="s">
        <v>155</v>
      </c>
      <c r="D110" s="8" t="s">
        <v>156</v>
      </c>
      <c r="E110" s="8" t="s">
        <v>152</v>
      </c>
      <c r="F110" s="8">
        <v>28.0</v>
      </c>
    </row>
    <row r="111" ht="14.25" customHeight="1">
      <c r="A111" s="133">
        <v>42503.0</v>
      </c>
      <c r="B111" s="8" t="s">
        <v>315</v>
      </c>
      <c r="C111" s="8" t="s">
        <v>217</v>
      </c>
      <c r="D111" s="8" t="s">
        <v>160</v>
      </c>
      <c r="E111" s="8" t="s">
        <v>152</v>
      </c>
      <c r="F111" s="8">
        <v>38.0</v>
      </c>
    </row>
    <row r="112" ht="14.25" customHeight="1">
      <c r="A112" s="133">
        <v>42503.0</v>
      </c>
      <c r="B112" s="8" t="s">
        <v>316</v>
      </c>
      <c r="C112" s="8" t="s">
        <v>166</v>
      </c>
      <c r="D112" s="8" t="s">
        <v>156</v>
      </c>
      <c r="E112" s="8" t="s">
        <v>152</v>
      </c>
      <c r="F112" s="8">
        <v>47.0</v>
      </c>
    </row>
    <row r="113" ht="14.25" customHeight="1">
      <c r="A113" s="133">
        <v>42505.0</v>
      </c>
      <c r="B113" s="8" t="s">
        <v>317</v>
      </c>
      <c r="C113" s="8" t="s">
        <v>318</v>
      </c>
      <c r="D113" s="8" t="s">
        <v>163</v>
      </c>
      <c r="E113" s="8" t="s">
        <v>164</v>
      </c>
      <c r="F113" s="8">
        <v>16.0</v>
      </c>
    </row>
    <row r="114" ht="14.25" customHeight="1">
      <c r="A114" s="133">
        <v>42506.0</v>
      </c>
      <c r="B114" s="8" t="s">
        <v>319</v>
      </c>
      <c r="C114" s="8" t="s">
        <v>155</v>
      </c>
      <c r="D114" s="8" t="s">
        <v>156</v>
      </c>
      <c r="E114" s="8" t="s">
        <v>152</v>
      </c>
      <c r="F114" s="8">
        <v>8.0</v>
      </c>
    </row>
    <row r="115" ht="14.25" customHeight="1">
      <c r="A115" s="133">
        <v>42507.0</v>
      </c>
      <c r="B115" s="8" t="s">
        <v>320</v>
      </c>
      <c r="C115" s="8" t="s">
        <v>321</v>
      </c>
      <c r="D115" s="8" t="s">
        <v>322</v>
      </c>
      <c r="E115" s="8" t="s">
        <v>152</v>
      </c>
      <c r="F115" s="8">
        <v>41.0</v>
      </c>
    </row>
    <row r="116" ht="14.25" customHeight="1">
      <c r="A116" s="133">
        <v>42510.0</v>
      </c>
      <c r="B116" s="8" t="s">
        <v>323</v>
      </c>
      <c r="C116" s="8" t="s">
        <v>324</v>
      </c>
      <c r="D116" s="8" t="s">
        <v>163</v>
      </c>
      <c r="E116" s="8" t="s">
        <v>164</v>
      </c>
      <c r="F116" s="8">
        <v>16.0</v>
      </c>
    </row>
    <row r="117" ht="14.25" customHeight="1">
      <c r="A117" s="133">
        <v>42876.0</v>
      </c>
      <c r="B117" s="8" t="s">
        <v>325</v>
      </c>
      <c r="C117" s="8" t="s">
        <v>200</v>
      </c>
      <c r="D117" s="8" t="s">
        <v>201</v>
      </c>
      <c r="E117" s="8" t="s">
        <v>152</v>
      </c>
      <c r="F117" s="8">
        <v>48.0</v>
      </c>
    </row>
    <row r="118" ht="14.25" customHeight="1">
      <c r="A118" s="133">
        <v>42513.0</v>
      </c>
      <c r="B118" s="8" t="s">
        <v>326</v>
      </c>
      <c r="C118" s="8" t="s">
        <v>205</v>
      </c>
      <c r="D118" s="8" t="s">
        <v>156</v>
      </c>
      <c r="E118" s="8" t="s">
        <v>152</v>
      </c>
      <c r="F118" s="8">
        <v>21.0</v>
      </c>
    </row>
    <row r="119" ht="14.25" customHeight="1">
      <c r="A119" s="133">
        <v>42514.0</v>
      </c>
      <c r="B119" s="8" t="s">
        <v>327</v>
      </c>
      <c r="C119" s="8" t="s">
        <v>281</v>
      </c>
      <c r="D119" s="8" t="s">
        <v>233</v>
      </c>
      <c r="E119" s="8" t="s">
        <v>152</v>
      </c>
      <c r="F119" s="8">
        <v>39.0</v>
      </c>
    </row>
    <row r="120" ht="14.25" customHeight="1">
      <c r="A120" s="133">
        <v>42882.0</v>
      </c>
      <c r="B120" s="8" t="s">
        <v>328</v>
      </c>
      <c r="C120" s="8" t="s">
        <v>190</v>
      </c>
      <c r="D120" s="8" t="s">
        <v>156</v>
      </c>
      <c r="E120" s="8" t="s">
        <v>152</v>
      </c>
      <c r="F120" s="8">
        <v>18.0</v>
      </c>
    </row>
    <row r="121" ht="14.25" customHeight="1">
      <c r="A121" s="133">
        <v>42518.0</v>
      </c>
      <c r="B121" s="8" t="s">
        <v>329</v>
      </c>
      <c r="C121" s="8" t="s">
        <v>183</v>
      </c>
      <c r="D121" s="8" t="s">
        <v>156</v>
      </c>
      <c r="E121" s="8" t="s">
        <v>152</v>
      </c>
      <c r="F121" s="8">
        <v>6.0</v>
      </c>
    </row>
    <row r="122" ht="14.25" customHeight="1">
      <c r="A122" s="133">
        <v>42518.0</v>
      </c>
      <c r="B122" s="8" t="s">
        <v>330</v>
      </c>
      <c r="C122" s="8" t="s">
        <v>169</v>
      </c>
      <c r="D122" s="8" t="s">
        <v>156</v>
      </c>
      <c r="E122" s="8" t="s">
        <v>152</v>
      </c>
      <c r="F122" s="8">
        <v>41.0</v>
      </c>
    </row>
    <row r="123" ht="14.25" customHeight="1">
      <c r="A123" s="133">
        <v>42519.0</v>
      </c>
      <c r="B123" s="8" t="s">
        <v>331</v>
      </c>
      <c r="C123" s="8" t="s">
        <v>190</v>
      </c>
      <c r="D123" s="8" t="s">
        <v>156</v>
      </c>
      <c r="E123" s="8" t="s">
        <v>152</v>
      </c>
      <c r="F123" s="8">
        <v>44.0</v>
      </c>
    </row>
    <row r="124" ht="14.25" customHeight="1">
      <c r="A124" s="133">
        <v>42519.0</v>
      </c>
      <c r="B124" s="8" t="s">
        <v>332</v>
      </c>
      <c r="C124" s="8" t="s">
        <v>287</v>
      </c>
      <c r="D124" s="8" t="s">
        <v>208</v>
      </c>
      <c r="E124" s="8" t="s">
        <v>152</v>
      </c>
      <c r="F124" s="8">
        <v>40.0</v>
      </c>
    </row>
    <row r="125" ht="14.25" customHeight="1">
      <c r="A125" s="133">
        <v>42520.0</v>
      </c>
      <c r="B125" s="8" t="s">
        <v>333</v>
      </c>
      <c r="C125" s="8" t="s">
        <v>277</v>
      </c>
      <c r="D125" s="8" t="s">
        <v>156</v>
      </c>
      <c r="E125" s="8" t="s">
        <v>152</v>
      </c>
      <c r="F125" s="8">
        <v>2.0</v>
      </c>
    </row>
    <row r="126" ht="14.25" customHeight="1">
      <c r="A126" s="133">
        <v>42521.0</v>
      </c>
      <c r="B126" s="8" t="s">
        <v>334</v>
      </c>
      <c r="C126" s="8" t="s">
        <v>212</v>
      </c>
      <c r="D126" s="8" t="s">
        <v>156</v>
      </c>
      <c r="E126" s="8" t="s">
        <v>152</v>
      </c>
      <c r="F126" s="8">
        <v>37.0</v>
      </c>
    </row>
    <row r="127" ht="14.25" customHeight="1">
      <c r="A127" s="133">
        <v>42523.0</v>
      </c>
      <c r="B127" s="8" t="s">
        <v>335</v>
      </c>
      <c r="C127" s="8" t="s">
        <v>336</v>
      </c>
      <c r="D127" s="8" t="s">
        <v>195</v>
      </c>
      <c r="E127" s="8" t="s">
        <v>152</v>
      </c>
      <c r="F127" s="8">
        <v>49.0</v>
      </c>
    </row>
    <row r="128" ht="14.25" customHeight="1">
      <c r="A128" s="133">
        <v>42524.0</v>
      </c>
      <c r="B128" s="8" t="s">
        <v>337</v>
      </c>
      <c r="C128" s="8" t="s">
        <v>169</v>
      </c>
      <c r="D128" s="8" t="s">
        <v>156</v>
      </c>
      <c r="E128" s="8" t="s">
        <v>152</v>
      </c>
      <c r="F128" s="8">
        <v>33.0</v>
      </c>
    </row>
    <row r="129" ht="14.25" customHeight="1">
      <c r="A129" s="133">
        <v>42525.0</v>
      </c>
      <c r="B129" s="8" t="s">
        <v>338</v>
      </c>
      <c r="C129" s="8" t="s">
        <v>197</v>
      </c>
      <c r="D129" s="8" t="s">
        <v>151</v>
      </c>
      <c r="E129" s="8" t="s">
        <v>152</v>
      </c>
      <c r="F129" s="8">
        <v>34.0</v>
      </c>
    </row>
    <row r="130" ht="14.25" customHeight="1">
      <c r="A130" s="133">
        <v>42529.0</v>
      </c>
      <c r="B130" s="8" t="s">
        <v>339</v>
      </c>
      <c r="C130" s="8" t="s">
        <v>239</v>
      </c>
      <c r="D130" s="8" t="s">
        <v>176</v>
      </c>
      <c r="E130" s="8" t="s">
        <v>164</v>
      </c>
      <c r="F130" s="8">
        <v>24.0</v>
      </c>
    </row>
    <row r="131" ht="14.25" customHeight="1">
      <c r="A131" s="133">
        <v>42529.0</v>
      </c>
      <c r="B131" s="8" t="s">
        <v>340</v>
      </c>
      <c r="C131" s="8" t="s">
        <v>166</v>
      </c>
      <c r="D131" s="8" t="s">
        <v>156</v>
      </c>
      <c r="E131" s="8" t="s">
        <v>152</v>
      </c>
      <c r="F131" s="8">
        <v>27.0</v>
      </c>
    </row>
    <row r="132" ht="14.25" customHeight="1">
      <c r="A132" s="133">
        <v>42529.0</v>
      </c>
      <c r="B132" s="8" t="s">
        <v>341</v>
      </c>
      <c r="C132" s="8" t="s">
        <v>225</v>
      </c>
      <c r="D132" s="8" t="s">
        <v>156</v>
      </c>
      <c r="E132" s="8" t="s">
        <v>152</v>
      </c>
      <c r="F132" s="8">
        <v>18.0</v>
      </c>
    </row>
    <row r="133" ht="14.25" customHeight="1">
      <c r="A133" s="133">
        <v>42533.0</v>
      </c>
      <c r="B133" s="8" t="s">
        <v>342</v>
      </c>
      <c r="C133" s="8" t="s">
        <v>281</v>
      </c>
      <c r="D133" s="8" t="s">
        <v>233</v>
      </c>
      <c r="E133" s="8" t="s">
        <v>152</v>
      </c>
      <c r="F133" s="8">
        <v>36.0</v>
      </c>
    </row>
    <row r="134" ht="14.25" customHeight="1">
      <c r="A134" s="133">
        <v>42536.0</v>
      </c>
      <c r="B134" s="8" t="s">
        <v>343</v>
      </c>
      <c r="C134" s="8" t="s">
        <v>155</v>
      </c>
      <c r="D134" s="8" t="s">
        <v>156</v>
      </c>
      <c r="E134" s="8" t="s">
        <v>152</v>
      </c>
      <c r="F134" s="8">
        <v>15.0</v>
      </c>
    </row>
    <row r="135" ht="14.25" customHeight="1">
      <c r="A135" s="133">
        <v>42540.0</v>
      </c>
      <c r="B135" s="8" t="s">
        <v>344</v>
      </c>
      <c r="C135" s="8" t="s">
        <v>222</v>
      </c>
      <c r="D135" s="8" t="s">
        <v>156</v>
      </c>
      <c r="E135" s="8" t="s">
        <v>152</v>
      </c>
      <c r="F135" s="8">
        <v>1.0</v>
      </c>
    </row>
    <row r="136" ht="14.25" customHeight="1">
      <c r="A136" s="133">
        <v>42543.0</v>
      </c>
      <c r="B136" s="8" t="s">
        <v>345</v>
      </c>
      <c r="C136" s="8" t="s">
        <v>277</v>
      </c>
      <c r="D136" s="8" t="s">
        <v>156</v>
      </c>
      <c r="E136" s="8" t="s">
        <v>152</v>
      </c>
      <c r="F136" s="8">
        <v>10.0</v>
      </c>
    </row>
    <row r="137" ht="14.25" customHeight="1">
      <c r="A137" s="133">
        <v>42544.0</v>
      </c>
      <c r="B137" s="8" t="s">
        <v>346</v>
      </c>
      <c r="C137" s="8" t="s">
        <v>205</v>
      </c>
      <c r="D137" s="8" t="s">
        <v>156</v>
      </c>
      <c r="E137" s="8" t="s">
        <v>152</v>
      </c>
      <c r="F137" s="8">
        <v>45.0</v>
      </c>
    </row>
    <row r="138" ht="14.25" customHeight="1">
      <c r="A138" s="133">
        <v>42545.0</v>
      </c>
      <c r="B138" s="8" t="s">
        <v>347</v>
      </c>
      <c r="C138" s="8" t="s">
        <v>348</v>
      </c>
      <c r="D138" s="8" t="s">
        <v>163</v>
      </c>
      <c r="E138" s="8" t="s">
        <v>164</v>
      </c>
      <c r="F138" s="8">
        <v>14.0</v>
      </c>
    </row>
    <row r="139" ht="14.25" customHeight="1">
      <c r="A139" s="133">
        <v>42910.0</v>
      </c>
      <c r="B139" s="8" t="s">
        <v>349</v>
      </c>
      <c r="C139" s="8" t="s">
        <v>197</v>
      </c>
      <c r="D139" s="8" t="s">
        <v>151</v>
      </c>
      <c r="E139" s="8" t="s">
        <v>152</v>
      </c>
      <c r="F139" s="8">
        <v>40.0</v>
      </c>
    </row>
    <row r="140" ht="14.25" customHeight="1">
      <c r="A140" s="133">
        <v>42545.0</v>
      </c>
      <c r="B140" s="8" t="s">
        <v>350</v>
      </c>
      <c r="C140" s="8" t="s">
        <v>166</v>
      </c>
      <c r="D140" s="8" t="s">
        <v>156</v>
      </c>
      <c r="E140" s="8" t="s">
        <v>152</v>
      </c>
      <c r="F140" s="8">
        <v>15.0</v>
      </c>
    </row>
    <row r="141" ht="14.25" customHeight="1">
      <c r="A141" s="133">
        <v>42910.0</v>
      </c>
      <c r="B141" s="8" t="s">
        <v>351</v>
      </c>
      <c r="C141" s="8" t="s">
        <v>212</v>
      </c>
      <c r="D141" s="8" t="s">
        <v>156</v>
      </c>
      <c r="E141" s="8" t="s">
        <v>152</v>
      </c>
      <c r="F141" s="8">
        <v>2.0</v>
      </c>
    </row>
    <row r="142" ht="14.25" customHeight="1">
      <c r="A142" s="133">
        <v>42546.0</v>
      </c>
      <c r="B142" s="8" t="s">
        <v>352</v>
      </c>
      <c r="C142" s="8" t="s">
        <v>353</v>
      </c>
      <c r="D142" s="8" t="s">
        <v>163</v>
      </c>
      <c r="E142" s="8" t="s">
        <v>164</v>
      </c>
      <c r="F142" s="8">
        <v>3.0</v>
      </c>
    </row>
    <row r="143" ht="14.25" customHeight="1">
      <c r="A143" s="133">
        <v>42549.0</v>
      </c>
      <c r="B143" s="8" t="s">
        <v>354</v>
      </c>
      <c r="C143" s="8" t="s">
        <v>166</v>
      </c>
      <c r="D143" s="8" t="s">
        <v>156</v>
      </c>
      <c r="E143" s="8" t="s">
        <v>152</v>
      </c>
      <c r="F143" s="8">
        <v>10.0</v>
      </c>
    </row>
    <row r="144" ht="14.25" customHeight="1">
      <c r="A144" s="133">
        <v>42550.0</v>
      </c>
      <c r="B144" s="8" t="s">
        <v>355</v>
      </c>
      <c r="C144" s="8" t="s">
        <v>150</v>
      </c>
      <c r="D144" s="8" t="s">
        <v>151</v>
      </c>
      <c r="E144" s="8" t="s">
        <v>152</v>
      </c>
      <c r="F144" s="8">
        <v>4.0</v>
      </c>
    </row>
    <row r="145" ht="14.25" customHeight="1">
      <c r="A145" s="133">
        <v>42552.0</v>
      </c>
      <c r="B145" s="8" t="s">
        <v>356</v>
      </c>
      <c r="C145" s="8" t="s">
        <v>222</v>
      </c>
      <c r="D145" s="8" t="s">
        <v>156</v>
      </c>
      <c r="E145" s="8" t="s">
        <v>152</v>
      </c>
      <c r="F145" s="8">
        <v>31.0</v>
      </c>
    </row>
    <row r="146" ht="14.25" customHeight="1">
      <c r="A146" s="133">
        <v>42918.0</v>
      </c>
      <c r="B146" s="8" t="s">
        <v>357</v>
      </c>
      <c r="C146" s="8" t="s">
        <v>190</v>
      </c>
      <c r="D146" s="8" t="s">
        <v>156</v>
      </c>
      <c r="E146" s="8" t="s">
        <v>152</v>
      </c>
      <c r="F146" s="8">
        <v>35.0</v>
      </c>
    </row>
    <row r="147" ht="14.25" customHeight="1">
      <c r="A147" s="133">
        <v>42554.0</v>
      </c>
      <c r="B147" s="8" t="s">
        <v>358</v>
      </c>
      <c r="C147" s="8" t="s">
        <v>155</v>
      </c>
      <c r="D147" s="8" t="s">
        <v>156</v>
      </c>
      <c r="E147" s="8" t="s">
        <v>152</v>
      </c>
      <c r="F147" s="8">
        <v>31.0</v>
      </c>
    </row>
    <row r="148" ht="14.25" customHeight="1">
      <c r="A148" s="133">
        <v>42557.0</v>
      </c>
      <c r="B148" s="8" t="s">
        <v>359</v>
      </c>
      <c r="C148" s="8" t="s">
        <v>192</v>
      </c>
      <c r="D148" s="8" t="s">
        <v>156</v>
      </c>
      <c r="E148" s="8" t="s">
        <v>152</v>
      </c>
      <c r="F148" s="8">
        <v>45.0</v>
      </c>
    </row>
    <row r="149" ht="14.25" customHeight="1">
      <c r="A149" s="133">
        <v>42558.0</v>
      </c>
      <c r="B149" s="8" t="s">
        <v>360</v>
      </c>
      <c r="C149" s="8" t="s">
        <v>169</v>
      </c>
      <c r="D149" s="8" t="s">
        <v>156</v>
      </c>
      <c r="E149" s="8" t="s">
        <v>152</v>
      </c>
      <c r="F149" s="8">
        <v>46.0</v>
      </c>
    </row>
    <row r="150" ht="14.25" customHeight="1">
      <c r="A150" s="133">
        <v>42923.0</v>
      </c>
      <c r="B150" s="8" t="s">
        <v>361</v>
      </c>
      <c r="C150" s="8" t="s">
        <v>225</v>
      </c>
      <c r="D150" s="8" t="s">
        <v>156</v>
      </c>
      <c r="E150" s="8" t="s">
        <v>152</v>
      </c>
      <c r="F150" s="8">
        <v>33.0</v>
      </c>
    </row>
    <row r="151" ht="14.25" customHeight="1">
      <c r="A151" s="133">
        <v>42558.0</v>
      </c>
      <c r="B151" s="8" t="s">
        <v>362</v>
      </c>
      <c r="C151" s="8" t="s">
        <v>212</v>
      </c>
      <c r="D151" s="8" t="s">
        <v>156</v>
      </c>
      <c r="E151" s="8" t="s">
        <v>152</v>
      </c>
      <c r="F151" s="8">
        <v>14.0</v>
      </c>
    </row>
    <row r="152" ht="14.25" customHeight="1">
      <c r="A152" s="133">
        <v>42559.0</v>
      </c>
      <c r="B152" s="8" t="s">
        <v>363</v>
      </c>
      <c r="C152" s="8" t="s">
        <v>212</v>
      </c>
      <c r="D152" s="8" t="s">
        <v>156</v>
      </c>
      <c r="E152" s="8" t="s">
        <v>152</v>
      </c>
      <c r="F152" s="8">
        <v>14.0</v>
      </c>
    </row>
    <row r="153" ht="14.25" customHeight="1">
      <c r="A153" s="133">
        <v>42560.0</v>
      </c>
      <c r="B153" s="8" t="s">
        <v>364</v>
      </c>
      <c r="C153" s="8" t="s">
        <v>222</v>
      </c>
      <c r="D153" s="8" t="s">
        <v>156</v>
      </c>
      <c r="E153" s="8" t="s">
        <v>152</v>
      </c>
      <c r="F153" s="8">
        <v>35.0</v>
      </c>
    </row>
    <row r="154" ht="14.25" customHeight="1">
      <c r="A154" s="133">
        <v>42564.0</v>
      </c>
      <c r="B154" s="8" t="s">
        <v>365</v>
      </c>
      <c r="C154" s="8" t="s">
        <v>166</v>
      </c>
      <c r="D154" s="8" t="s">
        <v>156</v>
      </c>
      <c r="E154" s="8" t="s">
        <v>152</v>
      </c>
      <c r="F154" s="8">
        <v>16.0</v>
      </c>
    </row>
    <row r="155" ht="14.25" customHeight="1">
      <c r="A155" s="133">
        <v>42930.0</v>
      </c>
      <c r="B155" s="8" t="s">
        <v>366</v>
      </c>
      <c r="C155" s="8" t="s">
        <v>210</v>
      </c>
      <c r="D155" s="8" t="s">
        <v>200</v>
      </c>
      <c r="E155" s="8" t="s">
        <v>152</v>
      </c>
      <c r="F155" s="8">
        <v>42.0</v>
      </c>
    </row>
    <row r="156" ht="14.25" customHeight="1">
      <c r="A156" s="133">
        <v>42565.0</v>
      </c>
      <c r="B156" s="8" t="s">
        <v>367</v>
      </c>
      <c r="C156" s="8" t="s">
        <v>169</v>
      </c>
      <c r="D156" s="8" t="s">
        <v>156</v>
      </c>
      <c r="E156" s="8" t="s">
        <v>152</v>
      </c>
      <c r="F156" s="8">
        <v>6.0</v>
      </c>
    </row>
    <row r="157" ht="14.25" customHeight="1">
      <c r="A157" s="133">
        <v>42567.0</v>
      </c>
      <c r="B157" s="8" t="s">
        <v>368</v>
      </c>
      <c r="C157" s="8" t="s">
        <v>197</v>
      </c>
      <c r="D157" s="8" t="s">
        <v>151</v>
      </c>
      <c r="E157" s="8" t="s">
        <v>152</v>
      </c>
      <c r="F157" s="8">
        <v>14.0</v>
      </c>
    </row>
    <row r="158" ht="14.25" customHeight="1">
      <c r="A158" s="133">
        <v>42567.0</v>
      </c>
      <c r="B158" s="8" t="s">
        <v>369</v>
      </c>
      <c r="C158" s="8" t="s">
        <v>222</v>
      </c>
      <c r="D158" s="8" t="s">
        <v>156</v>
      </c>
      <c r="E158" s="8" t="s">
        <v>152</v>
      </c>
      <c r="F158" s="8">
        <v>3.0</v>
      </c>
    </row>
    <row r="159" ht="14.25" customHeight="1">
      <c r="A159" s="133">
        <v>42569.0</v>
      </c>
      <c r="B159" s="8" t="s">
        <v>370</v>
      </c>
      <c r="C159" s="8" t="s">
        <v>371</v>
      </c>
      <c r="D159" s="8" t="s">
        <v>163</v>
      </c>
      <c r="E159" s="8" t="s">
        <v>164</v>
      </c>
      <c r="F159" s="8">
        <v>23.0</v>
      </c>
    </row>
    <row r="160" ht="14.25" customHeight="1">
      <c r="A160" s="133">
        <v>42934.0</v>
      </c>
      <c r="B160" s="8" t="s">
        <v>372</v>
      </c>
      <c r="C160" s="8" t="s">
        <v>373</v>
      </c>
      <c r="D160" s="8" t="s">
        <v>322</v>
      </c>
      <c r="E160" s="8" t="s">
        <v>152</v>
      </c>
      <c r="F160" s="8">
        <v>27.0</v>
      </c>
    </row>
    <row r="161" ht="14.25" customHeight="1">
      <c r="A161" s="133">
        <v>42570.0</v>
      </c>
      <c r="B161" s="8" t="s">
        <v>374</v>
      </c>
      <c r="C161" s="8" t="s">
        <v>192</v>
      </c>
      <c r="D161" s="8" t="s">
        <v>156</v>
      </c>
      <c r="E161" s="8" t="s">
        <v>152</v>
      </c>
      <c r="F161" s="8">
        <v>42.0</v>
      </c>
    </row>
    <row r="162" ht="14.25" customHeight="1">
      <c r="A162" s="133">
        <v>42571.0</v>
      </c>
      <c r="B162" s="8" t="s">
        <v>375</v>
      </c>
      <c r="C162" s="8" t="s">
        <v>225</v>
      </c>
      <c r="D162" s="8" t="s">
        <v>156</v>
      </c>
      <c r="E162" s="8" t="s">
        <v>152</v>
      </c>
      <c r="F162" s="8">
        <v>44.0</v>
      </c>
    </row>
    <row r="163" ht="14.25" customHeight="1">
      <c r="A163" s="133">
        <v>42575.0</v>
      </c>
      <c r="B163" s="8" t="s">
        <v>376</v>
      </c>
      <c r="C163" s="8" t="s">
        <v>166</v>
      </c>
      <c r="D163" s="8" t="s">
        <v>156</v>
      </c>
      <c r="E163" s="8" t="s">
        <v>152</v>
      </c>
      <c r="F163" s="8">
        <v>8.0</v>
      </c>
    </row>
    <row r="164" ht="14.25" customHeight="1">
      <c r="A164" s="133">
        <v>42576.0</v>
      </c>
      <c r="B164" s="8" t="s">
        <v>377</v>
      </c>
      <c r="C164" s="8" t="s">
        <v>336</v>
      </c>
      <c r="D164" s="8" t="s">
        <v>195</v>
      </c>
      <c r="E164" s="8" t="s">
        <v>152</v>
      </c>
      <c r="F164" s="8">
        <v>2.0</v>
      </c>
    </row>
    <row r="165" ht="14.25" customHeight="1">
      <c r="A165" s="133">
        <v>42577.0</v>
      </c>
      <c r="B165" s="8" t="s">
        <v>236</v>
      </c>
      <c r="C165" s="8" t="s">
        <v>190</v>
      </c>
      <c r="D165" s="8" t="s">
        <v>156</v>
      </c>
      <c r="E165" s="8" t="s">
        <v>152</v>
      </c>
      <c r="F165" s="8">
        <v>35.0</v>
      </c>
    </row>
    <row r="166" ht="14.25" customHeight="1">
      <c r="A166" s="133">
        <v>42578.0</v>
      </c>
      <c r="B166" s="8" t="s">
        <v>378</v>
      </c>
      <c r="C166" s="8" t="s">
        <v>200</v>
      </c>
      <c r="D166" s="8" t="s">
        <v>201</v>
      </c>
      <c r="E166" s="8" t="s">
        <v>152</v>
      </c>
      <c r="F166" s="8">
        <v>22.0</v>
      </c>
    </row>
    <row r="167" ht="14.25" customHeight="1">
      <c r="A167" s="133">
        <v>42579.0</v>
      </c>
      <c r="B167" s="8" t="s">
        <v>379</v>
      </c>
      <c r="C167" s="8" t="s">
        <v>277</v>
      </c>
      <c r="D167" s="8" t="s">
        <v>156</v>
      </c>
      <c r="E167" s="8" t="s">
        <v>152</v>
      </c>
      <c r="F167" s="8">
        <v>3.0</v>
      </c>
    </row>
    <row r="168" ht="14.25" customHeight="1">
      <c r="A168" s="133">
        <v>42579.0</v>
      </c>
      <c r="B168" s="8" t="s">
        <v>380</v>
      </c>
      <c r="C168" s="8" t="s">
        <v>287</v>
      </c>
      <c r="D168" s="8" t="s">
        <v>208</v>
      </c>
      <c r="E168" s="8" t="s">
        <v>152</v>
      </c>
      <c r="F168" s="8">
        <v>35.0</v>
      </c>
    </row>
    <row r="169" ht="14.25" customHeight="1">
      <c r="A169" s="133">
        <v>42580.0</v>
      </c>
      <c r="B169" s="8" t="s">
        <v>381</v>
      </c>
      <c r="C169" s="8" t="s">
        <v>225</v>
      </c>
      <c r="D169" s="8" t="s">
        <v>156</v>
      </c>
      <c r="E169" s="8" t="s">
        <v>152</v>
      </c>
      <c r="F169" s="8">
        <v>15.0</v>
      </c>
    </row>
    <row r="170" ht="14.25" customHeight="1">
      <c r="A170" s="133">
        <v>42581.0</v>
      </c>
      <c r="B170" s="8" t="s">
        <v>382</v>
      </c>
      <c r="C170" s="8" t="s">
        <v>181</v>
      </c>
      <c r="D170" s="8" t="s">
        <v>151</v>
      </c>
      <c r="E170" s="8" t="s">
        <v>152</v>
      </c>
      <c r="F170" s="8">
        <v>15.0</v>
      </c>
    </row>
    <row r="171" ht="14.25" customHeight="1">
      <c r="A171" s="133">
        <v>42581.0</v>
      </c>
      <c r="B171" s="8" t="s">
        <v>383</v>
      </c>
      <c r="C171" s="8" t="s">
        <v>205</v>
      </c>
      <c r="D171" s="8" t="s">
        <v>156</v>
      </c>
      <c r="E171" s="8" t="s">
        <v>152</v>
      </c>
      <c r="F171" s="8">
        <v>27.0</v>
      </c>
    </row>
    <row r="172" ht="14.25" customHeight="1">
      <c r="A172" s="133">
        <v>42583.0</v>
      </c>
      <c r="B172" s="8" t="s">
        <v>384</v>
      </c>
      <c r="C172" s="8" t="s">
        <v>205</v>
      </c>
      <c r="D172" s="8" t="s">
        <v>156</v>
      </c>
      <c r="E172" s="8" t="s">
        <v>152</v>
      </c>
      <c r="F172" s="8">
        <v>45.0</v>
      </c>
    </row>
    <row r="173" ht="14.25" customHeight="1">
      <c r="A173" s="133">
        <v>42584.0</v>
      </c>
      <c r="B173" s="8" t="s">
        <v>385</v>
      </c>
      <c r="C173" s="8" t="s">
        <v>169</v>
      </c>
      <c r="D173" s="8" t="s">
        <v>156</v>
      </c>
      <c r="E173" s="8" t="s">
        <v>152</v>
      </c>
      <c r="F173" s="8">
        <v>21.0</v>
      </c>
    </row>
    <row r="174" ht="14.25" customHeight="1">
      <c r="A174" s="133">
        <v>42585.0</v>
      </c>
      <c r="B174" s="8" t="s">
        <v>386</v>
      </c>
      <c r="C174" s="8" t="s">
        <v>281</v>
      </c>
      <c r="D174" s="8" t="s">
        <v>233</v>
      </c>
      <c r="E174" s="8" t="s">
        <v>152</v>
      </c>
      <c r="F174" s="8">
        <v>4.0</v>
      </c>
    </row>
    <row r="175" ht="14.25" customHeight="1">
      <c r="A175" s="133">
        <v>42586.0</v>
      </c>
      <c r="B175" s="8" t="s">
        <v>387</v>
      </c>
      <c r="C175" s="8" t="s">
        <v>388</v>
      </c>
      <c r="D175" s="8" t="s">
        <v>179</v>
      </c>
      <c r="E175" s="8" t="s">
        <v>164</v>
      </c>
      <c r="F175" s="8">
        <v>36.0</v>
      </c>
    </row>
    <row r="176" ht="14.25" customHeight="1">
      <c r="A176" s="133">
        <v>42586.0</v>
      </c>
      <c r="B176" s="8" t="s">
        <v>389</v>
      </c>
      <c r="C176" s="8" t="s">
        <v>232</v>
      </c>
      <c r="D176" s="8" t="s">
        <v>233</v>
      </c>
      <c r="E176" s="8" t="s">
        <v>152</v>
      </c>
      <c r="F176" s="8">
        <v>33.0</v>
      </c>
    </row>
    <row r="177" ht="14.25" customHeight="1">
      <c r="A177" s="133">
        <v>42586.0</v>
      </c>
      <c r="B177" s="8" t="s">
        <v>390</v>
      </c>
      <c r="C177" s="8" t="s">
        <v>181</v>
      </c>
      <c r="D177" s="8" t="s">
        <v>151</v>
      </c>
      <c r="E177" s="8" t="s">
        <v>152</v>
      </c>
      <c r="F177" s="8">
        <v>22.0</v>
      </c>
    </row>
    <row r="178" ht="14.25" customHeight="1">
      <c r="A178" s="133">
        <v>42587.0</v>
      </c>
      <c r="B178" s="8" t="s">
        <v>391</v>
      </c>
      <c r="C178" s="8" t="s">
        <v>166</v>
      </c>
      <c r="D178" s="8" t="s">
        <v>156</v>
      </c>
      <c r="E178" s="8" t="s">
        <v>152</v>
      </c>
      <c r="F178" s="8">
        <v>43.0</v>
      </c>
    </row>
    <row r="179" ht="14.25" customHeight="1">
      <c r="A179" s="133">
        <v>42590.0</v>
      </c>
      <c r="B179" s="8" t="s">
        <v>392</v>
      </c>
      <c r="C179" s="8" t="s">
        <v>197</v>
      </c>
      <c r="D179" s="8" t="s">
        <v>151</v>
      </c>
      <c r="E179" s="8" t="s">
        <v>152</v>
      </c>
      <c r="F179" s="8">
        <v>17.0</v>
      </c>
    </row>
    <row r="180" ht="14.25" customHeight="1">
      <c r="A180" s="133">
        <v>42591.0</v>
      </c>
      <c r="B180" s="8" t="s">
        <v>393</v>
      </c>
      <c r="C180" s="8" t="s">
        <v>169</v>
      </c>
      <c r="D180" s="8" t="s">
        <v>156</v>
      </c>
      <c r="E180" s="8" t="s">
        <v>152</v>
      </c>
      <c r="F180" s="8">
        <v>25.0</v>
      </c>
    </row>
    <row r="181" ht="14.25" customHeight="1">
      <c r="A181" s="133">
        <v>42594.0</v>
      </c>
      <c r="B181" s="8" t="s">
        <v>394</v>
      </c>
      <c r="C181" s="8" t="s">
        <v>169</v>
      </c>
      <c r="D181" s="8" t="s">
        <v>156</v>
      </c>
      <c r="E181" s="8" t="s">
        <v>152</v>
      </c>
      <c r="F181" s="8">
        <v>37.0</v>
      </c>
    </row>
    <row r="182" ht="14.25" customHeight="1">
      <c r="A182" s="133">
        <v>42596.0</v>
      </c>
      <c r="B182" s="8" t="s">
        <v>395</v>
      </c>
      <c r="C182" s="8" t="s">
        <v>181</v>
      </c>
      <c r="D182" s="8" t="s">
        <v>151</v>
      </c>
      <c r="E182" s="8" t="s">
        <v>152</v>
      </c>
      <c r="F182" s="8">
        <v>15.0</v>
      </c>
    </row>
    <row r="183" ht="14.25" customHeight="1">
      <c r="A183" s="133">
        <v>42597.0</v>
      </c>
      <c r="B183" s="8" t="s">
        <v>396</v>
      </c>
      <c r="C183" s="8" t="s">
        <v>321</v>
      </c>
      <c r="D183" s="8" t="s">
        <v>322</v>
      </c>
      <c r="E183" s="8" t="s">
        <v>152</v>
      </c>
      <c r="F183" s="8">
        <v>32.0</v>
      </c>
    </row>
    <row r="184" ht="14.25" customHeight="1">
      <c r="A184" s="133">
        <v>42599.0</v>
      </c>
      <c r="B184" s="8" t="s">
        <v>397</v>
      </c>
      <c r="C184" s="8" t="s">
        <v>169</v>
      </c>
      <c r="D184" s="8" t="s">
        <v>156</v>
      </c>
      <c r="E184" s="8" t="s">
        <v>152</v>
      </c>
      <c r="F184" s="8">
        <v>7.0</v>
      </c>
    </row>
    <row r="185" ht="14.25" customHeight="1">
      <c r="A185" s="133">
        <v>42600.0</v>
      </c>
      <c r="B185" s="8" t="s">
        <v>398</v>
      </c>
      <c r="C185" s="8" t="s">
        <v>166</v>
      </c>
      <c r="D185" s="8" t="s">
        <v>156</v>
      </c>
      <c r="E185" s="8" t="s">
        <v>152</v>
      </c>
      <c r="F185" s="8">
        <v>15.0</v>
      </c>
    </row>
    <row r="186" ht="14.25" customHeight="1">
      <c r="A186" s="133">
        <v>42601.0</v>
      </c>
      <c r="B186" s="8" t="s">
        <v>399</v>
      </c>
      <c r="C186" s="8" t="s">
        <v>169</v>
      </c>
      <c r="D186" s="8" t="s">
        <v>156</v>
      </c>
      <c r="E186" s="8" t="s">
        <v>152</v>
      </c>
      <c r="F186" s="8">
        <v>37.0</v>
      </c>
    </row>
    <row r="187" ht="14.25" customHeight="1">
      <c r="A187" s="133">
        <v>42602.0</v>
      </c>
      <c r="B187" s="8" t="s">
        <v>400</v>
      </c>
      <c r="C187" s="8" t="s">
        <v>194</v>
      </c>
      <c r="D187" s="8" t="s">
        <v>195</v>
      </c>
      <c r="E187" s="8" t="s">
        <v>152</v>
      </c>
      <c r="F187" s="8">
        <v>38.0</v>
      </c>
    </row>
    <row r="188" ht="14.25" customHeight="1">
      <c r="A188" s="133">
        <v>42602.0</v>
      </c>
      <c r="B188" s="8" t="s">
        <v>401</v>
      </c>
      <c r="C188" s="8" t="s">
        <v>225</v>
      </c>
      <c r="D188" s="8" t="s">
        <v>156</v>
      </c>
      <c r="E188" s="8" t="s">
        <v>152</v>
      </c>
      <c r="F188" s="8">
        <v>4.0</v>
      </c>
    </row>
    <row r="189" ht="14.25" customHeight="1">
      <c r="A189" s="133">
        <v>42602.0</v>
      </c>
      <c r="B189" s="8" t="s">
        <v>402</v>
      </c>
      <c r="C189" s="8" t="s">
        <v>287</v>
      </c>
      <c r="D189" s="8" t="s">
        <v>208</v>
      </c>
      <c r="E189" s="8" t="s">
        <v>152</v>
      </c>
      <c r="F189" s="8">
        <v>45.0</v>
      </c>
    </row>
    <row r="190" ht="14.25" customHeight="1">
      <c r="A190" s="133">
        <v>42604.0</v>
      </c>
      <c r="B190" s="8" t="s">
        <v>403</v>
      </c>
      <c r="C190" s="8" t="s">
        <v>155</v>
      </c>
      <c r="D190" s="8" t="s">
        <v>156</v>
      </c>
      <c r="E190" s="8" t="s">
        <v>152</v>
      </c>
      <c r="F190" s="8">
        <v>9.0</v>
      </c>
    </row>
    <row r="191" ht="14.25" customHeight="1">
      <c r="A191" s="133">
        <v>42605.0</v>
      </c>
      <c r="B191" s="8" t="s">
        <v>404</v>
      </c>
      <c r="C191" s="8" t="s">
        <v>235</v>
      </c>
      <c r="D191" s="8" t="s">
        <v>215</v>
      </c>
      <c r="E191" s="8" t="s">
        <v>152</v>
      </c>
      <c r="F191" s="8">
        <v>39.0</v>
      </c>
    </row>
    <row r="192" ht="14.25" customHeight="1">
      <c r="A192" s="133">
        <v>42606.0</v>
      </c>
      <c r="B192" s="8" t="s">
        <v>405</v>
      </c>
      <c r="C192" s="8" t="s">
        <v>155</v>
      </c>
      <c r="D192" s="8" t="s">
        <v>156</v>
      </c>
      <c r="E192" s="8" t="s">
        <v>152</v>
      </c>
      <c r="F192" s="8">
        <v>9.0</v>
      </c>
    </row>
    <row r="193" ht="14.25" customHeight="1">
      <c r="A193" s="133">
        <v>42607.0</v>
      </c>
      <c r="B193" s="8" t="s">
        <v>406</v>
      </c>
      <c r="C193" s="8" t="s">
        <v>407</v>
      </c>
      <c r="D193" s="8" t="s">
        <v>176</v>
      </c>
      <c r="E193" s="8" t="s">
        <v>164</v>
      </c>
      <c r="F193" s="8">
        <v>47.0</v>
      </c>
    </row>
    <row r="194" ht="14.25" customHeight="1">
      <c r="A194" s="133">
        <v>42608.0</v>
      </c>
      <c r="B194" s="8" t="s">
        <v>408</v>
      </c>
      <c r="C194" s="8" t="s">
        <v>181</v>
      </c>
      <c r="D194" s="8" t="s">
        <v>151</v>
      </c>
      <c r="E194" s="8" t="s">
        <v>152</v>
      </c>
      <c r="F194" s="8">
        <v>7.0</v>
      </c>
    </row>
    <row r="195" ht="14.25" customHeight="1">
      <c r="A195" s="133">
        <v>42609.0</v>
      </c>
      <c r="B195" s="8" t="s">
        <v>409</v>
      </c>
      <c r="C195" s="8" t="s">
        <v>410</v>
      </c>
      <c r="D195" s="8" t="s">
        <v>411</v>
      </c>
      <c r="E195" s="8" t="s">
        <v>164</v>
      </c>
      <c r="F195" s="8">
        <v>35.0</v>
      </c>
    </row>
    <row r="196" ht="14.25" customHeight="1">
      <c r="A196" s="133">
        <v>42609.0</v>
      </c>
      <c r="B196" s="8" t="s">
        <v>412</v>
      </c>
      <c r="C196" s="8" t="s">
        <v>321</v>
      </c>
      <c r="D196" s="8" t="s">
        <v>322</v>
      </c>
      <c r="E196" s="8" t="s">
        <v>152</v>
      </c>
      <c r="F196" s="8">
        <v>46.0</v>
      </c>
    </row>
    <row r="197" ht="14.25" customHeight="1">
      <c r="A197" s="133">
        <v>42611.0</v>
      </c>
      <c r="B197" s="8" t="s">
        <v>413</v>
      </c>
      <c r="C197" s="8" t="s">
        <v>225</v>
      </c>
      <c r="D197" s="8" t="s">
        <v>156</v>
      </c>
      <c r="E197" s="8" t="s">
        <v>152</v>
      </c>
      <c r="F197" s="8">
        <v>44.0</v>
      </c>
    </row>
    <row r="198" ht="14.25" customHeight="1">
      <c r="A198" s="133">
        <v>42613.0</v>
      </c>
      <c r="B198" s="8" t="s">
        <v>414</v>
      </c>
      <c r="C198" s="8" t="s">
        <v>155</v>
      </c>
      <c r="D198" s="8" t="s">
        <v>156</v>
      </c>
      <c r="E198" s="8" t="s">
        <v>152</v>
      </c>
      <c r="F198" s="8">
        <v>46.0</v>
      </c>
    </row>
    <row r="199" ht="14.25" customHeight="1">
      <c r="A199" s="133">
        <v>42613.0</v>
      </c>
      <c r="B199" s="8" t="s">
        <v>415</v>
      </c>
      <c r="C199" s="8" t="s">
        <v>225</v>
      </c>
      <c r="D199" s="8" t="s">
        <v>156</v>
      </c>
      <c r="E199" s="8" t="s">
        <v>152</v>
      </c>
      <c r="F199" s="8">
        <v>33.0</v>
      </c>
    </row>
    <row r="200" ht="14.25" customHeight="1">
      <c r="A200" s="133">
        <v>42613.0</v>
      </c>
      <c r="B200" s="8" t="s">
        <v>416</v>
      </c>
      <c r="C200" s="8" t="s">
        <v>222</v>
      </c>
      <c r="D200" s="8" t="s">
        <v>156</v>
      </c>
      <c r="E200" s="8" t="s">
        <v>152</v>
      </c>
      <c r="F200" s="8">
        <v>8.0</v>
      </c>
    </row>
    <row r="201" ht="14.25" customHeight="1">
      <c r="A201" s="133">
        <v>42613.0</v>
      </c>
      <c r="B201" s="8" t="s">
        <v>417</v>
      </c>
      <c r="C201" s="8" t="s">
        <v>212</v>
      </c>
      <c r="D201" s="8" t="s">
        <v>156</v>
      </c>
      <c r="E201" s="8" t="s">
        <v>152</v>
      </c>
      <c r="F201" s="8">
        <v>4.0</v>
      </c>
    </row>
    <row r="202" ht="14.25" customHeight="1">
      <c r="A202" s="133">
        <v>42614.0</v>
      </c>
      <c r="B202" s="8" t="s">
        <v>418</v>
      </c>
      <c r="C202" s="8" t="s">
        <v>197</v>
      </c>
      <c r="D202" s="8" t="s">
        <v>151</v>
      </c>
      <c r="E202" s="8" t="s">
        <v>152</v>
      </c>
      <c r="F202" s="8">
        <v>48.0</v>
      </c>
    </row>
    <row r="203" ht="14.25" customHeight="1">
      <c r="A203" s="133">
        <v>42614.0</v>
      </c>
      <c r="B203" s="8" t="s">
        <v>419</v>
      </c>
      <c r="C203" s="8" t="s">
        <v>277</v>
      </c>
      <c r="D203" s="8" t="s">
        <v>156</v>
      </c>
      <c r="E203" s="8" t="s">
        <v>152</v>
      </c>
      <c r="F203" s="8">
        <v>48.0</v>
      </c>
    </row>
    <row r="204" ht="14.25" customHeight="1">
      <c r="A204" s="133">
        <v>42614.0</v>
      </c>
      <c r="B204" s="8" t="s">
        <v>420</v>
      </c>
      <c r="C204" s="8" t="s">
        <v>222</v>
      </c>
      <c r="D204" s="8" t="s">
        <v>156</v>
      </c>
      <c r="E204" s="8" t="s">
        <v>152</v>
      </c>
      <c r="F204" s="8">
        <v>40.0</v>
      </c>
    </row>
    <row r="205" ht="14.25" customHeight="1">
      <c r="A205" s="133">
        <v>42615.0</v>
      </c>
      <c r="B205" s="8" t="s">
        <v>421</v>
      </c>
      <c r="C205" s="8" t="s">
        <v>155</v>
      </c>
      <c r="D205" s="8" t="s">
        <v>156</v>
      </c>
      <c r="E205" s="8" t="s">
        <v>152</v>
      </c>
      <c r="F205" s="8">
        <v>46.0</v>
      </c>
    </row>
    <row r="206" ht="14.25" customHeight="1">
      <c r="A206" s="133">
        <v>42616.0</v>
      </c>
      <c r="B206" s="8" t="s">
        <v>422</v>
      </c>
      <c r="C206" s="8" t="s">
        <v>207</v>
      </c>
      <c r="D206" s="8" t="s">
        <v>208</v>
      </c>
      <c r="E206" s="8" t="s">
        <v>152</v>
      </c>
      <c r="F206" s="8">
        <v>18.0</v>
      </c>
    </row>
    <row r="207" ht="14.25" customHeight="1">
      <c r="A207" s="133">
        <v>42617.0</v>
      </c>
      <c r="B207" s="8" t="s">
        <v>423</v>
      </c>
      <c r="C207" s="8" t="s">
        <v>277</v>
      </c>
      <c r="D207" s="8" t="s">
        <v>156</v>
      </c>
      <c r="E207" s="8" t="s">
        <v>152</v>
      </c>
      <c r="F207" s="8">
        <v>46.0</v>
      </c>
    </row>
    <row r="208" ht="14.25" customHeight="1">
      <c r="A208" s="133">
        <v>42619.0</v>
      </c>
      <c r="B208" s="8" t="s">
        <v>424</v>
      </c>
      <c r="C208" s="8" t="s">
        <v>178</v>
      </c>
      <c r="D208" s="8" t="s">
        <v>179</v>
      </c>
      <c r="E208" s="8" t="s">
        <v>164</v>
      </c>
      <c r="F208" s="8">
        <v>2.0</v>
      </c>
    </row>
    <row r="209" ht="14.25" customHeight="1">
      <c r="A209" s="133">
        <v>42619.0</v>
      </c>
      <c r="B209" s="8" t="s">
        <v>425</v>
      </c>
      <c r="C209" s="8" t="s">
        <v>181</v>
      </c>
      <c r="D209" s="8" t="s">
        <v>151</v>
      </c>
      <c r="E209" s="8" t="s">
        <v>152</v>
      </c>
      <c r="F209" s="8">
        <v>28.0</v>
      </c>
    </row>
    <row r="210" ht="14.25" customHeight="1">
      <c r="A210" s="133">
        <v>42619.0</v>
      </c>
      <c r="B210" s="8" t="s">
        <v>426</v>
      </c>
      <c r="C210" s="8" t="s">
        <v>192</v>
      </c>
      <c r="D210" s="8" t="s">
        <v>156</v>
      </c>
      <c r="E210" s="8" t="s">
        <v>152</v>
      </c>
      <c r="F210" s="8">
        <v>1.0</v>
      </c>
    </row>
    <row r="211" ht="14.25" customHeight="1">
      <c r="A211" s="133">
        <v>42620.0</v>
      </c>
      <c r="B211" s="8" t="s">
        <v>427</v>
      </c>
      <c r="C211" s="8" t="s">
        <v>181</v>
      </c>
      <c r="D211" s="8" t="s">
        <v>151</v>
      </c>
      <c r="E211" s="8" t="s">
        <v>152</v>
      </c>
      <c r="F211" s="8">
        <v>30.0</v>
      </c>
    </row>
    <row r="212" ht="14.25" customHeight="1">
      <c r="A212" s="133">
        <v>42621.0</v>
      </c>
      <c r="B212" s="8" t="s">
        <v>428</v>
      </c>
      <c r="C212" s="8" t="s">
        <v>166</v>
      </c>
      <c r="D212" s="8" t="s">
        <v>156</v>
      </c>
      <c r="E212" s="8" t="s">
        <v>152</v>
      </c>
      <c r="F212" s="8">
        <v>22.0</v>
      </c>
    </row>
    <row r="213" ht="14.25" customHeight="1">
      <c r="A213" s="133">
        <v>42622.0</v>
      </c>
      <c r="B213" s="8" t="s">
        <v>429</v>
      </c>
      <c r="C213" s="8" t="s">
        <v>205</v>
      </c>
      <c r="D213" s="8" t="s">
        <v>156</v>
      </c>
      <c r="E213" s="8" t="s">
        <v>152</v>
      </c>
      <c r="F213" s="8">
        <v>21.0</v>
      </c>
    </row>
    <row r="214" ht="14.25" customHeight="1">
      <c r="A214" s="133">
        <v>42623.0</v>
      </c>
      <c r="B214" s="8" t="s">
        <v>430</v>
      </c>
      <c r="C214" s="8" t="s">
        <v>181</v>
      </c>
      <c r="D214" s="8" t="s">
        <v>151</v>
      </c>
      <c r="E214" s="8" t="s">
        <v>152</v>
      </c>
      <c r="F214" s="8">
        <v>13.0</v>
      </c>
    </row>
    <row r="215" ht="14.25" customHeight="1">
      <c r="A215" s="133">
        <v>42624.0</v>
      </c>
      <c r="B215" s="8" t="s">
        <v>431</v>
      </c>
      <c r="C215" s="8" t="s">
        <v>232</v>
      </c>
      <c r="D215" s="8" t="s">
        <v>233</v>
      </c>
      <c r="E215" s="8" t="s">
        <v>152</v>
      </c>
      <c r="F215" s="8">
        <v>35.0</v>
      </c>
    </row>
    <row r="216" ht="14.25" customHeight="1">
      <c r="A216" s="133">
        <v>42624.0</v>
      </c>
      <c r="B216" s="8" t="s">
        <v>432</v>
      </c>
      <c r="C216" s="8" t="s">
        <v>277</v>
      </c>
      <c r="D216" s="8" t="s">
        <v>156</v>
      </c>
      <c r="E216" s="8" t="s">
        <v>152</v>
      </c>
      <c r="F216" s="8">
        <v>49.0</v>
      </c>
    </row>
    <row r="217" ht="14.25" customHeight="1">
      <c r="A217" s="133">
        <v>42629.0</v>
      </c>
      <c r="B217" s="8" t="s">
        <v>433</v>
      </c>
      <c r="C217" s="8" t="s">
        <v>232</v>
      </c>
      <c r="D217" s="8" t="s">
        <v>233</v>
      </c>
      <c r="E217" s="8" t="s">
        <v>152</v>
      </c>
      <c r="F217" s="8">
        <v>33.0</v>
      </c>
    </row>
    <row r="218" ht="14.25" customHeight="1">
      <c r="A218" s="133">
        <v>42632.0</v>
      </c>
      <c r="B218" s="8" t="s">
        <v>434</v>
      </c>
      <c r="C218" s="8" t="s">
        <v>219</v>
      </c>
      <c r="D218" s="8" t="s">
        <v>220</v>
      </c>
      <c r="E218" s="8" t="s">
        <v>152</v>
      </c>
      <c r="F218" s="8">
        <v>16.0</v>
      </c>
    </row>
    <row r="219" ht="14.25" customHeight="1">
      <c r="A219" s="133">
        <v>42634.0</v>
      </c>
      <c r="B219" s="8" t="s">
        <v>435</v>
      </c>
      <c r="C219" s="8" t="s">
        <v>181</v>
      </c>
      <c r="D219" s="8" t="s">
        <v>151</v>
      </c>
      <c r="E219" s="8" t="s">
        <v>152</v>
      </c>
      <c r="F219" s="8">
        <v>13.0</v>
      </c>
    </row>
    <row r="220" ht="14.25" customHeight="1">
      <c r="A220" s="133">
        <v>42634.0</v>
      </c>
      <c r="B220" s="8" t="s">
        <v>436</v>
      </c>
      <c r="C220" s="8" t="s">
        <v>197</v>
      </c>
      <c r="D220" s="8" t="s">
        <v>151</v>
      </c>
      <c r="E220" s="8" t="s">
        <v>152</v>
      </c>
      <c r="F220" s="8">
        <v>46.0</v>
      </c>
    </row>
    <row r="221" ht="14.25" customHeight="1">
      <c r="A221" s="133">
        <v>42634.0</v>
      </c>
      <c r="B221" s="8" t="s">
        <v>437</v>
      </c>
      <c r="C221" s="8" t="s">
        <v>225</v>
      </c>
      <c r="D221" s="8" t="s">
        <v>156</v>
      </c>
      <c r="E221" s="8" t="s">
        <v>152</v>
      </c>
      <c r="F221" s="8">
        <v>1.0</v>
      </c>
    </row>
    <row r="222" ht="14.25" customHeight="1">
      <c r="A222" s="133">
        <v>42635.0</v>
      </c>
      <c r="B222" s="8" t="s">
        <v>438</v>
      </c>
      <c r="C222" s="8" t="s">
        <v>192</v>
      </c>
      <c r="D222" s="8" t="s">
        <v>156</v>
      </c>
      <c r="E222" s="8" t="s">
        <v>152</v>
      </c>
      <c r="F222" s="8">
        <v>38.0</v>
      </c>
    </row>
    <row r="223" ht="14.25" customHeight="1">
      <c r="A223" s="133">
        <v>42635.0</v>
      </c>
      <c r="B223" s="8" t="s">
        <v>439</v>
      </c>
      <c r="C223" s="8" t="s">
        <v>225</v>
      </c>
      <c r="D223" s="8" t="s">
        <v>156</v>
      </c>
      <c r="E223" s="8" t="s">
        <v>152</v>
      </c>
      <c r="F223" s="8">
        <v>43.0</v>
      </c>
    </row>
    <row r="224" ht="14.25" customHeight="1">
      <c r="A224" s="133">
        <v>42637.0</v>
      </c>
      <c r="B224" s="8" t="s">
        <v>440</v>
      </c>
      <c r="C224" s="8" t="s">
        <v>210</v>
      </c>
      <c r="D224" s="8" t="s">
        <v>200</v>
      </c>
      <c r="E224" s="8" t="s">
        <v>152</v>
      </c>
      <c r="F224" s="8">
        <v>39.0</v>
      </c>
    </row>
    <row r="225" ht="14.25" customHeight="1">
      <c r="A225" s="133">
        <v>42637.0</v>
      </c>
      <c r="B225" s="8" t="s">
        <v>441</v>
      </c>
      <c r="C225" s="8" t="s">
        <v>210</v>
      </c>
      <c r="D225" s="8" t="s">
        <v>200</v>
      </c>
      <c r="E225" s="8" t="s">
        <v>152</v>
      </c>
      <c r="F225" s="8">
        <v>37.0</v>
      </c>
    </row>
    <row r="226" ht="14.25" customHeight="1">
      <c r="A226" s="133">
        <v>42637.0</v>
      </c>
      <c r="B226" s="8" t="s">
        <v>442</v>
      </c>
      <c r="C226" s="8" t="s">
        <v>212</v>
      </c>
      <c r="D226" s="8" t="s">
        <v>156</v>
      </c>
      <c r="E226" s="8" t="s">
        <v>152</v>
      </c>
      <c r="F226" s="8">
        <v>1.0</v>
      </c>
    </row>
    <row r="227" ht="14.25" customHeight="1">
      <c r="A227" s="133">
        <v>42641.0</v>
      </c>
      <c r="B227" s="8" t="s">
        <v>443</v>
      </c>
      <c r="C227" s="8" t="s">
        <v>166</v>
      </c>
      <c r="D227" s="8" t="s">
        <v>156</v>
      </c>
      <c r="E227" s="8" t="s">
        <v>152</v>
      </c>
      <c r="F227" s="8">
        <v>25.0</v>
      </c>
    </row>
    <row r="228" ht="14.25" customHeight="1">
      <c r="A228" s="133">
        <v>42641.0</v>
      </c>
      <c r="B228" s="8" t="s">
        <v>444</v>
      </c>
      <c r="C228" s="8" t="s">
        <v>277</v>
      </c>
      <c r="D228" s="8" t="s">
        <v>156</v>
      </c>
      <c r="E228" s="8" t="s">
        <v>152</v>
      </c>
      <c r="F228" s="8">
        <v>1.0</v>
      </c>
    </row>
    <row r="229" ht="14.25" customHeight="1">
      <c r="A229" s="133">
        <v>42642.0</v>
      </c>
      <c r="B229" s="8" t="s">
        <v>445</v>
      </c>
      <c r="C229" s="8" t="s">
        <v>277</v>
      </c>
      <c r="D229" s="8" t="s">
        <v>156</v>
      </c>
      <c r="E229" s="8" t="s">
        <v>152</v>
      </c>
      <c r="F229" s="8">
        <v>9.0</v>
      </c>
    </row>
    <row r="230" ht="14.25" customHeight="1">
      <c r="A230" s="133">
        <v>42643.0</v>
      </c>
      <c r="B230" s="8" t="s">
        <v>446</v>
      </c>
      <c r="C230" s="8" t="s">
        <v>447</v>
      </c>
      <c r="D230" s="8" t="s">
        <v>411</v>
      </c>
      <c r="E230" s="8" t="s">
        <v>164</v>
      </c>
      <c r="F230" s="8">
        <v>13.0</v>
      </c>
    </row>
    <row r="231" ht="14.25" customHeight="1">
      <c r="A231" s="133">
        <v>42643.0</v>
      </c>
      <c r="B231" s="8" t="s">
        <v>448</v>
      </c>
      <c r="C231" s="8" t="s">
        <v>449</v>
      </c>
      <c r="D231" s="8" t="s">
        <v>163</v>
      </c>
      <c r="E231" s="8" t="s">
        <v>164</v>
      </c>
      <c r="F231" s="8">
        <v>43.0</v>
      </c>
    </row>
    <row r="232" ht="14.25" customHeight="1">
      <c r="A232" s="133">
        <v>42643.0</v>
      </c>
      <c r="B232" s="8" t="s">
        <v>450</v>
      </c>
      <c r="C232" s="8" t="s">
        <v>210</v>
      </c>
      <c r="D232" s="8" t="s">
        <v>200</v>
      </c>
      <c r="E232" s="8" t="s">
        <v>152</v>
      </c>
      <c r="F232" s="8">
        <v>21.0</v>
      </c>
    </row>
    <row r="233" ht="14.25" customHeight="1">
      <c r="A233" s="133">
        <v>42647.0</v>
      </c>
      <c r="B233" s="8" t="s">
        <v>451</v>
      </c>
      <c r="C233" s="8" t="s">
        <v>187</v>
      </c>
      <c r="D233" s="8" t="s">
        <v>172</v>
      </c>
      <c r="E233" s="8" t="s">
        <v>152</v>
      </c>
      <c r="F233" s="8">
        <v>7.0</v>
      </c>
    </row>
    <row r="234" ht="14.25" customHeight="1">
      <c r="A234" s="133">
        <v>42647.0</v>
      </c>
      <c r="B234" s="8" t="s">
        <v>452</v>
      </c>
      <c r="C234" s="8" t="s">
        <v>453</v>
      </c>
      <c r="D234" s="8" t="s">
        <v>160</v>
      </c>
      <c r="E234" s="8" t="s">
        <v>152</v>
      </c>
      <c r="F234" s="8">
        <v>32.0</v>
      </c>
    </row>
    <row r="235" ht="14.25" customHeight="1">
      <c r="A235" s="133">
        <v>42647.0</v>
      </c>
      <c r="B235" s="8" t="s">
        <v>454</v>
      </c>
      <c r="C235" s="8" t="s">
        <v>183</v>
      </c>
      <c r="D235" s="8" t="s">
        <v>156</v>
      </c>
      <c r="E235" s="8" t="s">
        <v>152</v>
      </c>
      <c r="F235" s="8">
        <v>11.0</v>
      </c>
    </row>
    <row r="236" ht="14.25" customHeight="1">
      <c r="A236" s="133">
        <v>42649.0</v>
      </c>
      <c r="B236" s="8" t="s">
        <v>455</v>
      </c>
      <c r="C236" s="8" t="s">
        <v>166</v>
      </c>
      <c r="D236" s="8" t="s">
        <v>156</v>
      </c>
      <c r="E236" s="8" t="s">
        <v>152</v>
      </c>
      <c r="F236" s="8">
        <v>27.0</v>
      </c>
    </row>
    <row r="237" ht="14.25" customHeight="1">
      <c r="A237" s="133">
        <v>42650.0</v>
      </c>
      <c r="B237" s="8" t="s">
        <v>456</v>
      </c>
      <c r="C237" s="8" t="s">
        <v>192</v>
      </c>
      <c r="D237" s="8" t="s">
        <v>156</v>
      </c>
      <c r="E237" s="8" t="s">
        <v>152</v>
      </c>
      <c r="F237" s="8">
        <v>29.0</v>
      </c>
    </row>
    <row r="238" ht="14.25" customHeight="1">
      <c r="A238" s="133">
        <v>42651.0</v>
      </c>
      <c r="B238" s="8" t="s">
        <v>457</v>
      </c>
      <c r="C238" s="8" t="s">
        <v>183</v>
      </c>
      <c r="D238" s="8" t="s">
        <v>156</v>
      </c>
      <c r="E238" s="8" t="s">
        <v>152</v>
      </c>
      <c r="F238" s="8">
        <v>4.0</v>
      </c>
    </row>
    <row r="239" ht="14.25" customHeight="1">
      <c r="A239" s="133">
        <v>42656.0</v>
      </c>
      <c r="B239" s="8" t="s">
        <v>458</v>
      </c>
      <c r="C239" s="8" t="s">
        <v>225</v>
      </c>
      <c r="D239" s="8" t="s">
        <v>156</v>
      </c>
      <c r="E239" s="8" t="s">
        <v>152</v>
      </c>
      <c r="F239" s="8">
        <v>5.0</v>
      </c>
    </row>
    <row r="240" ht="14.25" customHeight="1">
      <c r="A240" s="133">
        <v>42656.0</v>
      </c>
      <c r="B240" s="8" t="s">
        <v>459</v>
      </c>
      <c r="C240" s="8" t="s">
        <v>225</v>
      </c>
      <c r="D240" s="8" t="s">
        <v>156</v>
      </c>
      <c r="E240" s="8" t="s">
        <v>152</v>
      </c>
      <c r="F240" s="8">
        <v>33.0</v>
      </c>
    </row>
    <row r="241" ht="14.25" customHeight="1">
      <c r="A241" s="133">
        <v>42657.0</v>
      </c>
      <c r="B241" s="8" t="s">
        <v>460</v>
      </c>
      <c r="C241" s="8" t="s">
        <v>155</v>
      </c>
      <c r="D241" s="8" t="s">
        <v>156</v>
      </c>
      <c r="E241" s="8" t="s">
        <v>152</v>
      </c>
      <c r="F241" s="8">
        <v>15.0</v>
      </c>
    </row>
    <row r="242" ht="14.25" customHeight="1">
      <c r="A242" s="133">
        <v>42658.0</v>
      </c>
      <c r="B242" s="8" t="s">
        <v>461</v>
      </c>
      <c r="C242" s="8" t="s">
        <v>267</v>
      </c>
      <c r="D242" s="8" t="s">
        <v>208</v>
      </c>
      <c r="E242" s="8" t="s">
        <v>152</v>
      </c>
      <c r="F242" s="8">
        <v>37.0</v>
      </c>
    </row>
    <row r="243" ht="14.25" customHeight="1">
      <c r="A243" s="133">
        <v>42659.0</v>
      </c>
      <c r="B243" s="8" t="s">
        <v>462</v>
      </c>
      <c r="C243" s="8" t="s">
        <v>463</v>
      </c>
      <c r="D243" s="8" t="s">
        <v>250</v>
      </c>
      <c r="E243" s="8" t="s">
        <v>164</v>
      </c>
      <c r="F243" s="8">
        <v>27.0</v>
      </c>
    </row>
    <row r="244" ht="14.25" customHeight="1">
      <c r="A244" s="133">
        <v>42660.0</v>
      </c>
      <c r="B244" s="8" t="s">
        <v>464</v>
      </c>
      <c r="C244" s="8" t="s">
        <v>465</v>
      </c>
      <c r="D244" s="8" t="s">
        <v>179</v>
      </c>
      <c r="E244" s="8" t="s">
        <v>164</v>
      </c>
      <c r="F244" s="8">
        <v>12.0</v>
      </c>
    </row>
    <row r="245" ht="14.25" customHeight="1">
      <c r="A245" s="133">
        <v>42661.0</v>
      </c>
      <c r="B245" s="8" t="s">
        <v>466</v>
      </c>
      <c r="C245" s="8" t="s">
        <v>155</v>
      </c>
      <c r="D245" s="8" t="s">
        <v>156</v>
      </c>
      <c r="E245" s="8" t="s">
        <v>152</v>
      </c>
      <c r="F245" s="8">
        <v>20.0</v>
      </c>
    </row>
    <row r="246" ht="14.25" customHeight="1">
      <c r="A246" s="133">
        <v>42662.0</v>
      </c>
      <c r="B246" s="8" t="s">
        <v>467</v>
      </c>
      <c r="C246" s="8" t="s">
        <v>169</v>
      </c>
      <c r="D246" s="8" t="s">
        <v>156</v>
      </c>
      <c r="E246" s="8" t="s">
        <v>152</v>
      </c>
      <c r="F246" s="8">
        <v>48.0</v>
      </c>
    </row>
    <row r="247" ht="14.25" customHeight="1">
      <c r="A247" s="133">
        <v>42665.0</v>
      </c>
      <c r="B247" s="8" t="s">
        <v>468</v>
      </c>
      <c r="C247" s="8" t="s">
        <v>159</v>
      </c>
      <c r="D247" s="8" t="s">
        <v>160</v>
      </c>
      <c r="E247" s="8" t="s">
        <v>152</v>
      </c>
      <c r="F247" s="8">
        <v>17.0</v>
      </c>
    </row>
    <row r="248" ht="14.25" customHeight="1">
      <c r="A248" s="133">
        <v>42665.0</v>
      </c>
      <c r="B248" s="8" t="s">
        <v>469</v>
      </c>
      <c r="C248" s="8" t="s">
        <v>183</v>
      </c>
      <c r="D248" s="8" t="s">
        <v>156</v>
      </c>
      <c r="E248" s="8" t="s">
        <v>152</v>
      </c>
      <c r="F248" s="8">
        <v>14.0</v>
      </c>
    </row>
    <row r="249" ht="14.25" customHeight="1">
      <c r="A249" s="133">
        <v>42665.0</v>
      </c>
      <c r="B249" s="8" t="s">
        <v>470</v>
      </c>
      <c r="C249" s="8" t="s">
        <v>192</v>
      </c>
      <c r="D249" s="8" t="s">
        <v>156</v>
      </c>
      <c r="E249" s="8" t="s">
        <v>152</v>
      </c>
      <c r="F249" s="8">
        <v>44.0</v>
      </c>
    </row>
    <row r="250" ht="14.25" customHeight="1">
      <c r="A250" s="133">
        <v>42666.0</v>
      </c>
      <c r="B250" s="8" t="s">
        <v>471</v>
      </c>
      <c r="C250" s="8" t="s">
        <v>155</v>
      </c>
      <c r="D250" s="8" t="s">
        <v>156</v>
      </c>
      <c r="E250" s="8" t="s">
        <v>152</v>
      </c>
      <c r="F250" s="8">
        <v>2.0</v>
      </c>
    </row>
    <row r="251" ht="14.25" customHeight="1">
      <c r="A251" s="133">
        <v>42667.0</v>
      </c>
      <c r="B251" s="8" t="s">
        <v>472</v>
      </c>
      <c r="C251" s="8" t="s">
        <v>473</v>
      </c>
      <c r="D251" s="8" t="s">
        <v>250</v>
      </c>
      <c r="E251" s="8" t="s">
        <v>164</v>
      </c>
      <c r="F251" s="8">
        <v>35.0</v>
      </c>
    </row>
    <row r="252" ht="14.25" customHeight="1">
      <c r="A252" s="133">
        <v>42668.0</v>
      </c>
      <c r="B252" s="8" t="s">
        <v>474</v>
      </c>
      <c r="C252" s="8" t="s">
        <v>171</v>
      </c>
      <c r="D252" s="8" t="s">
        <v>172</v>
      </c>
      <c r="E252" s="8" t="s">
        <v>152</v>
      </c>
      <c r="F252" s="8">
        <v>19.0</v>
      </c>
    </row>
    <row r="253" ht="14.25" customHeight="1">
      <c r="A253" s="133">
        <v>42668.0</v>
      </c>
      <c r="B253" s="8" t="s">
        <v>475</v>
      </c>
      <c r="C253" s="8" t="s">
        <v>212</v>
      </c>
      <c r="D253" s="8" t="s">
        <v>156</v>
      </c>
      <c r="E253" s="8" t="s">
        <v>152</v>
      </c>
      <c r="F253" s="8">
        <v>46.0</v>
      </c>
    </row>
    <row r="254" ht="14.25" customHeight="1">
      <c r="A254" s="133">
        <v>42669.0</v>
      </c>
      <c r="B254" s="8" t="s">
        <v>476</v>
      </c>
      <c r="C254" s="8" t="s">
        <v>197</v>
      </c>
      <c r="D254" s="8" t="s">
        <v>151</v>
      </c>
      <c r="E254" s="8" t="s">
        <v>152</v>
      </c>
      <c r="F254" s="8">
        <v>23.0</v>
      </c>
    </row>
    <row r="255" ht="14.25" customHeight="1">
      <c r="A255" s="133">
        <v>42671.0</v>
      </c>
      <c r="B255" s="8" t="s">
        <v>477</v>
      </c>
      <c r="C255" s="8" t="s">
        <v>192</v>
      </c>
      <c r="D255" s="8" t="s">
        <v>156</v>
      </c>
      <c r="E255" s="8" t="s">
        <v>152</v>
      </c>
      <c r="F255" s="8">
        <v>35.0</v>
      </c>
    </row>
    <row r="256" ht="14.25" customHeight="1">
      <c r="A256" s="133">
        <v>42672.0</v>
      </c>
      <c r="B256" s="8" t="s">
        <v>478</v>
      </c>
      <c r="C256" s="8" t="s">
        <v>183</v>
      </c>
      <c r="D256" s="8" t="s">
        <v>156</v>
      </c>
      <c r="E256" s="8" t="s">
        <v>152</v>
      </c>
      <c r="F256" s="8">
        <v>5.0</v>
      </c>
    </row>
    <row r="257" ht="14.25" customHeight="1">
      <c r="A257" s="133">
        <v>42673.0</v>
      </c>
      <c r="B257" s="8" t="s">
        <v>479</v>
      </c>
      <c r="C257" s="8" t="s">
        <v>181</v>
      </c>
      <c r="D257" s="8" t="s">
        <v>151</v>
      </c>
      <c r="E257" s="8" t="s">
        <v>152</v>
      </c>
      <c r="F257" s="8">
        <v>25.0</v>
      </c>
    </row>
    <row r="258" ht="14.25" customHeight="1">
      <c r="A258" s="133">
        <v>42673.0</v>
      </c>
      <c r="B258" s="8" t="s">
        <v>480</v>
      </c>
      <c r="C258" s="8" t="s">
        <v>150</v>
      </c>
      <c r="D258" s="8" t="s">
        <v>151</v>
      </c>
      <c r="E258" s="8" t="s">
        <v>152</v>
      </c>
      <c r="F258" s="8">
        <v>50.0</v>
      </c>
    </row>
    <row r="259" ht="14.25" customHeight="1">
      <c r="A259" s="133">
        <v>42674.0</v>
      </c>
      <c r="B259" s="8" t="s">
        <v>481</v>
      </c>
      <c r="C259" s="8" t="s">
        <v>482</v>
      </c>
      <c r="D259" s="8" t="s">
        <v>163</v>
      </c>
      <c r="E259" s="8" t="s">
        <v>164</v>
      </c>
      <c r="F259" s="8">
        <v>2.0</v>
      </c>
    </row>
    <row r="260" ht="14.25" customHeight="1">
      <c r="A260" s="133">
        <v>42675.0</v>
      </c>
      <c r="B260" s="8" t="s">
        <v>483</v>
      </c>
      <c r="C260" s="8" t="s">
        <v>166</v>
      </c>
      <c r="D260" s="8" t="s">
        <v>156</v>
      </c>
      <c r="E260" s="8" t="s">
        <v>152</v>
      </c>
      <c r="F260" s="8">
        <v>31.0</v>
      </c>
    </row>
    <row r="261" ht="14.25" customHeight="1">
      <c r="A261" s="133">
        <v>42675.0</v>
      </c>
      <c r="B261" s="8" t="s">
        <v>484</v>
      </c>
      <c r="C261" s="8" t="s">
        <v>183</v>
      </c>
      <c r="D261" s="8" t="s">
        <v>156</v>
      </c>
      <c r="E261" s="8" t="s">
        <v>152</v>
      </c>
      <c r="F261" s="8">
        <v>31.0</v>
      </c>
    </row>
    <row r="262" ht="14.25" customHeight="1">
      <c r="A262" s="133">
        <v>42675.0</v>
      </c>
      <c r="B262" s="8" t="s">
        <v>485</v>
      </c>
      <c r="C262" s="8" t="s">
        <v>192</v>
      </c>
      <c r="D262" s="8" t="s">
        <v>156</v>
      </c>
      <c r="E262" s="8" t="s">
        <v>152</v>
      </c>
      <c r="F262" s="8">
        <v>23.0</v>
      </c>
    </row>
    <row r="263" ht="14.25" customHeight="1">
      <c r="A263" s="133">
        <v>42675.0</v>
      </c>
      <c r="B263" s="8" t="s">
        <v>486</v>
      </c>
      <c r="C263" s="8" t="s">
        <v>225</v>
      </c>
      <c r="D263" s="8" t="s">
        <v>156</v>
      </c>
      <c r="E263" s="8" t="s">
        <v>152</v>
      </c>
      <c r="F263" s="8">
        <v>24.0</v>
      </c>
    </row>
    <row r="264" ht="14.25" customHeight="1">
      <c r="A264" s="133">
        <v>42676.0</v>
      </c>
      <c r="B264" s="8" t="s">
        <v>487</v>
      </c>
      <c r="C264" s="8" t="s">
        <v>190</v>
      </c>
      <c r="D264" s="8" t="s">
        <v>156</v>
      </c>
      <c r="E264" s="8" t="s">
        <v>152</v>
      </c>
      <c r="F264" s="8">
        <v>39.0</v>
      </c>
    </row>
    <row r="265" ht="14.25" customHeight="1">
      <c r="A265" s="133">
        <v>42676.0</v>
      </c>
      <c r="B265" s="8" t="s">
        <v>488</v>
      </c>
      <c r="C265" s="8" t="s">
        <v>205</v>
      </c>
      <c r="D265" s="8" t="s">
        <v>156</v>
      </c>
      <c r="E265" s="8" t="s">
        <v>152</v>
      </c>
      <c r="F265" s="8">
        <v>8.0</v>
      </c>
    </row>
    <row r="266" ht="14.25" customHeight="1">
      <c r="A266" s="133">
        <v>42676.0</v>
      </c>
      <c r="B266" s="8" t="s">
        <v>489</v>
      </c>
      <c r="C266" s="8" t="s">
        <v>222</v>
      </c>
      <c r="D266" s="8" t="s">
        <v>156</v>
      </c>
      <c r="E266" s="8" t="s">
        <v>152</v>
      </c>
      <c r="F266" s="8">
        <v>25.0</v>
      </c>
    </row>
    <row r="267" ht="14.25" customHeight="1">
      <c r="A267" s="133">
        <v>42678.0</v>
      </c>
      <c r="B267" s="8" t="s">
        <v>490</v>
      </c>
      <c r="C267" s="8" t="s">
        <v>217</v>
      </c>
      <c r="D267" s="8" t="s">
        <v>160</v>
      </c>
      <c r="E267" s="8" t="s">
        <v>152</v>
      </c>
      <c r="F267" s="8">
        <v>25.0</v>
      </c>
    </row>
    <row r="268" ht="14.25" customHeight="1">
      <c r="A268" s="133">
        <v>42679.0</v>
      </c>
      <c r="B268" s="8" t="s">
        <v>491</v>
      </c>
      <c r="C268" s="8" t="s">
        <v>171</v>
      </c>
      <c r="D268" s="8" t="s">
        <v>172</v>
      </c>
      <c r="E268" s="8" t="s">
        <v>152</v>
      </c>
      <c r="F268" s="8">
        <v>30.0</v>
      </c>
    </row>
    <row r="269" ht="14.25" customHeight="1">
      <c r="A269" s="133">
        <v>42681.0</v>
      </c>
      <c r="B269" s="8" t="s">
        <v>492</v>
      </c>
      <c r="C269" s="8" t="s">
        <v>166</v>
      </c>
      <c r="D269" s="8" t="s">
        <v>156</v>
      </c>
      <c r="E269" s="8" t="s">
        <v>152</v>
      </c>
      <c r="F269" s="8">
        <v>31.0</v>
      </c>
    </row>
    <row r="270" ht="14.25" customHeight="1">
      <c r="A270" s="133">
        <v>42682.0</v>
      </c>
      <c r="B270" s="8" t="s">
        <v>493</v>
      </c>
      <c r="C270" s="8" t="s">
        <v>225</v>
      </c>
      <c r="D270" s="8" t="s">
        <v>156</v>
      </c>
      <c r="E270" s="8" t="s">
        <v>152</v>
      </c>
      <c r="F270" s="8">
        <v>2.0</v>
      </c>
    </row>
    <row r="271" ht="14.25" customHeight="1">
      <c r="A271" s="133">
        <v>42682.0</v>
      </c>
      <c r="B271" s="8" t="s">
        <v>494</v>
      </c>
      <c r="C271" s="8" t="s">
        <v>212</v>
      </c>
      <c r="D271" s="8" t="s">
        <v>156</v>
      </c>
      <c r="E271" s="8" t="s">
        <v>152</v>
      </c>
      <c r="F271" s="8">
        <v>11.0</v>
      </c>
    </row>
    <row r="272" ht="14.25" customHeight="1">
      <c r="A272" s="133">
        <v>42683.0</v>
      </c>
      <c r="B272" s="8" t="s">
        <v>495</v>
      </c>
      <c r="C272" s="8" t="s">
        <v>246</v>
      </c>
      <c r="D272" s="8" t="s">
        <v>220</v>
      </c>
      <c r="E272" s="8" t="s">
        <v>152</v>
      </c>
      <c r="F272" s="8">
        <v>15.0</v>
      </c>
    </row>
    <row r="273" ht="14.25" customHeight="1">
      <c r="A273" s="133">
        <v>42683.0</v>
      </c>
      <c r="B273" s="8" t="s">
        <v>496</v>
      </c>
      <c r="C273" s="8" t="s">
        <v>235</v>
      </c>
      <c r="D273" s="8" t="s">
        <v>215</v>
      </c>
      <c r="E273" s="8" t="s">
        <v>152</v>
      </c>
      <c r="F273" s="8">
        <v>19.0</v>
      </c>
    </row>
    <row r="274" ht="14.25" customHeight="1">
      <c r="A274" s="133">
        <v>42684.0</v>
      </c>
      <c r="B274" s="8" t="s">
        <v>497</v>
      </c>
      <c r="C274" s="8" t="s">
        <v>225</v>
      </c>
      <c r="D274" s="8" t="s">
        <v>156</v>
      </c>
      <c r="E274" s="8" t="s">
        <v>152</v>
      </c>
      <c r="F274" s="8">
        <v>34.0</v>
      </c>
    </row>
    <row r="275" ht="14.25" customHeight="1">
      <c r="A275" s="133">
        <v>42684.0</v>
      </c>
      <c r="B275" s="8" t="s">
        <v>498</v>
      </c>
      <c r="C275" s="8" t="s">
        <v>222</v>
      </c>
      <c r="D275" s="8" t="s">
        <v>156</v>
      </c>
      <c r="E275" s="8" t="s">
        <v>152</v>
      </c>
      <c r="F275" s="8">
        <v>50.0</v>
      </c>
    </row>
    <row r="276" ht="14.25" customHeight="1">
      <c r="A276" s="133">
        <v>42685.0</v>
      </c>
      <c r="B276" s="8" t="s">
        <v>499</v>
      </c>
      <c r="C276" s="8" t="s">
        <v>207</v>
      </c>
      <c r="D276" s="8" t="s">
        <v>208</v>
      </c>
      <c r="E276" s="8" t="s">
        <v>152</v>
      </c>
      <c r="F276" s="8">
        <v>16.0</v>
      </c>
    </row>
    <row r="277" ht="14.25" customHeight="1">
      <c r="A277" s="133">
        <v>42686.0</v>
      </c>
      <c r="B277" s="8" t="s">
        <v>500</v>
      </c>
      <c r="C277" s="8" t="s">
        <v>463</v>
      </c>
      <c r="D277" s="8" t="s">
        <v>250</v>
      </c>
      <c r="E277" s="8" t="s">
        <v>164</v>
      </c>
      <c r="F277" s="8">
        <v>39.0</v>
      </c>
    </row>
    <row r="278" ht="14.25" customHeight="1">
      <c r="A278" s="133">
        <v>42687.0</v>
      </c>
      <c r="B278" s="8" t="s">
        <v>501</v>
      </c>
      <c r="C278" s="8" t="s">
        <v>169</v>
      </c>
      <c r="D278" s="8" t="s">
        <v>156</v>
      </c>
      <c r="E278" s="8" t="s">
        <v>152</v>
      </c>
      <c r="F278" s="8">
        <v>8.0</v>
      </c>
    </row>
    <row r="279" ht="14.25" customHeight="1">
      <c r="A279" s="133">
        <v>42688.0</v>
      </c>
      <c r="B279" s="8" t="s">
        <v>502</v>
      </c>
      <c r="C279" s="8" t="s">
        <v>267</v>
      </c>
      <c r="D279" s="8" t="s">
        <v>208</v>
      </c>
      <c r="E279" s="8" t="s">
        <v>152</v>
      </c>
      <c r="F279" s="8">
        <v>46.0</v>
      </c>
    </row>
    <row r="280" ht="14.25" customHeight="1">
      <c r="A280" s="133">
        <v>42689.0</v>
      </c>
      <c r="B280" s="8" t="s">
        <v>503</v>
      </c>
      <c r="C280" s="8" t="s">
        <v>205</v>
      </c>
      <c r="D280" s="8" t="s">
        <v>156</v>
      </c>
      <c r="E280" s="8" t="s">
        <v>152</v>
      </c>
      <c r="F280" s="8">
        <v>3.0</v>
      </c>
    </row>
    <row r="281" ht="14.25" customHeight="1">
      <c r="A281" s="133">
        <v>42690.0</v>
      </c>
      <c r="B281" s="8" t="s">
        <v>504</v>
      </c>
      <c r="C281" s="8" t="s">
        <v>159</v>
      </c>
      <c r="D281" s="8" t="s">
        <v>160</v>
      </c>
      <c r="E281" s="8" t="s">
        <v>152</v>
      </c>
      <c r="F281" s="8">
        <v>48.0</v>
      </c>
    </row>
    <row r="282" ht="14.25" customHeight="1">
      <c r="A282" s="133">
        <v>42690.0</v>
      </c>
      <c r="B282" s="8" t="s">
        <v>505</v>
      </c>
      <c r="C282" s="8" t="s">
        <v>205</v>
      </c>
      <c r="D282" s="8" t="s">
        <v>156</v>
      </c>
      <c r="E282" s="8" t="s">
        <v>152</v>
      </c>
      <c r="F282" s="8">
        <v>45.0</v>
      </c>
    </row>
    <row r="283" ht="14.25" customHeight="1">
      <c r="A283" s="133">
        <v>42690.0</v>
      </c>
      <c r="B283" s="8" t="s">
        <v>506</v>
      </c>
      <c r="C283" s="8" t="s">
        <v>222</v>
      </c>
      <c r="D283" s="8" t="s">
        <v>156</v>
      </c>
      <c r="E283" s="8" t="s">
        <v>152</v>
      </c>
      <c r="F283" s="8">
        <v>16.0</v>
      </c>
    </row>
    <row r="284" ht="14.25" customHeight="1">
      <c r="A284" s="133">
        <v>42691.0</v>
      </c>
      <c r="B284" s="8" t="s">
        <v>507</v>
      </c>
      <c r="C284" s="8" t="s">
        <v>225</v>
      </c>
      <c r="D284" s="8" t="s">
        <v>156</v>
      </c>
      <c r="E284" s="8" t="s">
        <v>152</v>
      </c>
      <c r="F284" s="8">
        <v>33.0</v>
      </c>
    </row>
    <row r="285" ht="14.25" customHeight="1">
      <c r="A285" s="133">
        <v>42693.0</v>
      </c>
      <c r="B285" s="8" t="s">
        <v>508</v>
      </c>
      <c r="C285" s="8" t="s">
        <v>217</v>
      </c>
      <c r="D285" s="8" t="s">
        <v>160</v>
      </c>
      <c r="E285" s="8" t="s">
        <v>152</v>
      </c>
      <c r="F285" s="8">
        <v>38.0</v>
      </c>
    </row>
    <row r="286" ht="14.25" customHeight="1">
      <c r="A286" s="133">
        <v>42695.0</v>
      </c>
      <c r="B286" s="8" t="s">
        <v>509</v>
      </c>
      <c r="C286" s="8" t="s">
        <v>181</v>
      </c>
      <c r="D286" s="8" t="s">
        <v>151</v>
      </c>
      <c r="E286" s="8" t="s">
        <v>152</v>
      </c>
      <c r="F286" s="8">
        <v>2.0</v>
      </c>
    </row>
    <row r="287" ht="14.25" customHeight="1">
      <c r="A287" s="133">
        <v>42697.0</v>
      </c>
      <c r="B287" s="8" t="s">
        <v>510</v>
      </c>
      <c r="C287" s="8" t="s">
        <v>183</v>
      </c>
      <c r="D287" s="8" t="s">
        <v>156</v>
      </c>
      <c r="E287" s="8" t="s">
        <v>152</v>
      </c>
      <c r="F287" s="8">
        <v>10.0</v>
      </c>
    </row>
    <row r="288" ht="14.25" customHeight="1">
      <c r="A288" s="133">
        <v>42697.0</v>
      </c>
      <c r="B288" s="8" t="s">
        <v>511</v>
      </c>
      <c r="C288" s="8" t="s">
        <v>225</v>
      </c>
      <c r="D288" s="8" t="s">
        <v>156</v>
      </c>
      <c r="E288" s="8" t="s">
        <v>152</v>
      </c>
      <c r="F288" s="8">
        <v>48.0</v>
      </c>
    </row>
    <row r="289" ht="14.25" customHeight="1">
      <c r="A289" s="133">
        <v>42703.0</v>
      </c>
      <c r="B289" s="8" t="s">
        <v>512</v>
      </c>
      <c r="C289" s="8" t="s">
        <v>183</v>
      </c>
      <c r="D289" s="8" t="s">
        <v>156</v>
      </c>
      <c r="E289" s="8" t="s">
        <v>152</v>
      </c>
      <c r="F289" s="8">
        <v>20.0</v>
      </c>
    </row>
    <row r="290" ht="14.25" customHeight="1">
      <c r="A290" s="133">
        <v>42705.0</v>
      </c>
      <c r="B290" s="8" t="s">
        <v>513</v>
      </c>
      <c r="C290" s="8" t="s">
        <v>190</v>
      </c>
      <c r="D290" s="8" t="s">
        <v>156</v>
      </c>
      <c r="E290" s="8" t="s">
        <v>152</v>
      </c>
      <c r="F290" s="8">
        <v>3.0</v>
      </c>
    </row>
    <row r="291" ht="14.25" customHeight="1">
      <c r="A291" s="133">
        <v>42707.0</v>
      </c>
      <c r="B291" s="8" t="s">
        <v>514</v>
      </c>
      <c r="C291" s="8" t="s">
        <v>212</v>
      </c>
      <c r="D291" s="8" t="s">
        <v>156</v>
      </c>
      <c r="E291" s="8" t="s">
        <v>152</v>
      </c>
      <c r="F291" s="8">
        <v>41.0</v>
      </c>
    </row>
    <row r="292" ht="14.25" customHeight="1">
      <c r="A292" s="133">
        <v>42708.0</v>
      </c>
      <c r="B292" s="8" t="s">
        <v>515</v>
      </c>
      <c r="C292" s="8" t="s">
        <v>187</v>
      </c>
      <c r="D292" s="8" t="s">
        <v>172</v>
      </c>
      <c r="E292" s="8" t="s">
        <v>152</v>
      </c>
      <c r="F292" s="8">
        <v>1.0</v>
      </c>
    </row>
    <row r="293" ht="14.25" customHeight="1">
      <c r="A293" s="133">
        <v>42890.0</v>
      </c>
      <c r="B293" s="8" t="s">
        <v>516</v>
      </c>
      <c r="C293" s="8" t="s">
        <v>453</v>
      </c>
      <c r="D293" s="8" t="s">
        <v>160</v>
      </c>
      <c r="E293" s="8" t="s">
        <v>152</v>
      </c>
      <c r="F293" s="8">
        <v>30.0</v>
      </c>
    </row>
    <row r="294" ht="14.25" customHeight="1">
      <c r="A294" s="133">
        <v>42710.0</v>
      </c>
      <c r="B294" s="8" t="s">
        <v>517</v>
      </c>
      <c r="C294" s="8" t="s">
        <v>373</v>
      </c>
      <c r="D294" s="8" t="s">
        <v>322</v>
      </c>
      <c r="E294" s="8" t="s">
        <v>152</v>
      </c>
      <c r="F294" s="8">
        <v>13.0</v>
      </c>
    </row>
    <row r="295" ht="14.25" customHeight="1">
      <c r="A295" s="133">
        <v>42710.0</v>
      </c>
      <c r="B295" s="8" t="s">
        <v>518</v>
      </c>
      <c r="C295" s="8" t="s">
        <v>166</v>
      </c>
      <c r="D295" s="8" t="s">
        <v>156</v>
      </c>
      <c r="E295" s="8" t="s">
        <v>152</v>
      </c>
      <c r="F295" s="8">
        <v>11.0</v>
      </c>
    </row>
    <row r="296" ht="14.25" customHeight="1">
      <c r="A296" s="133">
        <v>42711.0</v>
      </c>
      <c r="B296" s="8" t="s">
        <v>519</v>
      </c>
      <c r="C296" s="8" t="s">
        <v>190</v>
      </c>
      <c r="D296" s="8" t="s">
        <v>156</v>
      </c>
      <c r="E296" s="8" t="s">
        <v>152</v>
      </c>
      <c r="F296" s="8">
        <v>47.0</v>
      </c>
    </row>
    <row r="297" ht="14.25" customHeight="1">
      <c r="A297" s="133">
        <v>42711.0</v>
      </c>
      <c r="B297" s="8" t="s">
        <v>520</v>
      </c>
      <c r="C297" s="8" t="s">
        <v>155</v>
      </c>
      <c r="D297" s="8" t="s">
        <v>156</v>
      </c>
      <c r="E297" s="8" t="s">
        <v>152</v>
      </c>
      <c r="F297" s="8">
        <v>27.0</v>
      </c>
    </row>
    <row r="298" ht="14.25" customHeight="1">
      <c r="A298" s="133">
        <v>42712.0</v>
      </c>
      <c r="B298" s="8" t="s">
        <v>521</v>
      </c>
      <c r="C298" s="8" t="s">
        <v>214</v>
      </c>
      <c r="D298" s="8" t="s">
        <v>215</v>
      </c>
      <c r="E298" s="8" t="s">
        <v>152</v>
      </c>
      <c r="F298" s="8">
        <v>33.0</v>
      </c>
    </row>
    <row r="299" ht="14.25" customHeight="1">
      <c r="A299" s="133">
        <v>42894.0</v>
      </c>
      <c r="B299" s="8" t="s">
        <v>522</v>
      </c>
      <c r="C299" s="8" t="s">
        <v>155</v>
      </c>
      <c r="D299" s="8" t="s">
        <v>156</v>
      </c>
      <c r="E299" s="8" t="s">
        <v>152</v>
      </c>
      <c r="F299" s="8">
        <v>3.0</v>
      </c>
    </row>
    <row r="300" ht="14.25" customHeight="1">
      <c r="A300" s="133">
        <v>42712.0</v>
      </c>
      <c r="B300" s="8" t="s">
        <v>523</v>
      </c>
      <c r="C300" s="8" t="s">
        <v>212</v>
      </c>
      <c r="D300" s="8" t="s">
        <v>156</v>
      </c>
      <c r="E300" s="8" t="s">
        <v>152</v>
      </c>
      <c r="F300" s="8">
        <v>10.0</v>
      </c>
    </row>
    <row r="301" ht="14.25" customHeight="1">
      <c r="A301" s="133">
        <v>42896.0</v>
      </c>
      <c r="B301" s="8" t="s">
        <v>524</v>
      </c>
      <c r="C301" s="8" t="s">
        <v>181</v>
      </c>
      <c r="D301" s="8" t="s">
        <v>151</v>
      </c>
      <c r="E301" s="8" t="s">
        <v>152</v>
      </c>
      <c r="F301" s="8">
        <v>28.0</v>
      </c>
    </row>
    <row r="302" ht="14.25" customHeight="1">
      <c r="A302" s="133">
        <v>42715.0</v>
      </c>
      <c r="B302" s="8" t="s">
        <v>525</v>
      </c>
      <c r="C302" s="8" t="s">
        <v>249</v>
      </c>
      <c r="D302" s="8" t="s">
        <v>411</v>
      </c>
      <c r="E302" s="8" t="s">
        <v>164</v>
      </c>
      <c r="F302" s="8">
        <v>24.0</v>
      </c>
    </row>
    <row r="303" ht="14.25" customHeight="1">
      <c r="A303" s="133">
        <v>42717.0</v>
      </c>
      <c r="B303" s="8" t="s">
        <v>526</v>
      </c>
      <c r="C303" s="8" t="s">
        <v>373</v>
      </c>
      <c r="D303" s="8" t="s">
        <v>322</v>
      </c>
      <c r="E303" s="8" t="s">
        <v>152</v>
      </c>
      <c r="F303" s="8">
        <v>40.0</v>
      </c>
    </row>
    <row r="304" ht="14.25" customHeight="1">
      <c r="A304" s="133">
        <v>42718.0</v>
      </c>
      <c r="B304" s="8" t="s">
        <v>527</v>
      </c>
      <c r="C304" s="8" t="s">
        <v>192</v>
      </c>
      <c r="D304" s="8" t="s">
        <v>156</v>
      </c>
      <c r="E304" s="8" t="s">
        <v>152</v>
      </c>
      <c r="F304" s="8">
        <v>13.0</v>
      </c>
    </row>
    <row r="305" ht="14.25" customHeight="1">
      <c r="A305" s="133">
        <v>42719.0</v>
      </c>
      <c r="B305" s="8" t="s">
        <v>528</v>
      </c>
      <c r="C305" s="8" t="s">
        <v>529</v>
      </c>
      <c r="D305" s="8" t="s">
        <v>179</v>
      </c>
      <c r="E305" s="8" t="s">
        <v>164</v>
      </c>
      <c r="F305" s="8">
        <v>17.0</v>
      </c>
    </row>
    <row r="306" ht="14.25" customHeight="1">
      <c r="A306" s="133">
        <v>42719.0</v>
      </c>
      <c r="B306" s="8" t="s">
        <v>530</v>
      </c>
      <c r="C306" s="8" t="s">
        <v>531</v>
      </c>
      <c r="D306" s="8" t="s">
        <v>176</v>
      </c>
      <c r="E306" s="8" t="s">
        <v>164</v>
      </c>
      <c r="F306" s="8">
        <v>11.0</v>
      </c>
    </row>
    <row r="307" ht="14.25" customHeight="1">
      <c r="A307" s="133">
        <v>42719.0</v>
      </c>
      <c r="B307" s="8" t="s">
        <v>532</v>
      </c>
      <c r="C307" s="8" t="s">
        <v>155</v>
      </c>
      <c r="D307" s="8" t="s">
        <v>156</v>
      </c>
      <c r="E307" s="8" t="s">
        <v>152</v>
      </c>
      <c r="F307" s="8">
        <v>47.0</v>
      </c>
    </row>
    <row r="308" ht="14.25" customHeight="1">
      <c r="A308" s="133">
        <v>42720.0</v>
      </c>
      <c r="B308" s="8" t="s">
        <v>533</v>
      </c>
      <c r="C308" s="8" t="s">
        <v>190</v>
      </c>
      <c r="D308" s="8" t="s">
        <v>156</v>
      </c>
      <c r="E308" s="8" t="s">
        <v>152</v>
      </c>
      <c r="F308" s="8">
        <v>5.0</v>
      </c>
    </row>
    <row r="309" ht="14.25" customHeight="1">
      <c r="A309" s="133">
        <v>42720.0</v>
      </c>
      <c r="B309" s="8" t="s">
        <v>534</v>
      </c>
      <c r="C309" s="8" t="s">
        <v>155</v>
      </c>
      <c r="D309" s="8" t="s">
        <v>156</v>
      </c>
      <c r="E309" s="8" t="s">
        <v>152</v>
      </c>
      <c r="F309" s="8">
        <v>47.0</v>
      </c>
    </row>
    <row r="310" ht="14.25" customHeight="1">
      <c r="A310" s="133">
        <v>42722.0</v>
      </c>
      <c r="B310" s="8" t="s">
        <v>535</v>
      </c>
      <c r="C310" s="8" t="s">
        <v>155</v>
      </c>
      <c r="D310" s="8" t="s">
        <v>156</v>
      </c>
      <c r="E310" s="8" t="s">
        <v>152</v>
      </c>
      <c r="F310" s="8">
        <v>10.0</v>
      </c>
    </row>
    <row r="311" ht="14.25" customHeight="1">
      <c r="A311" s="133">
        <v>42723.0</v>
      </c>
      <c r="B311" s="8" t="s">
        <v>536</v>
      </c>
      <c r="C311" s="8" t="s">
        <v>537</v>
      </c>
      <c r="D311" s="8" t="s">
        <v>163</v>
      </c>
      <c r="E311" s="8" t="s">
        <v>164</v>
      </c>
      <c r="F311" s="8">
        <v>48.0</v>
      </c>
    </row>
    <row r="312" ht="14.25" customHeight="1">
      <c r="A312" s="133">
        <v>42723.0</v>
      </c>
      <c r="B312" s="8" t="s">
        <v>538</v>
      </c>
      <c r="C312" s="8" t="s">
        <v>194</v>
      </c>
      <c r="D312" s="8" t="s">
        <v>195</v>
      </c>
      <c r="E312" s="8" t="s">
        <v>152</v>
      </c>
      <c r="F312" s="8">
        <v>38.0</v>
      </c>
    </row>
    <row r="313" ht="14.25" customHeight="1">
      <c r="A313" s="133">
        <v>42725.0</v>
      </c>
      <c r="B313" s="8" t="s">
        <v>539</v>
      </c>
      <c r="C313" s="8" t="s">
        <v>277</v>
      </c>
      <c r="D313" s="8" t="s">
        <v>156</v>
      </c>
      <c r="E313" s="8" t="s">
        <v>152</v>
      </c>
      <c r="F313" s="8">
        <v>31.0</v>
      </c>
    </row>
    <row r="314" ht="14.25" customHeight="1">
      <c r="A314" s="133">
        <v>42725.0</v>
      </c>
      <c r="B314" s="8" t="s">
        <v>540</v>
      </c>
      <c r="C314" s="8" t="s">
        <v>169</v>
      </c>
      <c r="D314" s="8" t="s">
        <v>156</v>
      </c>
      <c r="E314" s="8" t="s">
        <v>152</v>
      </c>
      <c r="F314" s="8">
        <v>49.0</v>
      </c>
    </row>
    <row r="315" ht="14.25" customHeight="1">
      <c r="A315" s="133">
        <v>42726.0</v>
      </c>
      <c r="B315" s="8" t="s">
        <v>541</v>
      </c>
      <c r="C315" s="8" t="s">
        <v>463</v>
      </c>
      <c r="D315" s="8" t="s">
        <v>411</v>
      </c>
      <c r="E315" s="8" t="s">
        <v>164</v>
      </c>
      <c r="F315" s="8">
        <v>6.0</v>
      </c>
    </row>
    <row r="316" ht="14.25" customHeight="1">
      <c r="A316" s="133">
        <v>42726.0</v>
      </c>
      <c r="B316" s="8" t="s">
        <v>542</v>
      </c>
      <c r="C316" s="8" t="s">
        <v>219</v>
      </c>
      <c r="D316" s="8" t="s">
        <v>220</v>
      </c>
      <c r="E316" s="8" t="s">
        <v>152</v>
      </c>
      <c r="F316" s="8">
        <v>48.0</v>
      </c>
    </row>
    <row r="317" ht="14.25" customHeight="1">
      <c r="A317" s="133">
        <v>42727.0</v>
      </c>
      <c r="B317" s="8" t="s">
        <v>543</v>
      </c>
      <c r="C317" s="8" t="s">
        <v>190</v>
      </c>
      <c r="D317" s="8" t="s">
        <v>156</v>
      </c>
      <c r="E317" s="8" t="s">
        <v>152</v>
      </c>
      <c r="F317" s="8">
        <v>25.0</v>
      </c>
    </row>
    <row r="318" ht="14.25" customHeight="1">
      <c r="A318" s="133">
        <v>42727.0</v>
      </c>
      <c r="B318" s="8" t="s">
        <v>544</v>
      </c>
      <c r="C318" s="8" t="s">
        <v>192</v>
      </c>
      <c r="D318" s="8" t="s">
        <v>156</v>
      </c>
      <c r="E318" s="8" t="s">
        <v>152</v>
      </c>
      <c r="F318" s="8">
        <v>3.0</v>
      </c>
    </row>
    <row r="319" ht="14.25" customHeight="1">
      <c r="A319" s="133">
        <v>42727.0</v>
      </c>
      <c r="B319" s="8" t="s">
        <v>545</v>
      </c>
      <c r="C319" s="8" t="s">
        <v>205</v>
      </c>
      <c r="D319" s="8" t="s">
        <v>156</v>
      </c>
      <c r="E319" s="8" t="s">
        <v>152</v>
      </c>
      <c r="F319" s="8">
        <v>28.0</v>
      </c>
    </row>
    <row r="320" ht="14.25" customHeight="1">
      <c r="A320" s="133">
        <v>42728.0</v>
      </c>
      <c r="B320" s="8" t="s">
        <v>546</v>
      </c>
      <c r="C320" s="8" t="s">
        <v>155</v>
      </c>
      <c r="D320" s="8" t="s">
        <v>156</v>
      </c>
      <c r="E320" s="8" t="s">
        <v>152</v>
      </c>
      <c r="F320" s="8">
        <v>39.0</v>
      </c>
    </row>
    <row r="321" ht="14.25" customHeight="1">
      <c r="A321" s="133">
        <v>42728.0</v>
      </c>
      <c r="B321" s="8" t="s">
        <v>547</v>
      </c>
      <c r="C321" s="8" t="s">
        <v>192</v>
      </c>
      <c r="D321" s="8" t="s">
        <v>156</v>
      </c>
      <c r="E321" s="8" t="s">
        <v>152</v>
      </c>
      <c r="F321" s="8">
        <v>33.0</v>
      </c>
    </row>
    <row r="322" ht="14.25" customHeight="1">
      <c r="A322" s="133">
        <v>42728.0</v>
      </c>
      <c r="B322" s="8" t="s">
        <v>548</v>
      </c>
      <c r="C322" s="8" t="s">
        <v>277</v>
      </c>
      <c r="D322" s="8" t="s">
        <v>156</v>
      </c>
      <c r="E322" s="8" t="s">
        <v>152</v>
      </c>
      <c r="F322" s="8">
        <v>27.0</v>
      </c>
    </row>
    <row r="323" ht="14.25" customHeight="1">
      <c r="A323" s="133">
        <v>42728.0</v>
      </c>
      <c r="B323" s="8" t="s">
        <v>549</v>
      </c>
      <c r="C323" s="8" t="s">
        <v>267</v>
      </c>
      <c r="D323" s="8" t="s">
        <v>208</v>
      </c>
      <c r="E323" s="8" t="s">
        <v>152</v>
      </c>
      <c r="F323" s="8">
        <v>6.0</v>
      </c>
    </row>
    <row r="324" ht="14.25" customHeight="1">
      <c r="A324" s="133">
        <v>42729.0</v>
      </c>
      <c r="B324" s="8" t="s">
        <v>550</v>
      </c>
      <c r="C324" s="8" t="s">
        <v>225</v>
      </c>
      <c r="D324" s="8" t="s">
        <v>156</v>
      </c>
      <c r="E324" s="8" t="s">
        <v>152</v>
      </c>
      <c r="F324" s="8">
        <v>2.0</v>
      </c>
    </row>
    <row r="325" ht="14.25" customHeight="1">
      <c r="A325" s="133">
        <v>42733.0</v>
      </c>
      <c r="B325" s="8" t="s">
        <v>551</v>
      </c>
      <c r="C325" s="8" t="s">
        <v>155</v>
      </c>
      <c r="D325" s="8" t="s">
        <v>156</v>
      </c>
      <c r="E325" s="8" t="s">
        <v>152</v>
      </c>
      <c r="F325" s="8">
        <v>2.0</v>
      </c>
    </row>
    <row r="326" ht="14.25" customHeight="1">
      <c r="A326" s="133">
        <v>42733.0</v>
      </c>
      <c r="B326" s="8" t="s">
        <v>551</v>
      </c>
      <c r="C326" s="8" t="s">
        <v>155</v>
      </c>
      <c r="D326" s="8" t="s">
        <v>156</v>
      </c>
      <c r="E326" s="8" t="s">
        <v>152</v>
      </c>
      <c r="F326" s="8">
        <v>29.0</v>
      </c>
    </row>
    <row r="327" ht="14.25" customHeight="1">
      <c r="A327" s="133">
        <v>42733.0</v>
      </c>
      <c r="B327" s="8" t="s">
        <v>551</v>
      </c>
      <c r="C327" s="8" t="s">
        <v>155</v>
      </c>
      <c r="D327" s="8" t="s">
        <v>156</v>
      </c>
      <c r="E327" s="8" t="s">
        <v>152</v>
      </c>
      <c r="F327" s="8">
        <v>14.0</v>
      </c>
    </row>
    <row r="328" ht="14.25" customHeight="1">
      <c r="A328" s="133">
        <v>42733.0</v>
      </c>
      <c r="B328" s="8" t="s">
        <v>551</v>
      </c>
      <c r="C328" s="8" t="s">
        <v>155</v>
      </c>
      <c r="D328" s="8" t="s">
        <v>156</v>
      </c>
      <c r="E328" s="8" t="s">
        <v>152</v>
      </c>
      <c r="F328" s="8">
        <v>27.0</v>
      </c>
    </row>
    <row r="329" ht="14.25" customHeight="1">
      <c r="A329" s="133">
        <v>42736.0</v>
      </c>
      <c r="B329" s="8" t="s">
        <v>552</v>
      </c>
      <c r="C329" s="8" t="s">
        <v>192</v>
      </c>
      <c r="D329" s="8" t="s">
        <v>156</v>
      </c>
      <c r="E329" s="8" t="s">
        <v>152</v>
      </c>
      <c r="F329" s="8">
        <v>33.0</v>
      </c>
    </row>
    <row r="330" ht="14.25" customHeight="1">
      <c r="A330" s="133">
        <v>42739.0</v>
      </c>
      <c r="B330" s="8" t="s">
        <v>553</v>
      </c>
      <c r="C330" s="8" t="s">
        <v>169</v>
      </c>
      <c r="D330" s="8" t="s">
        <v>156</v>
      </c>
      <c r="E330" s="8" t="s">
        <v>152</v>
      </c>
      <c r="F330" s="8">
        <v>14.0</v>
      </c>
    </row>
    <row r="331" ht="14.25" customHeight="1">
      <c r="A331" s="133">
        <v>42742.0</v>
      </c>
      <c r="B331" s="8" t="s">
        <v>554</v>
      </c>
      <c r="C331" s="8" t="s">
        <v>197</v>
      </c>
      <c r="D331" s="8" t="s">
        <v>151</v>
      </c>
      <c r="E331" s="8" t="s">
        <v>152</v>
      </c>
      <c r="F331" s="8">
        <v>2.0</v>
      </c>
    </row>
    <row r="332" ht="14.25" customHeight="1">
      <c r="A332" s="133">
        <v>42743.0</v>
      </c>
      <c r="B332" s="8" t="s">
        <v>555</v>
      </c>
      <c r="C332" s="8" t="s">
        <v>194</v>
      </c>
      <c r="D332" s="8" t="s">
        <v>195</v>
      </c>
      <c r="E332" s="8" t="s">
        <v>152</v>
      </c>
      <c r="F332" s="8">
        <v>33.0</v>
      </c>
    </row>
    <row r="333" ht="14.25" customHeight="1">
      <c r="A333" s="133">
        <v>42743.0</v>
      </c>
      <c r="B333" s="8" t="s">
        <v>556</v>
      </c>
      <c r="C333" s="8" t="s">
        <v>232</v>
      </c>
      <c r="D333" s="8" t="s">
        <v>233</v>
      </c>
      <c r="E333" s="8" t="s">
        <v>152</v>
      </c>
      <c r="F333" s="8">
        <v>3.0</v>
      </c>
    </row>
    <row r="334" ht="14.25" customHeight="1">
      <c r="A334" s="133">
        <v>42378.0</v>
      </c>
      <c r="B334" s="8" t="s">
        <v>557</v>
      </c>
      <c r="C334" s="8" t="s">
        <v>558</v>
      </c>
      <c r="D334" s="8" t="s">
        <v>179</v>
      </c>
      <c r="E334" s="8" t="s">
        <v>164</v>
      </c>
      <c r="F334" s="8">
        <v>40.0</v>
      </c>
    </row>
    <row r="335" ht="14.25" customHeight="1">
      <c r="A335" s="133">
        <v>42757.0</v>
      </c>
      <c r="B335" s="8" t="s">
        <v>559</v>
      </c>
      <c r="C335" s="8" t="s">
        <v>197</v>
      </c>
      <c r="D335" s="8" t="s">
        <v>151</v>
      </c>
      <c r="E335" s="8" t="s">
        <v>152</v>
      </c>
      <c r="F335" s="8">
        <v>15.0</v>
      </c>
    </row>
    <row r="336" ht="14.25" customHeight="1">
      <c r="A336" s="133">
        <v>42761.0</v>
      </c>
      <c r="B336" s="8" t="s">
        <v>560</v>
      </c>
      <c r="C336" s="8" t="s">
        <v>205</v>
      </c>
      <c r="D336" s="8" t="s">
        <v>156</v>
      </c>
      <c r="E336" s="8" t="s">
        <v>152</v>
      </c>
      <c r="F336" s="8">
        <v>48.0</v>
      </c>
    </row>
    <row r="337" ht="14.25" customHeight="1">
      <c r="A337" s="133">
        <v>42762.0</v>
      </c>
      <c r="B337" s="8" t="s">
        <v>561</v>
      </c>
      <c r="C337" s="8" t="s">
        <v>171</v>
      </c>
      <c r="D337" s="8" t="s">
        <v>172</v>
      </c>
      <c r="E337" s="8" t="s">
        <v>152</v>
      </c>
      <c r="F337" s="8">
        <v>46.0</v>
      </c>
    </row>
    <row r="338" ht="14.25" customHeight="1">
      <c r="A338" s="133">
        <v>42763.0</v>
      </c>
      <c r="B338" s="8" t="s">
        <v>562</v>
      </c>
      <c r="C338" s="8" t="s">
        <v>192</v>
      </c>
      <c r="D338" s="8" t="s">
        <v>156</v>
      </c>
      <c r="E338" s="8" t="s">
        <v>152</v>
      </c>
      <c r="F338" s="8">
        <v>36.0</v>
      </c>
    </row>
    <row r="339" ht="14.25" customHeight="1">
      <c r="A339" s="133">
        <v>42763.0</v>
      </c>
      <c r="B339" s="8" t="s">
        <v>563</v>
      </c>
      <c r="C339" s="8" t="s">
        <v>205</v>
      </c>
      <c r="D339" s="8" t="s">
        <v>156</v>
      </c>
      <c r="E339" s="8" t="s">
        <v>152</v>
      </c>
      <c r="F339" s="8">
        <v>44.0</v>
      </c>
    </row>
    <row r="340" ht="14.25" customHeight="1">
      <c r="A340" s="133">
        <v>42765.0</v>
      </c>
      <c r="B340" s="8" t="s">
        <v>564</v>
      </c>
      <c r="C340" s="8" t="s">
        <v>212</v>
      </c>
      <c r="D340" s="8" t="s">
        <v>156</v>
      </c>
      <c r="E340" s="8" t="s">
        <v>152</v>
      </c>
      <c r="F340" s="8">
        <v>39.0</v>
      </c>
    </row>
    <row r="341" ht="14.25" customHeight="1">
      <c r="A341" s="133">
        <v>42403.0</v>
      </c>
      <c r="B341" s="8" t="s">
        <v>565</v>
      </c>
      <c r="C341" s="8" t="s">
        <v>566</v>
      </c>
      <c r="D341" s="8" t="s">
        <v>411</v>
      </c>
      <c r="E341" s="8" t="s">
        <v>164</v>
      </c>
      <c r="F341" s="8">
        <v>22.0</v>
      </c>
    </row>
    <row r="342" ht="14.25" customHeight="1">
      <c r="A342" s="133">
        <v>42412.0</v>
      </c>
      <c r="B342" s="8" t="s">
        <v>567</v>
      </c>
      <c r="C342" s="8" t="s">
        <v>568</v>
      </c>
      <c r="D342" s="8" t="s">
        <v>163</v>
      </c>
      <c r="E342" s="8" t="s">
        <v>164</v>
      </c>
      <c r="F342" s="8">
        <v>9.0</v>
      </c>
    </row>
    <row r="343" ht="14.25" customHeight="1">
      <c r="A343" s="133">
        <v>42780.0</v>
      </c>
      <c r="B343" s="8" t="s">
        <v>569</v>
      </c>
      <c r="C343" s="8" t="s">
        <v>225</v>
      </c>
      <c r="D343" s="8" t="s">
        <v>156</v>
      </c>
      <c r="E343" s="8" t="s">
        <v>152</v>
      </c>
      <c r="F343" s="8">
        <v>1.0</v>
      </c>
    </row>
    <row r="344" ht="14.25" customHeight="1">
      <c r="A344" s="133">
        <v>42419.0</v>
      </c>
      <c r="B344" s="8" t="s">
        <v>570</v>
      </c>
      <c r="C344" s="8" t="s">
        <v>571</v>
      </c>
      <c r="D344" s="8" t="s">
        <v>250</v>
      </c>
      <c r="E344" s="8" t="s">
        <v>164</v>
      </c>
      <c r="F344" s="8">
        <v>29.0</v>
      </c>
    </row>
    <row r="345" ht="14.25" customHeight="1">
      <c r="A345" s="133">
        <v>42785.0</v>
      </c>
      <c r="B345" s="8" t="s">
        <v>572</v>
      </c>
      <c r="C345" s="8" t="s">
        <v>453</v>
      </c>
      <c r="D345" s="8" t="s">
        <v>160</v>
      </c>
      <c r="E345" s="8" t="s">
        <v>152</v>
      </c>
      <c r="F345" s="8">
        <v>36.0</v>
      </c>
    </row>
    <row r="346" ht="14.25" customHeight="1">
      <c r="A346" s="133">
        <v>42420.0</v>
      </c>
      <c r="B346" s="8" t="s">
        <v>573</v>
      </c>
      <c r="C346" s="8" t="s">
        <v>574</v>
      </c>
      <c r="D346" s="8" t="s">
        <v>179</v>
      </c>
      <c r="E346" s="8" t="s">
        <v>164</v>
      </c>
      <c r="F346" s="8">
        <v>41.0</v>
      </c>
    </row>
    <row r="347" ht="14.25" customHeight="1">
      <c r="A347" s="133">
        <v>42791.0</v>
      </c>
      <c r="B347" s="8" t="s">
        <v>575</v>
      </c>
      <c r="C347" s="8" t="s">
        <v>155</v>
      </c>
      <c r="D347" s="8" t="s">
        <v>156</v>
      </c>
      <c r="E347" s="8" t="s">
        <v>152</v>
      </c>
      <c r="F347" s="8">
        <v>29.0</v>
      </c>
    </row>
    <row r="348" ht="14.25" customHeight="1">
      <c r="A348" s="133">
        <v>42794.0</v>
      </c>
      <c r="B348" s="8" t="s">
        <v>576</v>
      </c>
      <c r="C348" s="8" t="s">
        <v>169</v>
      </c>
      <c r="D348" s="8" t="s">
        <v>156</v>
      </c>
      <c r="E348" s="8" t="s">
        <v>152</v>
      </c>
      <c r="F348" s="8">
        <v>7.0</v>
      </c>
    </row>
    <row r="349" ht="14.25" customHeight="1">
      <c r="A349" s="133">
        <v>42794.0</v>
      </c>
      <c r="B349" s="8" t="s">
        <v>577</v>
      </c>
      <c r="C349" s="8" t="s">
        <v>225</v>
      </c>
      <c r="D349" s="8" t="s">
        <v>156</v>
      </c>
      <c r="E349" s="8" t="s">
        <v>152</v>
      </c>
      <c r="F349" s="8">
        <v>43.0</v>
      </c>
    </row>
    <row r="350" ht="14.25" customHeight="1">
      <c r="A350" s="133">
        <v>42429.0</v>
      </c>
      <c r="B350" s="8" t="s">
        <v>578</v>
      </c>
      <c r="C350" s="8" t="s">
        <v>579</v>
      </c>
      <c r="D350" s="8" t="s">
        <v>163</v>
      </c>
      <c r="E350" s="8" t="s">
        <v>164</v>
      </c>
      <c r="F350" s="8">
        <v>14.0</v>
      </c>
    </row>
    <row r="351" ht="14.25" customHeight="1">
      <c r="A351" s="133">
        <v>42795.0</v>
      </c>
      <c r="B351" s="8" t="s">
        <v>580</v>
      </c>
      <c r="C351" s="8" t="s">
        <v>336</v>
      </c>
      <c r="D351" s="8" t="s">
        <v>195</v>
      </c>
      <c r="E351" s="8" t="s">
        <v>152</v>
      </c>
      <c r="F351" s="8">
        <v>7.0</v>
      </c>
    </row>
    <row r="352" ht="14.25" customHeight="1">
      <c r="A352" s="133">
        <v>42795.0</v>
      </c>
      <c r="B352" s="8" t="s">
        <v>581</v>
      </c>
      <c r="C352" s="8" t="s">
        <v>155</v>
      </c>
      <c r="D352" s="8" t="s">
        <v>156</v>
      </c>
      <c r="E352" s="8" t="s">
        <v>152</v>
      </c>
      <c r="F352" s="8">
        <v>46.0</v>
      </c>
    </row>
    <row r="353" ht="14.25" customHeight="1">
      <c r="A353" s="133">
        <v>42439.0</v>
      </c>
      <c r="B353" s="8" t="s">
        <v>582</v>
      </c>
      <c r="C353" s="8" t="s">
        <v>583</v>
      </c>
      <c r="D353" s="8" t="s">
        <v>411</v>
      </c>
      <c r="E353" s="8" t="s">
        <v>164</v>
      </c>
      <c r="F353" s="8">
        <v>4.0</v>
      </c>
    </row>
    <row r="354" ht="14.25" customHeight="1">
      <c r="A354" s="133">
        <v>42809.0</v>
      </c>
      <c r="B354" s="8" t="s">
        <v>584</v>
      </c>
      <c r="C354" s="8" t="s">
        <v>155</v>
      </c>
      <c r="D354" s="8" t="s">
        <v>156</v>
      </c>
      <c r="E354" s="8" t="s">
        <v>152</v>
      </c>
      <c r="F354" s="8">
        <v>9.0</v>
      </c>
    </row>
    <row r="355" ht="14.25" customHeight="1">
      <c r="A355" s="133">
        <v>42447.0</v>
      </c>
      <c r="B355" s="8" t="s">
        <v>585</v>
      </c>
      <c r="C355" s="8" t="s">
        <v>586</v>
      </c>
      <c r="D355" s="8" t="s">
        <v>411</v>
      </c>
      <c r="E355" s="8" t="s">
        <v>164</v>
      </c>
      <c r="F355" s="8">
        <v>17.0</v>
      </c>
    </row>
    <row r="356" ht="14.25" customHeight="1">
      <c r="A356" s="133">
        <v>42449.0</v>
      </c>
      <c r="B356" s="8" t="s">
        <v>587</v>
      </c>
      <c r="C356" s="8" t="s">
        <v>588</v>
      </c>
      <c r="D356" s="8" t="s">
        <v>163</v>
      </c>
      <c r="E356" s="8" t="s">
        <v>164</v>
      </c>
      <c r="F356" s="8">
        <v>9.0</v>
      </c>
    </row>
    <row r="357" ht="14.25" customHeight="1">
      <c r="A357" s="133">
        <v>42814.0</v>
      </c>
      <c r="B357" s="8" t="s">
        <v>589</v>
      </c>
      <c r="C357" s="8" t="s">
        <v>321</v>
      </c>
      <c r="D357" s="8" t="s">
        <v>322</v>
      </c>
      <c r="E357" s="8" t="s">
        <v>152</v>
      </c>
      <c r="F357" s="8">
        <v>10.0</v>
      </c>
    </row>
    <row r="358" ht="14.25" customHeight="1">
      <c r="A358" s="133">
        <v>42820.0</v>
      </c>
      <c r="B358" s="8" t="s">
        <v>590</v>
      </c>
      <c r="C358" s="8" t="s">
        <v>281</v>
      </c>
      <c r="D358" s="8" t="s">
        <v>233</v>
      </c>
      <c r="E358" s="8" t="s">
        <v>152</v>
      </c>
      <c r="F358" s="8">
        <v>20.0</v>
      </c>
    </row>
    <row r="359" ht="14.25" customHeight="1">
      <c r="A359" s="133">
        <v>42824.0</v>
      </c>
      <c r="B359" s="8" t="s">
        <v>591</v>
      </c>
      <c r="C359" s="8" t="s">
        <v>181</v>
      </c>
      <c r="D359" s="8" t="s">
        <v>151</v>
      </c>
      <c r="E359" s="8" t="s">
        <v>152</v>
      </c>
      <c r="F359" s="8">
        <v>42.0</v>
      </c>
    </row>
    <row r="360" ht="14.25" customHeight="1">
      <c r="A360" s="133">
        <v>42825.0</v>
      </c>
      <c r="B360" s="8" t="s">
        <v>592</v>
      </c>
      <c r="C360" s="8" t="s">
        <v>169</v>
      </c>
      <c r="D360" s="8" t="s">
        <v>156</v>
      </c>
      <c r="E360" s="8" t="s">
        <v>152</v>
      </c>
      <c r="F360" s="8">
        <v>5.0</v>
      </c>
    </row>
    <row r="361" ht="14.25" customHeight="1">
      <c r="A361" s="133">
        <v>42827.0</v>
      </c>
      <c r="B361" s="8" t="s">
        <v>593</v>
      </c>
      <c r="C361" s="8" t="s">
        <v>159</v>
      </c>
      <c r="D361" s="8" t="s">
        <v>160</v>
      </c>
      <c r="E361" s="8" t="s">
        <v>152</v>
      </c>
      <c r="F361" s="8">
        <v>23.0</v>
      </c>
    </row>
    <row r="362" ht="14.25" customHeight="1">
      <c r="A362" s="133">
        <v>42467.0</v>
      </c>
      <c r="B362" s="8" t="s">
        <v>594</v>
      </c>
      <c r="C362" s="8" t="s">
        <v>595</v>
      </c>
      <c r="D362" s="8" t="s">
        <v>250</v>
      </c>
      <c r="E362" s="8" t="s">
        <v>164</v>
      </c>
      <c r="F362" s="8">
        <v>46.0</v>
      </c>
    </row>
    <row r="363" ht="14.25" customHeight="1">
      <c r="A363" s="133">
        <v>42835.0</v>
      </c>
      <c r="B363" s="8" t="s">
        <v>596</v>
      </c>
      <c r="C363" s="8" t="s">
        <v>183</v>
      </c>
      <c r="D363" s="8" t="s">
        <v>156</v>
      </c>
      <c r="E363" s="8" t="s">
        <v>152</v>
      </c>
      <c r="F363" s="8">
        <v>18.0</v>
      </c>
    </row>
    <row r="364" ht="14.25" customHeight="1">
      <c r="A364" s="133">
        <v>42857.0</v>
      </c>
      <c r="B364" s="8" t="s">
        <v>597</v>
      </c>
      <c r="C364" s="8" t="s">
        <v>235</v>
      </c>
      <c r="D364" s="8" t="s">
        <v>215</v>
      </c>
      <c r="E364" s="8" t="s">
        <v>152</v>
      </c>
      <c r="F364" s="8">
        <v>47.0</v>
      </c>
    </row>
    <row r="365" ht="14.25" customHeight="1">
      <c r="A365" s="133">
        <v>42873.0</v>
      </c>
      <c r="B365" s="8" t="s">
        <v>598</v>
      </c>
      <c r="C365" s="8" t="s">
        <v>181</v>
      </c>
      <c r="D365" s="8" t="s">
        <v>151</v>
      </c>
      <c r="E365" s="8" t="s">
        <v>152</v>
      </c>
      <c r="F365" s="8">
        <v>10.0</v>
      </c>
    </row>
    <row r="366" ht="14.25" customHeight="1">
      <c r="A366" s="133">
        <v>42730.0</v>
      </c>
      <c r="B366" s="8" t="s">
        <v>597</v>
      </c>
      <c r="C366" s="8" t="s">
        <v>181</v>
      </c>
      <c r="D366" s="8" t="s">
        <v>151</v>
      </c>
      <c r="E366" s="8" t="s">
        <v>152</v>
      </c>
      <c r="F366" s="8">
        <v>37.0</v>
      </c>
    </row>
    <row r="367" ht="14.25" customHeight="1">
      <c r="A367" s="133">
        <v>42815.0</v>
      </c>
      <c r="B367" s="8" t="s">
        <v>599</v>
      </c>
      <c r="C367" s="8" t="s">
        <v>150</v>
      </c>
      <c r="D367" s="8" t="s">
        <v>151</v>
      </c>
      <c r="E367" s="8" t="s">
        <v>152</v>
      </c>
      <c r="F367" s="8">
        <v>41.0</v>
      </c>
    </row>
    <row r="368" ht="14.25" customHeight="1">
      <c r="A368" s="133">
        <v>42929.0</v>
      </c>
      <c r="B368" s="8" t="s">
        <v>435</v>
      </c>
      <c r="C368" s="8" t="s">
        <v>181</v>
      </c>
      <c r="D368" s="8" t="s">
        <v>151</v>
      </c>
      <c r="E368" s="8" t="s">
        <v>152</v>
      </c>
      <c r="F368" s="8">
        <v>2.0</v>
      </c>
    </row>
    <row r="369" ht="14.25" customHeight="1">
      <c r="A369" s="133">
        <v>42581.0</v>
      </c>
      <c r="B369" s="8" t="s">
        <v>600</v>
      </c>
      <c r="C369" s="8" t="s">
        <v>181</v>
      </c>
      <c r="D369" s="8" t="s">
        <v>151</v>
      </c>
      <c r="E369" s="8" t="s">
        <v>152</v>
      </c>
      <c r="F369" s="8">
        <v>2.0</v>
      </c>
    </row>
    <row r="370" ht="14.25" customHeight="1">
      <c r="A370" s="133">
        <v>42619.0</v>
      </c>
      <c r="B370" s="8" t="s">
        <v>425</v>
      </c>
      <c r="C370" s="8" t="s">
        <v>181</v>
      </c>
      <c r="D370" s="8" t="s">
        <v>151</v>
      </c>
      <c r="E370" s="8" t="s">
        <v>152</v>
      </c>
      <c r="F370" s="8">
        <v>48.0</v>
      </c>
    </row>
    <row r="371" ht="14.25" customHeight="1">
      <c r="A371" s="133">
        <v>42869.0</v>
      </c>
      <c r="B371" s="8" t="s">
        <v>395</v>
      </c>
      <c r="C371" s="8" t="s">
        <v>200</v>
      </c>
      <c r="D371" s="8" t="s">
        <v>201</v>
      </c>
      <c r="E371" s="8" t="s">
        <v>152</v>
      </c>
      <c r="F371" s="8">
        <v>44.0</v>
      </c>
    </row>
    <row r="372" ht="14.25" customHeight="1">
      <c r="A372" s="133">
        <v>42370.0</v>
      </c>
      <c r="B372" s="8" t="s">
        <v>601</v>
      </c>
      <c r="C372" s="8" t="s">
        <v>277</v>
      </c>
      <c r="D372" s="8" t="s">
        <v>156</v>
      </c>
      <c r="E372" s="8" t="s">
        <v>152</v>
      </c>
      <c r="F372" s="8">
        <v>9.0</v>
      </c>
    </row>
    <row r="373" ht="14.25" customHeight="1">
      <c r="A373" s="133">
        <v>42373.0</v>
      </c>
      <c r="B373" s="8" t="s">
        <v>149</v>
      </c>
      <c r="C373" s="8" t="s">
        <v>150</v>
      </c>
      <c r="D373" s="8" t="s">
        <v>151</v>
      </c>
      <c r="E373" s="8" t="s">
        <v>152</v>
      </c>
      <c r="F373" s="8">
        <v>50.0</v>
      </c>
    </row>
    <row r="374" ht="14.25" customHeight="1">
      <c r="A374" s="133">
        <v>42373.0</v>
      </c>
      <c r="B374" s="8" t="s">
        <v>154</v>
      </c>
      <c r="C374" s="8" t="s">
        <v>155</v>
      </c>
      <c r="D374" s="8" t="s">
        <v>156</v>
      </c>
      <c r="E374" s="8" t="s">
        <v>152</v>
      </c>
      <c r="F374" s="8">
        <v>26.0</v>
      </c>
    </row>
    <row r="375" ht="14.25" customHeight="1">
      <c r="A375" s="133">
        <v>42374.0</v>
      </c>
      <c r="B375" s="8" t="s">
        <v>158</v>
      </c>
      <c r="C375" s="8" t="s">
        <v>159</v>
      </c>
      <c r="D375" s="8" t="s">
        <v>160</v>
      </c>
      <c r="E375" s="8" t="s">
        <v>152</v>
      </c>
      <c r="F375" s="8">
        <v>28.0</v>
      </c>
    </row>
    <row r="376" ht="14.25" customHeight="1">
      <c r="A376" s="133">
        <v>42743.0</v>
      </c>
      <c r="B376" s="8" t="s">
        <v>161</v>
      </c>
      <c r="C376" s="8" t="s">
        <v>162</v>
      </c>
      <c r="D376" s="8" t="s">
        <v>163</v>
      </c>
      <c r="E376" s="8" t="s">
        <v>164</v>
      </c>
      <c r="F376" s="8">
        <v>24.0</v>
      </c>
    </row>
    <row r="377" ht="14.25" customHeight="1">
      <c r="A377" s="133">
        <v>42377.0</v>
      </c>
      <c r="B377" s="8" t="s">
        <v>165</v>
      </c>
      <c r="C377" s="8" t="s">
        <v>166</v>
      </c>
      <c r="D377" s="8" t="s">
        <v>156</v>
      </c>
      <c r="E377" s="8" t="s">
        <v>152</v>
      </c>
      <c r="F377" s="8">
        <v>48.0</v>
      </c>
    </row>
    <row r="378" ht="14.25" customHeight="1">
      <c r="A378" s="133">
        <v>42378.0</v>
      </c>
      <c r="B378" s="8" t="s">
        <v>167</v>
      </c>
      <c r="C378" s="8" t="s">
        <v>155</v>
      </c>
      <c r="D378" s="8" t="s">
        <v>156</v>
      </c>
      <c r="E378" s="8" t="s">
        <v>152</v>
      </c>
      <c r="F378" s="8">
        <v>24.0</v>
      </c>
    </row>
    <row r="379" ht="14.25" customHeight="1">
      <c r="A379" s="133">
        <v>42381.0</v>
      </c>
      <c r="B379" s="8" t="s">
        <v>168</v>
      </c>
      <c r="C379" s="8" t="s">
        <v>169</v>
      </c>
      <c r="D379" s="8" t="s">
        <v>156</v>
      </c>
      <c r="E379" s="8" t="s">
        <v>152</v>
      </c>
      <c r="F379" s="8">
        <v>34.0</v>
      </c>
    </row>
    <row r="380" ht="14.25" customHeight="1">
      <c r="A380" s="133">
        <v>42383.0</v>
      </c>
      <c r="B380" s="8" t="s">
        <v>170</v>
      </c>
      <c r="C380" s="8" t="s">
        <v>171</v>
      </c>
      <c r="D380" s="8" t="s">
        <v>172</v>
      </c>
      <c r="E380" s="8" t="s">
        <v>152</v>
      </c>
      <c r="F380" s="8">
        <v>50.0</v>
      </c>
    </row>
    <row r="381" ht="14.25" customHeight="1">
      <c r="A381" s="133">
        <v>42384.0</v>
      </c>
      <c r="B381" s="8" t="s">
        <v>173</v>
      </c>
      <c r="C381" s="8" t="s">
        <v>150</v>
      </c>
      <c r="D381" s="8" t="s">
        <v>151</v>
      </c>
      <c r="E381" s="8" t="s">
        <v>152</v>
      </c>
      <c r="F381" s="8">
        <v>28.0</v>
      </c>
    </row>
    <row r="382" ht="14.25" customHeight="1">
      <c r="A382" s="133">
        <v>42752.0</v>
      </c>
      <c r="B382" s="8" t="s">
        <v>174</v>
      </c>
      <c r="C382" s="8" t="s">
        <v>175</v>
      </c>
      <c r="D382" s="8" t="s">
        <v>176</v>
      </c>
      <c r="E382" s="8" t="s">
        <v>164</v>
      </c>
      <c r="F382" s="8">
        <v>11.0</v>
      </c>
    </row>
    <row r="383" ht="14.25" customHeight="1">
      <c r="A383" s="133">
        <v>42753.0</v>
      </c>
      <c r="B383" s="8" t="s">
        <v>177</v>
      </c>
      <c r="C383" s="8" t="s">
        <v>178</v>
      </c>
      <c r="D383" s="8" t="s">
        <v>179</v>
      </c>
      <c r="E383" s="8" t="s">
        <v>164</v>
      </c>
      <c r="F383" s="8">
        <v>29.0</v>
      </c>
    </row>
    <row r="384" ht="14.25" customHeight="1">
      <c r="A384" s="133">
        <v>42389.0</v>
      </c>
      <c r="B384" s="8" t="s">
        <v>180</v>
      </c>
      <c r="C384" s="8" t="s">
        <v>181</v>
      </c>
      <c r="D384" s="8" t="s">
        <v>151</v>
      </c>
      <c r="E384" s="8" t="s">
        <v>152</v>
      </c>
      <c r="F384" s="8">
        <v>26.0</v>
      </c>
    </row>
    <row r="385" ht="14.25" customHeight="1">
      <c r="A385" s="133">
        <v>42389.0</v>
      </c>
      <c r="B385" s="8" t="s">
        <v>182</v>
      </c>
      <c r="C385" s="8" t="s">
        <v>183</v>
      </c>
      <c r="D385" s="8" t="s">
        <v>156</v>
      </c>
      <c r="E385" s="8" t="s">
        <v>152</v>
      </c>
      <c r="F385" s="8">
        <v>42.0</v>
      </c>
    </row>
    <row r="386" ht="14.25" customHeight="1">
      <c r="A386" s="133">
        <v>42391.0</v>
      </c>
      <c r="B386" s="8" t="s">
        <v>184</v>
      </c>
      <c r="C386" s="8" t="s">
        <v>166</v>
      </c>
      <c r="D386" s="8" t="s">
        <v>156</v>
      </c>
      <c r="E386" s="8" t="s">
        <v>152</v>
      </c>
      <c r="F386" s="8">
        <v>24.0</v>
      </c>
    </row>
    <row r="387" ht="14.25" customHeight="1">
      <c r="A387" s="133">
        <v>42391.0</v>
      </c>
      <c r="B387" s="8" t="s">
        <v>185</v>
      </c>
      <c r="C387" s="8" t="s">
        <v>183</v>
      </c>
      <c r="D387" s="8" t="s">
        <v>156</v>
      </c>
      <c r="E387" s="8" t="s">
        <v>152</v>
      </c>
      <c r="F387" s="8">
        <v>42.0</v>
      </c>
    </row>
    <row r="388" ht="14.25" customHeight="1">
      <c r="A388" s="133">
        <v>42392.0</v>
      </c>
      <c r="B388" s="8" t="s">
        <v>186</v>
      </c>
      <c r="C388" s="8" t="s">
        <v>187</v>
      </c>
      <c r="D388" s="8" t="s">
        <v>172</v>
      </c>
      <c r="E388" s="8" t="s">
        <v>152</v>
      </c>
      <c r="F388" s="8">
        <v>27.0</v>
      </c>
    </row>
    <row r="389" ht="14.25" customHeight="1">
      <c r="A389" s="133">
        <v>42392.0</v>
      </c>
      <c r="B389" s="8" t="s">
        <v>188</v>
      </c>
      <c r="C389" s="8" t="s">
        <v>155</v>
      </c>
      <c r="D389" s="8" t="s">
        <v>156</v>
      </c>
      <c r="E389" s="8" t="s">
        <v>152</v>
      </c>
      <c r="F389" s="8">
        <v>2.0</v>
      </c>
    </row>
    <row r="390" ht="14.25" customHeight="1">
      <c r="A390" s="133">
        <v>42393.0</v>
      </c>
      <c r="B390" s="8" t="s">
        <v>189</v>
      </c>
      <c r="C390" s="8" t="s">
        <v>190</v>
      </c>
      <c r="D390" s="8" t="s">
        <v>156</v>
      </c>
      <c r="E390" s="8" t="s">
        <v>152</v>
      </c>
      <c r="F390" s="8">
        <v>23.0</v>
      </c>
    </row>
    <row r="391" ht="14.25" customHeight="1">
      <c r="A391" s="133">
        <v>42393.0</v>
      </c>
      <c r="B391" s="8" t="s">
        <v>191</v>
      </c>
      <c r="C391" s="8" t="s">
        <v>192</v>
      </c>
      <c r="D391" s="8" t="s">
        <v>156</v>
      </c>
      <c r="E391" s="8" t="s">
        <v>152</v>
      </c>
      <c r="F391" s="8">
        <v>24.0</v>
      </c>
    </row>
    <row r="392" ht="14.25" customHeight="1">
      <c r="A392" s="133">
        <v>42394.0</v>
      </c>
      <c r="B392" s="8" t="s">
        <v>193</v>
      </c>
      <c r="C392" s="8" t="s">
        <v>194</v>
      </c>
      <c r="D392" s="8" t="s">
        <v>195</v>
      </c>
      <c r="E392" s="8" t="s">
        <v>152</v>
      </c>
      <c r="F392" s="8">
        <v>43.0</v>
      </c>
    </row>
    <row r="393" ht="14.25" customHeight="1">
      <c r="A393" s="133">
        <v>42396.0</v>
      </c>
      <c r="B393" s="8" t="s">
        <v>196</v>
      </c>
      <c r="C393" s="8" t="s">
        <v>197</v>
      </c>
      <c r="D393" s="8" t="s">
        <v>151</v>
      </c>
      <c r="E393" s="8" t="s">
        <v>152</v>
      </c>
      <c r="F393" s="8">
        <v>15.0</v>
      </c>
    </row>
    <row r="394" ht="14.25" customHeight="1">
      <c r="A394" s="133">
        <v>42398.0</v>
      </c>
      <c r="B394" s="8" t="s">
        <v>198</v>
      </c>
      <c r="C394" s="8" t="s">
        <v>190</v>
      </c>
      <c r="D394" s="8" t="s">
        <v>156</v>
      </c>
      <c r="E394" s="8" t="s">
        <v>152</v>
      </c>
      <c r="F394" s="8">
        <v>40.0</v>
      </c>
    </row>
    <row r="395" ht="14.25" customHeight="1">
      <c r="A395" s="133">
        <v>42583.0</v>
      </c>
      <c r="B395" s="8" t="s">
        <v>199</v>
      </c>
      <c r="C395" s="8" t="s">
        <v>200</v>
      </c>
      <c r="D395" s="8" t="s">
        <v>201</v>
      </c>
      <c r="E395" s="8" t="s">
        <v>152</v>
      </c>
      <c r="F395" s="8">
        <v>44.0</v>
      </c>
    </row>
    <row r="396" ht="14.25" customHeight="1">
      <c r="A396" s="133">
        <v>42401.0</v>
      </c>
      <c r="B396" s="8" t="s">
        <v>202</v>
      </c>
      <c r="C396" s="8" t="s">
        <v>192</v>
      </c>
      <c r="D396" s="8" t="s">
        <v>156</v>
      </c>
      <c r="E396" s="8" t="s">
        <v>152</v>
      </c>
      <c r="F396" s="8">
        <v>45.0</v>
      </c>
    </row>
    <row r="397" ht="14.25" customHeight="1">
      <c r="A397" s="133">
        <v>42404.0</v>
      </c>
      <c r="B397" s="8" t="s">
        <v>203</v>
      </c>
      <c r="C397" s="8" t="s">
        <v>166</v>
      </c>
      <c r="D397" s="8" t="s">
        <v>156</v>
      </c>
      <c r="E397" s="8" t="s">
        <v>152</v>
      </c>
      <c r="F397" s="8">
        <v>33.0</v>
      </c>
    </row>
    <row r="398" ht="14.25" customHeight="1">
      <c r="A398" s="133">
        <v>42404.0</v>
      </c>
      <c r="B398" s="8" t="s">
        <v>204</v>
      </c>
      <c r="C398" s="8" t="s">
        <v>205</v>
      </c>
      <c r="D398" s="8" t="s">
        <v>156</v>
      </c>
      <c r="E398" s="8" t="s">
        <v>152</v>
      </c>
      <c r="F398" s="8">
        <v>34.0</v>
      </c>
    </row>
    <row r="399" ht="14.25" customHeight="1">
      <c r="A399" s="133">
        <v>42404.0</v>
      </c>
      <c r="B399" s="8" t="s">
        <v>206</v>
      </c>
      <c r="C399" s="8" t="s">
        <v>207</v>
      </c>
      <c r="D399" s="8" t="s">
        <v>208</v>
      </c>
      <c r="E399" s="8" t="s">
        <v>152</v>
      </c>
      <c r="F399" s="8">
        <v>1.0</v>
      </c>
    </row>
    <row r="400" ht="14.25" customHeight="1">
      <c r="A400" s="133">
        <v>42407.0</v>
      </c>
      <c r="B400" s="8" t="s">
        <v>209</v>
      </c>
      <c r="C400" s="8" t="s">
        <v>210</v>
      </c>
      <c r="D400" s="8" t="s">
        <v>200</v>
      </c>
      <c r="E400" s="8" t="s">
        <v>152</v>
      </c>
      <c r="F400" s="8">
        <v>37.0</v>
      </c>
    </row>
    <row r="401" ht="14.25" customHeight="1">
      <c r="A401" s="133">
        <v>42407.0</v>
      </c>
      <c r="B401" s="8" t="s">
        <v>211</v>
      </c>
      <c r="C401" s="8" t="s">
        <v>212</v>
      </c>
      <c r="D401" s="8" t="s">
        <v>156</v>
      </c>
      <c r="E401" s="8" t="s">
        <v>152</v>
      </c>
      <c r="F401" s="8">
        <v>33.0</v>
      </c>
    </row>
    <row r="402" ht="14.25" customHeight="1">
      <c r="A402" s="133">
        <v>42409.0</v>
      </c>
      <c r="B402" s="8" t="s">
        <v>213</v>
      </c>
      <c r="C402" s="8" t="s">
        <v>214</v>
      </c>
      <c r="D402" s="8" t="s">
        <v>215</v>
      </c>
      <c r="E402" s="8" t="s">
        <v>152</v>
      </c>
      <c r="F402" s="8">
        <v>42.0</v>
      </c>
    </row>
    <row r="403" ht="14.25" customHeight="1">
      <c r="A403" s="133">
        <v>42412.0</v>
      </c>
      <c r="B403" s="8" t="s">
        <v>216</v>
      </c>
      <c r="C403" s="8" t="s">
        <v>217</v>
      </c>
      <c r="D403" s="8" t="s">
        <v>160</v>
      </c>
      <c r="E403" s="8" t="s">
        <v>152</v>
      </c>
      <c r="F403" s="8">
        <v>27.0</v>
      </c>
    </row>
    <row r="404" ht="14.25" customHeight="1">
      <c r="A404" s="133">
        <v>42415.0</v>
      </c>
      <c r="B404" s="8" t="s">
        <v>218</v>
      </c>
      <c r="C404" s="8" t="s">
        <v>219</v>
      </c>
      <c r="D404" s="8" t="s">
        <v>220</v>
      </c>
      <c r="E404" s="8" t="s">
        <v>152</v>
      </c>
      <c r="F404" s="8">
        <v>13.0</v>
      </c>
    </row>
    <row r="405" ht="14.25" customHeight="1">
      <c r="A405" s="133">
        <v>42415.0</v>
      </c>
      <c r="B405" s="8" t="s">
        <v>221</v>
      </c>
      <c r="C405" s="8" t="s">
        <v>222</v>
      </c>
      <c r="D405" s="8" t="s">
        <v>156</v>
      </c>
      <c r="E405" s="8" t="s">
        <v>152</v>
      </c>
      <c r="F405" s="8">
        <v>2.0</v>
      </c>
    </row>
    <row r="406" ht="14.25" customHeight="1">
      <c r="A406" s="133">
        <v>42418.0</v>
      </c>
      <c r="B406" s="8" t="s">
        <v>223</v>
      </c>
      <c r="C406" s="8" t="s">
        <v>212</v>
      </c>
      <c r="D406" s="8" t="s">
        <v>156</v>
      </c>
      <c r="E406" s="8" t="s">
        <v>152</v>
      </c>
      <c r="F406" s="8">
        <v>36.0</v>
      </c>
    </row>
    <row r="407" ht="14.25" customHeight="1">
      <c r="A407" s="133">
        <v>42422.0</v>
      </c>
      <c r="B407" s="8" t="s">
        <v>224</v>
      </c>
      <c r="C407" s="8" t="s">
        <v>225</v>
      </c>
      <c r="D407" s="8" t="s">
        <v>156</v>
      </c>
      <c r="E407" s="8" t="s">
        <v>152</v>
      </c>
      <c r="F407" s="8">
        <v>29.0</v>
      </c>
    </row>
    <row r="408" ht="14.25" customHeight="1">
      <c r="A408" s="133">
        <v>42422.0</v>
      </c>
      <c r="B408" s="8" t="s">
        <v>226</v>
      </c>
      <c r="C408" s="8" t="s">
        <v>212</v>
      </c>
      <c r="D408" s="8" t="s">
        <v>156</v>
      </c>
      <c r="E408" s="8" t="s">
        <v>152</v>
      </c>
      <c r="F408" s="8">
        <v>7.0</v>
      </c>
    </row>
    <row r="409" ht="14.25" customHeight="1">
      <c r="A409" s="133">
        <v>42423.0</v>
      </c>
      <c r="B409" s="8" t="s">
        <v>227</v>
      </c>
      <c r="C409" s="8" t="s">
        <v>166</v>
      </c>
      <c r="D409" s="8" t="s">
        <v>156</v>
      </c>
      <c r="E409" s="8" t="s">
        <v>152</v>
      </c>
      <c r="F409" s="8">
        <v>32.0</v>
      </c>
    </row>
    <row r="410" ht="14.25" customHeight="1">
      <c r="A410" s="133">
        <v>42424.0</v>
      </c>
      <c r="B410" s="8" t="s">
        <v>228</v>
      </c>
      <c r="C410" s="8" t="s">
        <v>205</v>
      </c>
      <c r="D410" s="8" t="s">
        <v>156</v>
      </c>
      <c r="E410" s="8" t="s">
        <v>152</v>
      </c>
      <c r="F410" s="8">
        <v>45.0</v>
      </c>
    </row>
    <row r="411" ht="14.25" customHeight="1">
      <c r="A411" s="133">
        <v>42426.0</v>
      </c>
      <c r="B411" s="8" t="s">
        <v>229</v>
      </c>
      <c r="C411" s="8" t="s">
        <v>197</v>
      </c>
      <c r="D411" s="8" t="s">
        <v>151</v>
      </c>
      <c r="E411" s="8" t="s">
        <v>152</v>
      </c>
      <c r="F411" s="8">
        <v>20.0</v>
      </c>
    </row>
    <row r="412" ht="14.25" customHeight="1">
      <c r="A412" s="133">
        <v>42426.0</v>
      </c>
      <c r="B412" s="8" t="s">
        <v>230</v>
      </c>
      <c r="C412" s="8" t="s">
        <v>169</v>
      </c>
      <c r="D412" s="8" t="s">
        <v>156</v>
      </c>
      <c r="E412" s="8" t="s">
        <v>152</v>
      </c>
      <c r="F412" s="8">
        <v>14.0</v>
      </c>
    </row>
    <row r="413" ht="14.25" customHeight="1">
      <c r="A413" s="133">
        <v>42428.0</v>
      </c>
      <c r="B413" s="8" t="s">
        <v>231</v>
      </c>
      <c r="C413" s="8" t="s">
        <v>232</v>
      </c>
      <c r="D413" s="8" t="s">
        <v>233</v>
      </c>
      <c r="E413" s="8" t="s">
        <v>152</v>
      </c>
      <c r="F413" s="8">
        <v>1.0</v>
      </c>
    </row>
    <row r="414" ht="14.25" customHeight="1">
      <c r="A414" s="133">
        <v>42431.0</v>
      </c>
      <c r="B414" s="8" t="s">
        <v>234</v>
      </c>
      <c r="C414" s="8" t="s">
        <v>235</v>
      </c>
      <c r="D414" s="8" t="s">
        <v>215</v>
      </c>
      <c r="E414" s="8" t="s">
        <v>152</v>
      </c>
      <c r="F414" s="8">
        <v>4.0</v>
      </c>
    </row>
    <row r="415" ht="14.25" customHeight="1">
      <c r="A415" s="133">
        <v>42433.0</v>
      </c>
      <c r="B415" s="8" t="s">
        <v>236</v>
      </c>
      <c r="C415" s="8" t="s">
        <v>205</v>
      </c>
      <c r="D415" s="8" t="s">
        <v>156</v>
      </c>
      <c r="E415" s="8" t="s">
        <v>152</v>
      </c>
      <c r="F415" s="8">
        <v>37.0</v>
      </c>
    </row>
    <row r="416" ht="14.25" customHeight="1">
      <c r="A416" s="133">
        <v>42434.0</v>
      </c>
      <c r="B416" s="8" t="s">
        <v>237</v>
      </c>
      <c r="C416" s="8" t="s">
        <v>169</v>
      </c>
      <c r="D416" s="8" t="s">
        <v>156</v>
      </c>
      <c r="E416" s="8" t="s">
        <v>152</v>
      </c>
      <c r="F416" s="8">
        <v>20.0</v>
      </c>
    </row>
    <row r="417" ht="14.25" customHeight="1">
      <c r="A417" s="133">
        <v>42435.0</v>
      </c>
      <c r="B417" s="8" t="s">
        <v>238</v>
      </c>
      <c r="C417" s="8" t="s">
        <v>239</v>
      </c>
      <c r="D417" s="8" t="s">
        <v>176</v>
      </c>
      <c r="E417" s="8" t="s">
        <v>164</v>
      </c>
      <c r="F417" s="8">
        <v>21.0</v>
      </c>
    </row>
    <row r="418" ht="14.25" customHeight="1">
      <c r="A418" s="133">
        <v>42436.0</v>
      </c>
      <c r="B418" s="8" t="s">
        <v>240</v>
      </c>
      <c r="C418" s="8" t="s">
        <v>166</v>
      </c>
      <c r="D418" s="8" t="s">
        <v>156</v>
      </c>
      <c r="E418" s="8" t="s">
        <v>152</v>
      </c>
      <c r="F418" s="8">
        <v>33.0</v>
      </c>
    </row>
    <row r="419" ht="14.25" customHeight="1">
      <c r="A419" s="133">
        <v>42436.0</v>
      </c>
      <c r="B419" s="8" t="s">
        <v>241</v>
      </c>
      <c r="C419" s="8" t="s">
        <v>183</v>
      </c>
      <c r="D419" s="8" t="s">
        <v>156</v>
      </c>
      <c r="E419" s="8" t="s">
        <v>152</v>
      </c>
      <c r="F419" s="8">
        <v>37.0</v>
      </c>
    </row>
    <row r="420" ht="14.25" customHeight="1">
      <c r="A420" s="133">
        <v>42438.0</v>
      </c>
      <c r="B420" s="8" t="s">
        <v>242</v>
      </c>
      <c r="C420" s="8" t="s">
        <v>222</v>
      </c>
      <c r="D420" s="8" t="s">
        <v>156</v>
      </c>
      <c r="E420" s="8" t="s">
        <v>152</v>
      </c>
      <c r="F420" s="8">
        <v>18.0</v>
      </c>
    </row>
    <row r="421" ht="14.25" customHeight="1">
      <c r="A421" s="133">
        <v>42439.0</v>
      </c>
      <c r="B421" s="8" t="s">
        <v>243</v>
      </c>
      <c r="C421" s="8" t="s">
        <v>169</v>
      </c>
      <c r="D421" s="8" t="s">
        <v>156</v>
      </c>
      <c r="E421" s="8" t="s">
        <v>152</v>
      </c>
      <c r="F421" s="8">
        <v>40.0</v>
      </c>
    </row>
    <row r="422" ht="14.25" customHeight="1">
      <c r="A422" s="133">
        <v>42805.0</v>
      </c>
      <c r="B422" s="8" t="s">
        <v>244</v>
      </c>
      <c r="C422" s="8" t="s">
        <v>212</v>
      </c>
      <c r="D422" s="8" t="s">
        <v>156</v>
      </c>
      <c r="E422" s="8" t="s">
        <v>152</v>
      </c>
      <c r="F422" s="8">
        <v>13.0</v>
      </c>
    </row>
    <row r="423" ht="14.25" customHeight="1">
      <c r="A423" s="133">
        <v>42442.0</v>
      </c>
      <c r="B423" s="8" t="s">
        <v>245</v>
      </c>
      <c r="C423" s="8" t="s">
        <v>246</v>
      </c>
      <c r="D423" s="8" t="s">
        <v>220</v>
      </c>
      <c r="E423" s="8" t="s">
        <v>152</v>
      </c>
      <c r="F423" s="8">
        <v>30.0</v>
      </c>
    </row>
    <row r="424" ht="14.25" customHeight="1">
      <c r="A424" s="133">
        <v>42442.0</v>
      </c>
      <c r="B424" s="8" t="s">
        <v>247</v>
      </c>
      <c r="C424" s="8" t="s">
        <v>190</v>
      </c>
      <c r="D424" s="8" t="s">
        <v>156</v>
      </c>
      <c r="E424" s="8" t="s">
        <v>152</v>
      </c>
      <c r="F424" s="8">
        <v>3.0</v>
      </c>
    </row>
    <row r="425" ht="14.25" customHeight="1">
      <c r="A425" s="133">
        <v>42445.0</v>
      </c>
      <c r="B425" s="8" t="s">
        <v>248</v>
      </c>
      <c r="C425" s="8" t="s">
        <v>249</v>
      </c>
      <c r="D425" s="8" t="s">
        <v>250</v>
      </c>
      <c r="E425" s="8" t="s">
        <v>164</v>
      </c>
      <c r="F425" s="8">
        <v>42.0</v>
      </c>
    </row>
    <row r="426" ht="14.25" customHeight="1">
      <c r="A426" s="133">
        <v>42445.0</v>
      </c>
      <c r="B426" s="8" t="s">
        <v>251</v>
      </c>
      <c r="C426" s="8" t="s">
        <v>169</v>
      </c>
      <c r="D426" s="8" t="s">
        <v>156</v>
      </c>
      <c r="E426" s="8" t="s">
        <v>152</v>
      </c>
      <c r="F426" s="8">
        <v>17.0</v>
      </c>
    </row>
    <row r="427" ht="14.25" customHeight="1">
      <c r="A427" s="133">
        <v>42446.0</v>
      </c>
      <c r="B427" s="8" t="s">
        <v>252</v>
      </c>
      <c r="C427" s="8" t="s">
        <v>225</v>
      </c>
      <c r="D427" s="8" t="s">
        <v>156</v>
      </c>
      <c r="E427" s="8" t="s">
        <v>152</v>
      </c>
      <c r="F427" s="8">
        <v>13.0</v>
      </c>
    </row>
    <row r="428" ht="14.25" customHeight="1">
      <c r="A428" s="133">
        <v>42447.0</v>
      </c>
      <c r="B428" s="8" t="s">
        <v>253</v>
      </c>
      <c r="C428" s="8" t="s">
        <v>254</v>
      </c>
      <c r="D428" s="8" t="s">
        <v>179</v>
      </c>
      <c r="E428" s="8" t="s">
        <v>164</v>
      </c>
      <c r="F428" s="8">
        <v>23.0</v>
      </c>
    </row>
    <row r="429" ht="14.25" customHeight="1">
      <c r="A429" s="133">
        <v>42448.0</v>
      </c>
      <c r="B429" s="8" t="s">
        <v>255</v>
      </c>
      <c r="C429" s="8" t="s">
        <v>219</v>
      </c>
      <c r="D429" s="8" t="s">
        <v>220</v>
      </c>
      <c r="E429" s="8" t="s">
        <v>152</v>
      </c>
      <c r="F429" s="8">
        <v>36.0</v>
      </c>
    </row>
    <row r="430" ht="14.25" customHeight="1">
      <c r="A430" s="133">
        <v>42449.0</v>
      </c>
      <c r="B430" s="8" t="s">
        <v>256</v>
      </c>
      <c r="C430" s="8" t="s">
        <v>225</v>
      </c>
      <c r="D430" s="8" t="s">
        <v>156</v>
      </c>
      <c r="E430" s="8" t="s">
        <v>152</v>
      </c>
      <c r="F430" s="8">
        <v>7.0</v>
      </c>
    </row>
    <row r="431" ht="14.25" customHeight="1">
      <c r="A431" s="133">
        <v>42450.0</v>
      </c>
      <c r="B431" s="8" t="s">
        <v>257</v>
      </c>
      <c r="C431" s="8" t="s">
        <v>166</v>
      </c>
      <c r="D431" s="8" t="s">
        <v>156</v>
      </c>
      <c r="E431" s="8" t="s">
        <v>152</v>
      </c>
      <c r="F431" s="8">
        <v>11.0</v>
      </c>
    </row>
    <row r="432" ht="14.25" customHeight="1">
      <c r="A432" s="133">
        <v>42450.0</v>
      </c>
      <c r="B432" s="8" t="s">
        <v>258</v>
      </c>
      <c r="C432" s="8" t="s">
        <v>205</v>
      </c>
      <c r="D432" s="8" t="s">
        <v>156</v>
      </c>
      <c r="E432" s="8" t="s">
        <v>152</v>
      </c>
      <c r="F432" s="8">
        <v>9.0</v>
      </c>
    </row>
    <row r="433" ht="14.25" customHeight="1">
      <c r="A433" s="133">
        <v>42451.0</v>
      </c>
      <c r="B433" s="8" t="s">
        <v>259</v>
      </c>
      <c r="C433" s="8" t="s">
        <v>210</v>
      </c>
      <c r="D433" s="8" t="s">
        <v>200</v>
      </c>
      <c r="E433" s="8" t="s">
        <v>152</v>
      </c>
      <c r="F433" s="8">
        <v>28.0</v>
      </c>
    </row>
    <row r="434" ht="14.25" customHeight="1">
      <c r="A434" s="133">
        <v>42452.0</v>
      </c>
      <c r="B434" s="8" t="s">
        <v>260</v>
      </c>
      <c r="C434" s="8" t="s">
        <v>225</v>
      </c>
      <c r="D434" s="8" t="s">
        <v>156</v>
      </c>
      <c r="E434" s="8" t="s">
        <v>152</v>
      </c>
      <c r="F434" s="8">
        <v>10.0</v>
      </c>
    </row>
    <row r="435" ht="14.25" customHeight="1">
      <c r="A435" s="133">
        <v>42455.0</v>
      </c>
      <c r="B435" s="8" t="s">
        <v>261</v>
      </c>
      <c r="C435" s="8" t="s">
        <v>212</v>
      </c>
      <c r="D435" s="8" t="s">
        <v>156</v>
      </c>
      <c r="E435" s="8" t="s">
        <v>152</v>
      </c>
      <c r="F435" s="8">
        <v>38.0</v>
      </c>
    </row>
    <row r="436" ht="14.25" customHeight="1">
      <c r="A436" s="133">
        <v>42456.0</v>
      </c>
      <c r="B436" s="8" t="s">
        <v>262</v>
      </c>
      <c r="C436" s="8" t="s">
        <v>246</v>
      </c>
      <c r="D436" s="8" t="s">
        <v>220</v>
      </c>
      <c r="E436" s="8" t="s">
        <v>152</v>
      </c>
      <c r="F436" s="8">
        <v>47.0</v>
      </c>
    </row>
    <row r="437" ht="14.25" customHeight="1">
      <c r="A437" s="133">
        <v>42456.0</v>
      </c>
      <c r="B437" s="8" t="s">
        <v>263</v>
      </c>
      <c r="C437" s="8" t="s">
        <v>150</v>
      </c>
      <c r="D437" s="8" t="s">
        <v>151</v>
      </c>
      <c r="E437" s="8" t="s">
        <v>152</v>
      </c>
      <c r="F437" s="8">
        <v>40.0</v>
      </c>
    </row>
    <row r="438" ht="14.25" customHeight="1">
      <c r="A438" s="133">
        <v>42456.0</v>
      </c>
      <c r="B438" s="8" t="s">
        <v>264</v>
      </c>
      <c r="C438" s="8" t="s">
        <v>192</v>
      </c>
      <c r="D438" s="8" t="s">
        <v>156</v>
      </c>
      <c r="E438" s="8" t="s">
        <v>152</v>
      </c>
      <c r="F438" s="8">
        <v>15.0</v>
      </c>
    </row>
    <row r="439" ht="14.25" customHeight="1">
      <c r="A439" s="133">
        <v>42458.0</v>
      </c>
      <c r="B439" s="8" t="s">
        <v>265</v>
      </c>
      <c r="C439" s="8" t="s">
        <v>246</v>
      </c>
      <c r="D439" s="8" t="s">
        <v>220</v>
      </c>
      <c r="E439" s="8" t="s">
        <v>152</v>
      </c>
      <c r="F439" s="8">
        <v>42.0</v>
      </c>
    </row>
    <row r="440" ht="14.25" customHeight="1">
      <c r="A440" s="133">
        <v>42458.0</v>
      </c>
      <c r="B440" s="8" t="s">
        <v>266</v>
      </c>
      <c r="C440" s="8" t="s">
        <v>267</v>
      </c>
      <c r="D440" s="8" t="s">
        <v>208</v>
      </c>
      <c r="E440" s="8" t="s">
        <v>152</v>
      </c>
      <c r="F440" s="8">
        <v>2.0</v>
      </c>
    </row>
    <row r="441" ht="14.25" customHeight="1">
      <c r="A441" s="133">
        <v>42459.0</v>
      </c>
      <c r="B441" s="8" t="s">
        <v>268</v>
      </c>
      <c r="C441" s="8" t="s">
        <v>232</v>
      </c>
      <c r="D441" s="8" t="s">
        <v>233</v>
      </c>
      <c r="E441" s="8" t="s">
        <v>152</v>
      </c>
      <c r="F441" s="8">
        <v>50.0</v>
      </c>
    </row>
    <row r="442" ht="14.25" customHeight="1">
      <c r="A442" s="133">
        <v>42824.0</v>
      </c>
      <c r="B442" s="8" t="s">
        <v>269</v>
      </c>
      <c r="C442" s="8" t="s">
        <v>169</v>
      </c>
      <c r="D442" s="8" t="s">
        <v>156</v>
      </c>
      <c r="E442" s="8" t="s">
        <v>152</v>
      </c>
      <c r="F442" s="8">
        <v>13.0</v>
      </c>
    </row>
    <row r="443" ht="14.25" customHeight="1">
      <c r="A443" s="133">
        <v>42459.0</v>
      </c>
      <c r="B443" s="8" t="s">
        <v>270</v>
      </c>
      <c r="C443" s="8" t="s">
        <v>212</v>
      </c>
      <c r="D443" s="8" t="s">
        <v>156</v>
      </c>
      <c r="E443" s="8" t="s">
        <v>152</v>
      </c>
      <c r="F443" s="8">
        <v>35.0</v>
      </c>
    </row>
    <row r="444" ht="14.25" customHeight="1">
      <c r="A444" s="133">
        <v>42825.0</v>
      </c>
      <c r="B444" s="8" t="s">
        <v>271</v>
      </c>
      <c r="C444" s="8" t="s">
        <v>210</v>
      </c>
      <c r="D444" s="8" t="s">
        <v>200</v>
      </c>
      <c r="E444" s="8" t="s">
        <v>152</v>
      </c>
      <c r="F444" s="8">
        <v>15.0</v>
      </c>
    </row>
    <row r="445" ht="14.25" customHeight="1">
      <c r="A445" s="133">
        <v>42463.0</v>
      </c>
      <c r="B445" s="8" t="s">
        <v>272</v>
      </c>
      <c r="C445" s="8" t="s">
        <v>205</v>
      </c>
      <c r="D445" s="8" t="s">
        <v>156</v>
      </c>
      <c r="E445" s="8" t="s">
        <v>152</v>
      </c>
      <c r="F445" s="8">
        <v>41.0</v>
      </c>
    </row>
    <row r="446" ht="14.25" customHeight="1">
      <c r="A446" s="133">
        <v>42464.0</v>
      </c>
      <c r="B446" s="8" t="s">
        <v>273</v>
      </c>
      <c r="C446" s="8" t="s">
        <v>274</v>
      </c>
      <c r="D446" s="8" t="s">
        <v>179</v>
      </c>
      <c r="E446" s="8" t="s">
        <v>164</v>
      </c>
      <c r="F446" s="8">
        <v>13.0</v>
      </c>
    </row>
    <row r="447" ht="14.25" customHeight="1">
      <c r="A447" s="133">
        <v>42464.0</v>
      </c>
      <c r="B447" s="8" t="s">
        <v>275</v>
      </c>
      <c r="C447" s="8" t="s">
        <v>155</v>
      </c>
      <c r="D447" s="8" t="s">
        <v>156</v>
      </c>
      <c r="E447" s="8" t="s">
        <v>152</v>
      </c>
      <c r="F447" s="8">
        <v>38.0</v>
      </c>
    </row>
    <row r="448" ht="14.25" customHeight="1">
      <c r="A448" s="133">
        <v>42466.0</v>
      </c>
      <c r="B448" s="8" t="s">
        <v>276</v>
      </c>
      <c r="C448" s="8" t="s">
        <v>277</v>
      </c>
      <c r="D448" s="8" t="s">
        <v>156</v>
      </c>
      <c r="E448" s="8" t="s">
        <v>152</v>
      </c>
      <c r="F448" s="8">
        <v>15.0</v>
      </c>
    </row>
    <row r="449" ht="14.25" customHeight="1">
      <c r="A449" s="133">
        <v>42466.0</v>
      </c>
      <c r="B449" s="8" t="s">
        <v>278</v>
      </c>
      <c r="C449" s="8" t="s">
        <v>207</v>
      </c>
      <c r="D449" s="8" t="s">
        <v>208</v>
      </c>
      <c r="E449" s="8" t="s">
        <v>152</v>
      </c>
      <c r="F449" s="8">
        <v>22.0</v>
      </c>
    </row>
    <row r="450" ht="14.25" customHeight="1">
      <c r="A450" s="133">
        <v>42467.0</v>
      </c>
      <c r="B450" s="8" t="s">
        <v>279</v>
      </c>
      <c r="C450" s="8" t="s">
        <v>222</v>
      </c>
      <c r="D450" s="8" t="s">
        <v>156</v>
      </c>
      <c r="E450" s="8" t="s">
        <v>152</v>
      </c>
      <c r="F450" s="8">
        <v>2.0</v>
      </c>
    </row>
    <row r="451" ht="14.25" customHeight="1">
      <c r="A451" s="133">
        <v>42468.0</v>
      </c>
      <c r="B451" s="8" t="s">
        <v>280</v>
      </c>
      <c r="C451" s="8" t="s">
        <v>281</v>
      </c>
      <c r="D451" s="8" t="s">
        <v>233</v>
      </c>
      <c r="E451" s="8" t="s">
        <v>152</v>
      </c>
      <c r="F451" s="8">
        <v>17.0</v>
      </c>
    </row>
    <row r="452" ht="14.25" customHeight="1">
      <c r="A452" s="133">
        <v>42469.0</v>
      </c>
      <c r="B452" s="8" t="s">
        <v>282</v>
      </c>
      <c r="C452" s="8" t="s">
        <v>283</v>
      </c>
      <c r="D452" s="8" t="s">
        <v>163</v>
      </c>
      <c r="E452" s="8" t="s">
        <v>164</v>
      </c>
      <c r="F452" s="8">
        <v>27.0</v>
      </c>
    </row>
    <row r="453" ht="14.25" customHeight="1">
      <c r="A453" s="133">
        <v>42469.0</v>
      </c>
      <c r="B453" s="8" t="s">
        <v>284</v>
      </c>
      <c r="C453" s="8" t="s">
        <v>181</v>
      </c>
      <c r="D453" s="8" t="s">
        <v>151</v>
      </c>
      <c r="E453" s="8" t="s">
        <v>152</v>
      </c>
      <c r="F453" s="8">
        <v>42.0</v>
      </c>
    </row>
    <row r="454" ht="14.25" customHeight="1">
      <c r="A454" s="133">
        <v>42469.0</v>
      </c>
      <c r="B454" s="8" t="s">
        <v>285</v>
      </c>
      <c r="C454" s="8" t="s">
        <v>212</v>
      </c>
      <c r="D454" s="8" t="s">
        <v>156</v>
      </c>
      <c r="E454" s="8" t="s">
        <v>152</v>
      </c>
      <c r="F454" s="8">
        <v>19.0</v>
      </c>
    </row>
    <row r="455" ht="14.25" customHeight="1">
      <c r="A455" s="133">
        <v>42470.0</v>
      </c>
      <c r="B455" s="8" t="s">
        <v>286</v>
      </c>
      <c r="C455" s="8" t="s">
        <v>287</v>
      </c>
      <c r="D455" s="8" t="s">
        <v>208</v>
      </c>
      <c r="E455" s="8" t="s">
        <v>152</v>
      </c>
      <c r="F455" s="8">
        <v>38.0</v>
      </c>
    </row>
    <row r="456" ht="14.25" customHeight="1">
      <c r="A456" s="133">
        <v>42472.0</v>
      </c>
      <c r="B456" s="8" t="s">
        <v>288</v>
      </c>
      <c r="C456" s="8" t="s">
        <v>219</v>
      </c>
      <c r="D456" s="8" t="s">
        <v>220</v>
      </c>
      <c r="E456" s="8" t="s">
        <v>152</v>
      </c>
      <c r="F456" s="8">
        <v>23.0</v>
      </c>
    </row>
    <row r="457" ht="14.25" customHeight="1">
      <c r="A457" s="133">
        <v>42473.0</v>
      </c>
      <c r="B457" s="8" t="s">
        <v>289</v>
      </c>
      <c r="C457" s="8" t="s">
        <v>155</v>
      </c>
      <c r="D457" s="8" t="s">
        <v>156</v>
      </c>
      <c r="E457" s="8" t="s">
        <v>152</v>
      </c>
      <c r="F457" s="8">
        <v>1.0</v>
      </c>
    </row>
    <row r="458" ht="14.25" customHeight="1">
      <c r="A458" s="133">
        <v>42474.0</v>
      </c>
      <c r="B458" s="8" t="s">
        <v>290</v>
      </c>
      <c r="C458" s="8" t="s">
        <v>181</v>
      </c>
      <c r="D458" s="8" t="s">
        <v>151</v>
      </c>
      <c r="E458" s="8" t="s">
        <v>152</v>
      </c>
      <c r="F458" s="8">
        <v>35.0</v>
      </c>
    </row>
    <row r="459" ht="14.25" customHeight="1">
      <c r="A459" s="133">
        <v>42475.0</v>
      </c>
      <c r="B459" s="8" t="s">
        <v>291</v>
      </c>
      <c r="C459" s="8" t="s">
        <v>292</v>
      </c>
      <c r="D459" s="8" t="s">
        <v>163</v>
      </c>
      <c r="E459" s="8" t="s">
        <v>164</v>
      </c>
      <c r="F459" s="8">
        <v>5.0</v>
      </c>
    </row>
    <row r="460" ht="14.25" customHeight="1">
      <c r="A460" s="133">
        <v>42475.0</v>
      </c>
      <c r="B460" s="8" t="s">
        <v>293</v>
      </c>
      <c r="C460" s="8" t="s">
        <v>190</v>
      </c>
      <c r="D460" s="8" t="s">
        <v>156</v>
      </c>
      <c r="E460" s="8" t="s">
        <v>152</v>
      </c>
      <c r="F460" s="8">
        <v>1.0</v>
      </c>
    </row>
    <row r="461" ht="14.25" customHeight="1">
      <c r="A461" s="133">
        <v>42475.0</v>
      </c>
      <c r="B461" s="8" t="s">
        <v>294</v>
      </c>
      <c r="C461" s="8" t="s">
        <v>183</v>
      </c>
      <c r="D461" s="8" t="s">
        <v>156</v>
      </c>
      <c r="E461" s="8" t="s">
        <v>152</v>
      </c>
      <c r="F461" s="8">
        <v>48.0</v>
      </c>
    </row>
    <row r="462" ht="14.25" customHeight="1">
      <c r="A462" s="133">
        <v>42475.0</v>
      </c>
      <c r="B462" s="8" t="s">
        <v>295</v>
      </c>
      <c r="C462" s="8" t="s">
        <v>169</v>
      </c>
      <c r="D462" s="8" t="s">
        <v>156</v>
      </c>
      <c r="E462" s="8" t="s">
        <v>152</v>
      </c>
      <c r="F462" s="8">
        <v>49.0</v>
      </c>
    </row>
    <row r="463" ht="14.25" customHeight="1">
      <c r="A463" s="133">
        <v>42477.0</v>
      </c>
      <c r="B463" s="8" t="s">
        <v>296</v>
      </c>
      <c r="C463" s="8" t="s">
        <v>150</v>
      </c>
      <c r="D463" s="8" t="s">
        <v>151</v>
      </c>
      <c r="E463" s="8" t="s">
        <v>152</v>
      </c>
      <c r="F463" s="8">
        <v>20.0</v>
      </c>
    </row>
    <row r="464" ht="14.25" customHeight="1">
      <c r="A464" s="133">
        <v>42478.0</v>
      </c>
      <c r="B464" s="8" t="s">
        <v>297</v>
      </c>
      <c r="C464" s="8" t="s">
        <v>222</v>
      </c>
      <c r="D464" s="8" t="s">
        <v>156</v>
      </c>
      <c r="E464" s="8" t="s">
        <v>152</v>
      </c>
      <c r="F464" s="8">
        <v>16.0</v>
      </c>
    </row>
    <row r="465" ht="14.25" customHeight="1">
      <c r="A465" s="133">
        <v>42480.0</v>
      </c>
      <c r="B465" s="8" t="s">
        <v>298</v>
      </c>
      <c r="C465" s="8" t="s">
        <v>222</v>
      </c>
      <c r="D465" s="8" t="s">
        <v>156</v>
      </c>
      <c r="E465" s="8" t="s">
        <v>152</v>
      </c>
      <c r="F465" s="8">
        <v>46.0</v>
      </c>
    </row>
    <row r="466" ht="14.25" customHeight="1">
      <c r="A466" s="133">
        <v>42725.0</v>
      </c>
      <c r="B466" s="8" t="s">
        <v>236</v>
      </c>
      <c r="C466" s="8" t="s">
        <v>200</v>
      </c>
      <c r="D466" s="8" t="s">
        <v>201</v>
      </c>
      <c r="E466" s="8" t="s">
        <v>152</v>
      </c>
      <c r="F466" s="8">
        <v>30.0</v>
      </c>
    </row>
    <row r="467" ht="14.25" customHeight="1">
      <c r="A467" s="133">
        <v>42481.0</v>
      </c>
      <c r="B467" s="8" t="s">
        <v>299</v>
      </c>
      <c r="C467" s="8" t="s">
        <v>214</v>
      </c>
      <c r="D467" s="8" t="s">
        <v>215</v>
      </c>
      <c r="E467" s="8" t="s">
        <v>152</v>
      </c>
      <c r="F467" s="8">
        <v>5.0</v>
      </c>
    </row>
    <row r="468" ht="14.25" customHeight="1">
      <c r="A468" s="133">
        <v>42486.0</v>
      </c>
      <c r="B468" s="8" t="s">
        <v>300</v>
      </c>
      <c r="C468" s="8" t="s">
        <v>217</v>
      </c>
      <c r="D468" s="8" t="s">
        <v>160</v>
      </c>
      <c r="E468" s="8" t="s">
        <v>152</v>
      </c>
      <c r="F468" s="8">
        <v>37.0</v>
      </c>
    </row>
    <row r="469" ht="14.25" customHeight="1">
      <c r="A469" s="133">
        <v>42487.0</v>
      </c>
      <c r="B469" s="8" t="s">
        <v>301</v>
      </c>
      <c r="C469" s="8" t="s">
        <v>183</v>
      </c>
      <c r="D469" s="8" t="s">
        <v>156</v>
      </c>
      <c r="E469" s="8" t="s">
        <v>152</v>
      </c>
      <c r="F469" s="8">
        <v>29.0</v>
      </c>
    </row>
    <row r="470" ht="14.25" customHeight="1">
      <c r="A470" s="133">
        <v>42490.0</v>
      </c>
      <c r="B470" s="8" t="s">
        <v>302</v>
      </c>
      <c r="C470" s="8" t="s">
        <v>277</v>
      </c>
      <c r="D470" s="8" t="s">
        <v>156</v>
      </c>
      <c r="E470" s="8" t="s">
        <v>152</v>
      </c>
      <c r="F470" s="8">
        <v>45.0</v>
      </c>
    </row>
    <row r="471" ht="14.25" customHeight="1">
      <c r="A471" s="133">
        <v>42490.0</v>
      </c>
      <c r="B471" s="8" t="s">
        <v>303</v>
      </c>
      <c r="C471" s="8" t="s">
        <v>225</v>
      </c>
      <c r="D471" s="8" t="s">
        <v>156</v>
      </c>
      <c r="E471" s="8" t="s">
        <v>152</v>
      </c>
      <c r="F471" s="8">
        <v>9.0</v>
      </c>
    </row>
    <row r="472" ht="14.25" customHeight="1">
      <c r="A472" s="133">
        <v>42490.0</v>
      </c>
      <c r="B472" s="8" t="s">
        <v>304</v>
      </c>
      <c r="C472" s="8" t="s">
        <v>212</v>
      </c>
      <c r="D472" s="8" t="s">
        <v>156</v>
      </c>
      <c r="E472" s="8" t="s">
        <v>152</v>
      </c>
      <c r="F472" s="8">
        <v>7.0</v>
      </c>
    </row>
    <row r="473" ht="14.25" customHeight="1">
      <c r="A473" s="133">
        <v>42491.0</v>
      </c>
      <c r="B473" s="8" t="s">
        <v>305</v>
      </c>
      <c r="C473" s="8" t="s">
        <v>150</v>
      </c>
      <c r="D473" s="8" t="s">
        <v>151</v>
      </c>
      <c r="E473" s="8" t="s">
        <v>152</v>
      </c>
      <c r="F473" s="8">
        <v>19.0</v>
      </c>
    </row>
    <row r="474" ht="14.25" customHeight="1">
      <c r="A474" s="133">
        <v>42491.0</v>
      </c>
      <c r="B474" s="8" t="s">
        <v>306</v>
      </c>
      <c r="C474" s="8" t="s">
        <v>212</v>
      </c>
      <c r="D474" s="8" t="s">
        <v>156</v>
      </c>
      <c r="E474" s="8" t="s">
        <v>152</v>
      </c>
      <c r="F474" s="8">
        <v>2.0</v>
      </c>
    </row>
    <row r="475" ht="14.25" customHeight="1">
      <c r="A475" s="133">
        <v>42493.0</v>
      </c>
      <c r="B475" s="8" t="s">
        <v>307</v>
      </c>
      <c r="C475" s="8" t="s">
        <v>166</v>
      </c>
      <c r="D475" s="8" t="s">
        <v>156</v>
      </c>
      <c r="E475" s="8" t="s">
        <v>152</v>
      </c>
      <c r="F475" s="8">
        <v>27.0</v>
      </c>
    </row>
    <row r="476" ht="14.25" customHeight="1">
      <c r="A476" s="133">
        <v>42496.0</v>
      </c>
      <c r="B476" s="8" t="s">
        <v>308</v>
      </c>
      <c r="C476" s="8" t="s">
        <v>169</v>
      </c>
      <c r="D476" s="8" t="s">
        <v>156</v>
      </c>
      <c r="E476" s="8" t="s">
        <v>152</v>
      </c>
      <c r="F476" s="8">
        <v>42.0</v>
      </c>
    </row>
    <row r="477" ht="14.25" customHeight="1">
      <c r="A477" s="133">
        <v>42496.0</v>
      </c>
      <c r="B477" s="8" t="s">
        <v>309</v>
      </c>
      <c r="C477" s="8" t="s">
        <v>225</v>
      </c>
      <c r="D477" s="8" t="s">
        <v>156</v>
      </c>
      <c r="E477" s="8" t="s">
        <v>152</v>
      </c>
      <c r="F477" s="8">
        <v>15.0</v>
      </c>
    </row>
    <row r="478" ht="14.25" customHeight="1">
      <c r="A478" s="133">
        <v>42498.0</v>
      </c>
      <c r="B478" s="8" t="s">
        <v>310</v>
      </c>
      <c r="C478" s="8" t="s">
        <v>287</v>
      </c>
      <c r="D478" s="8" t="s">
        <v>208</v>
      </c>
      <c r="E478" s="8" t="s">
        <v>152</v>
      </c>
      <c r="F478" s="8">
        <v>35.0</v>
      </c>
    </row>
    <row r="479" ht="14.25" customHeight="1">
      <c r="A479" s="133">
        <v>42500.0</v>
      </c>
      <c r="B479" s="8" t="s">
        <v>311</v>
      </c>
      <c r="C479" s="8" t="s">
        <v>312</v>
      </c>
      <c r="D479" s="8" t="s">
        <v>250</v>
      </c>
      <c r="E479" s="8" t="s">
        <v>164</v>
      </c>
      <c r="F479" s="8">
        <v>40.0</v>
      </c>
    </row>
    <row r="480" ht="14.25" customHeight="1">
      <c r="A480" s="133">
        <v>42500.0</v>
      </c>
      <c r="B480" s="8" t="s">
        <v>313</v>
      </c>
      <c r="C480" s="8" t="s">
        <v>187</v>
      </c>
      <c r="D480" s="8" t="s">
        <v>172</v>
      </c>
      <c r="E480" s="8" t="s">
        <v>152</v>
      </c>
      <c r="F480" s="8">
        <v>30.0</v>
      </c>
    </row>
    <row r="481" ht="14.25" customHeight="1">
      <c r="A481" s="133">
        <v>42865.0</v>
      </c>
      <c r="B481" s="8" t="s">
        <v>314</v>
      </c>
      <c r="C481" s="8" t="s">
        <v>155</v>
      </c>
      <c r="D481" s="8" t="s">
        <v>156</v>
      </c>
      <c r="E481" s="8" t="s">
        <v>152</v>
      </c>
      <c r="F481" s="8">
        <v>28.0</v>
      </c>
    </row>
    <row r="482" ht="14.25" customHeight="1">
      <c r="A482" s="133">
        <v>42503.0</v>
      </c>
      <c r="B482" s="8" t="s">
        <v>315</v>
      </c>
      <c r="C482" s="8" t="s">
        <v>217</v>
      </c>
      <c r="D482" s="8" t="s">
        <v>160</v>
      </c>
      <c r="E482" s="8" t="s">
        <v>152</v>
      </c>
      <c r="F482" s="8">
        <v>38.0</v>
      </c>
    </row>
    <row r="483" ht="14.25" customHeight="1">
      <c r="A483" s="133">
        <v>42503.0</v>
      </c>
      <c r="B483" s="8" t="s">
        <v>316</v>
      </c>
      <c r="C483" s="8" t="s">
        <v>166</v>
      </c>
      <c r="D483" s="8" t="s">
        <v>156</v>
      </c>
      <c r="E483" s="8" t="s">
        <v>152</v>
      </c>
      <c r="F483" s="8">
        <v>47.0</v>
      </c>
    </row>
    <row r="484" ht="14.25" customHeight="1">
      <c r="A484" s="133">
        <v>42505.0</v>
      </c>
      <c r="B484" s="8" t="s">
        <v>317</v>
      </c>
      <c r="C484" s="8" t="s">
        <v>318</v>
      </c>
      <c r="D484" s="8" t="s">
        <v>163</v>
      </c>
      <c r="E484" s="8" t="s">
        <v>164</v>
      </c>
      <c r="F484" s="8">
        <v>16.0</v>
      </c>
    </row>
    <row r="485" ht="14.25" customHeight="1">
      <c r="A485" s="133">
        <v>42506.0</v>
      </c>
      <c r="B485" s="8" t="s">
        <v>319</v>
      </c>
      <c r="C485" s="8" t="s">
        <v>155</v>
      </c>
      <c r="D485" s="8" t="s">
        <v>156</v>
      </c>
      <c r="E485" s="8" t="s">
        <v>152</v>
      </c>
      <c r="F485" s="8">
        <v>8.0</v>
      </c>
    </row>
    <row r="486" ht="14.25" customHeight="1">
      <c r="A486" s="133">
        <v>42507.0</v>
      </c>
      <c r="B486" s="8" t="s">
        <v>320</v>
      </c>
      <c r="C486" s="8" t="s">
        <v>321</v>
      </c>
      <c r="D486" s="8" t="s">
        <v>322</v>
      </c>
      <c r="E486" s="8" t="s">
        <v>152</v>
      </c>
      <c r="F486" s="8">
        <v>41.0</v>
      </c>
    </row>
    <row r="487" ht="14.25" customHeight="1">
      <c r="A487" s="133">
        <v>42510.0</v>
      </c>
      <c r="B487" s="8" t="s">
        <v>323</v>
      </c>
      <c r="C487" s="8" t="s">
        <v>324</v>
      </c>
      <c r="D487" s="8" t="s">
        <v>163</v>
      </c>
      <c r="E487" s="8" t="s">
        <v>164</v>
      </c>
      <c r="F487" s="8">
        <v>16.0</v>
      </c>
    </row>
    <row r="488" ht="14.25" customHeight="1">
      <c r="A488" s="133">
        <v>42876.0</v>
      </c>
      <c r="B488" s="8" t="s">
        <v>325</v>
      </c>
      <c r="C488" s="8" t="s">
        <v>200</v>
      </c>
      <c r="D488" s="8" t="s">
        <v>201</v>
      </c>
      <c r="E488" s="8" t="s">
        <v>152</v>
      </c>
      <c r="F488" s="8">
        <v>48.0</v>
      </c>
    </row>
    <row r="489" ht="14.25" customHeight="1">
      <c r="A489" s="133">
        <v>42513.0</v>
      </c>
      <c r="B489" s="8" t="s">
        <v>326</v>
      </c>
      <c r="C489" s="8" t="s">
        <v>205</v>
      </c>
      <c r="D489" s="8" t="s">
        <v>156</v>
      </c>
      <c r="E489" s="8" t="s">
        <v>152</v>
      </c>
      <c r="F489" s="8">
        <v>21.0</v>
      </c>
    </row>
    <row r="490" ht="14.25" customHeight="1">
      <c r="A490" s="133">
        <v>42514.0</v>
      </c>
      <c r="B490" s="8" t="s">
        <v>327</v>
      </c>
      <c r="C490" s="8" t="s">
        <v>281</v>
      </c>
      <c r="D490" s="8" t="s">
        <v>233</v>
      </c>
      <c r="E490" s="8" t="s">
        <v>152</v>
      </c>
      <c r="F490" s="8">
        <v>39.0</v>
      </c>
    </row>
    <row r="491" ht="14.25" customHeight="1">
      <c r="A491" s="133">
        <v>42882.0</v>
      </c>
      <c r="B491" s="8" t="s">
        <v>328</v>
      </c>
      <c r="C491" s="8" t="s">
        <v>190</v>
      </c>
      <c r="D491" s="8" t="s">
        <v>156</v>
      </c>
      <c r="E491" s="8" t="s">
        <v>152</v>
      </c>
      <c r="F491" s="8">
        <v>18.0</v>
      </c>
    </row>
    <row r="492" ht="14.25" customHeight="1">
      <c r="A492" s="133">
        <v>42518.0</v>
      </c>
      <c r="B492" s="8" t="s">
        <v>329</v>
      </c>
      <c r="C492" s="8" t="s">
        <v>183</v>
      </c>
      <c r="D492" s="8" t="s">
        <v>156</v>
      </c>
      <c r="E492" s="8" t="s">
        <v>152</v>
      </c>
      <c r="F492" s="8">
        <v>6.0</v>
      </c>
    </row>
    <row r="493" ht="14.25" customHeight="1">
      <c r="A493" s="133">
        <v>42518.0</v>
      </c>
      <c r="B493" s="8" t="s">
        <v>330</v>
      </c>
      <c r="C493" s="8" t="s">
        <v>169</v>
      </c>
      <c r="D493" s="8" t="s">
        <v>156</v>
      </c>
      <c r="E493" s="8" t="s">
        <v>152</v>
      </c>
      <c r="F493" s="8">
        <v>41.0</v>
      </c>
    </row>
    <row r="494" ht="14.25" customHeight="1">
      <c r="A494" s="133">
        <v>42519.0</v>
      </c>
      <c r="B494" s="8" t="s">
        <v>331</v>
      </c>
      <c r="C494" s="8" t="s">
        <v>190</v>
      </c>
      <c r="D494" s="8" t="s">
        <v>156</v>
      </c>
      <c r="E494" s="8" t="s">
        <v>152</v>
      </c>
      <c r="F494" s="8">
        <v>44.0</v>
      </c>
    </row>
    <row r="495" ht="14.25" customHeight="1">
      <c r="A495" s="133">
        <v>42519.0</v>
      </c>
      <c r="B495" s="8" t="s">
        <v>332</v>
      </c>
      <c r="C495" s="8" t="s">
        <v>287</v>
      </c>
      <c r="D495" s="8" t="s">
        <v>208</v>
      </c>
      <c r="E495" s="8" t="s">
        <v>152</v>
      </c>
      <c r="F495" s="8">
        <v>40.0</v>
      </c>
    </row>
    <row r="496" ht="14.25" customHeight="1">
      <c r="A496" s="133">
        <v>42520.0</v>
      </c>
      <c r="B496" s="8" t="s">
        <v>333</v>
      </c>
      <c r="C496" s="8" t="s">
        <v>277</v>
      </c>
      <c r="D496" s="8" t="s">
        <v>156</v>
      </c>
      <c r="E496" s="8" t="s">
        <v>152</v>
      </c>
      <c r="F496" s="8">
        <v>2.0</v>
      </c>
    </row>
    <row r="497" ht="14.25" customHeight="1">
      <c r="A497" s="133">
        <v>42521.0</v>
      </c>
      <c r="B497" s="8" t="s">
        <v>334</v>
      </c>
      <c r="C497" s="8" t="s">
        <v>212</v>
      </c>
      <c r="D497" s="8" t="s">
        <v>156</v>
      </c>
      <c r="E497" s="8" t="s">
        <v>152</v>
      </c>
      <c r="F497" s="8">
        <v>37.0</v>
      </c>
    </row>
    <row r="498" ht="14.25" customHeight="1">
      <c r="A498" s="133">
        <v>42523.0</v>
      </c>
      <c r="B498" s="8" t="s">
        <v>335</v>
      </c>
      <c r="C498" s="8" t="s">
        <v>336</v>
      </c>
      <c r="D498" s="8" t="s">
        <v>195</v>
      </c>
      <c r="E498" s="8" t="s">
        <v>152</v>
      </c>
      <c r="F498" s="8">
        <v>49.0</v>
      </c>
    </row>
    <row r="499" ht="14.25" customHeight="1">
      <c r="A499" s="133">
        <v>42524.0</v>
      </c>
      <c r="B499" s="8" t="s">
        <v>337</v>
      </c>
      <c r="C499" s="8" t="s">
        <v>169</v>
      </c>
      <c r="D499" s="8" t="s">
        <v>156</v>
      </c>
      <c r="E499" s="8" t="s">
        <v>152</v>
      </c>
      <c r="F499" s="8">
        <v>33.0</v>
      </c>
    </row>
    <row r="500" ht="14.25" customHeight="1">
      <c r="A500" s="133">
        <v>42525.0</v>
      </c>
      <c r="B500" s="8" t="s">
        <v>338</v>
      </c>
      <c r="C500" s="8" t="s">
        <v>197</v>
      </c>
      <c r="D500" s="8" t="s">
        <v>151</v>
      </c>
      <c r="E500" s="8" t="s">
        <v>152</v>
      </c>
      <c r="F500" s="8">
        <v>34.0</v>
      </c>
    </row>
    <row r="501" ht="14.25" customHeight="1">
      <c r="A501" s="133">
        <v>42529.0</v>
      </c>
      <c r="B501" s="8" t="s">
        <v>339</v>
      </c>
      <c r="C501" s="8" t="s">
        <v>239</v>
      </c>
      <c r="D501" s="8" t="s">
        <v>176</v>
      </c>
      <c r="E501" s="8" t="s">
        <v>164</v>
      </c>
      <c r="F501" s="8">
        <v>24.0</v>
      </c>
    </row>
    <row r="502" ht="14.25" customHeight="1">
      <c r="A502" s="133">
        <v>42529.0</v>
      </c>
      <c r="B502" s="8" t="s">
        <v>340</v>
      </c>
      <c r="C502" s="8" t="s">
        <v>166</v>
      </c>
      <c r="D502" s="8" t="s">
        <v>156</v>
      </c>
      <c r="E502" s="8" t="s">
        <v>152</v>
      </c>
      <c r="F502" s="8">
        <v>27.0</v>
      </c>
    </row>
    <row r="503" ht="14.25" customHeight="1">
      <c r="A503" s="133">
        <v>42529.0</v>
      </c>
      <c r="B503" s="8" t="s">
        <v>341</v>
      </c>
      <c r="C503" s="8" t="s">
        <v>225</v>
      </c>
      <c r="D503" s="8" t="s">
        <v>156</v>
      </c>
      <c r="E503" s="8" t="s">
        <v>152</v>
      </c>
      <c r="F503" s="8">
        <v>18.0</v>
      </c>
    </row>
    <row r="504" ht="14.25" customHeight="1">
      <c r="A504" s="133">
        <v>42533.0</v>
      </c>
      <c r="B504" s="8" t="s">
        <v>342</v>
      </c>
      <c r="C504" s="8" t="s">
        <v>281</v>
      </c>
      <c r="D504" s="8" t="s">
        <v>233</v>
      </c>
      <c r="E504" s="8" t="s">
        <v>152</v>
      </c>
      <c r="F504" s="8">
        <v>36.0</v>
      </c>
    </row>
    <row r="505" ht="14.25" customHeight="1">
      <c r="A505" s="133">
        <v>42536.0</v>
      </c>
      <c r="B505" s="8" t="s">
        <v>343</v>
      </c>
      <c r="C505" s="8" t="s">
        <v>155</v>
      </c>
      <c r="D505" s="8" t="s">
        <v>156</v>
      </c>
      <c r="E505" s="8" t="s">
        <v>152</v>
      </c>
      <c r="F505" s="8">
        <v>15.0</v>
      </c>
    </row>
    <row r="506" ht="14.25" customHeight="1">
      <c r="A506" s="133">
        <v>42540.0</v>
      </c>
      <c r="B506" s="8" t="s">
        <v>344</v>
      </c>
      <c r="C506" s="8" t="s">
        <v>222</v>
      </c>
      <c r="D506" s="8" t="s">
        <v>156</v>
      </c>
      <c r="E506" s="8" t="s">
        <v>152</v>
      </c>
      <c r="F506" s="8">
        <v>1.0</v>
      </c>
    </row>
    <row r="507" ht="14.25" customHeight="1">
      <c r="A507" s="133">
        <v>42543.0</v>
      </c>
      <c r="B507" s="8" t="s">
        <v>345</v>
      </c>
      <c r="C507" s="8" t="s">
        <v>277</v>
      </c>
      <c r="D507" s="8" t="s">
        <v>156</v>
      </c>
      <c r="E507" s="8" t="s">
        <v>152</v>
      </c>
      <c r="F507" s="8">
        <v>10.0</v>
      </c>
    </row>
    <row r="508" ht="14.25" customHeight="1">
      <c r="A508" s="133">
        <v>42544.0</v>
      </c>
      <c r="B508" s="8" t="s">
        <v>346</v>
      </c>
      <c r="C508" s="8" t="s">
        <v>205</v>
      </c>
      <c r="D508" s="8" t="s">
        <v>156</v>
      </c>
      <c r="E508" s="8" t="s">
        <v>152</v>
      </c>
      <c r="F508" s="8">
        <v>45.0</v>
      </c>
    </row>
    <row r="509" ht="14.25" customHeight="1">
      <c r="A509" s="133">
        <v>42545.0</v>
      </c>
      <c r="B509" s="8" t="s">
        <v>347</v>
      </c>
      <c r="C509" s="8" t="s">
        <v>348</v>
      </c>
      <c r="D509" s="8" t="s">
        <v>163</v>
      </c>
      <c r="E509" s="8" t="s">
        <v>164</v>
      </c>
      <c r="F509" s="8">
        <v>14.0</v>
      </c>
    </row>
    <row r="510" ht="14.25" customHeight="1">
      <c r="A510" s="133">
        <v>42910.0</v>
      </c>
      <c r="B510" s="8" t="s">
        <v>349</v>
      </c>
      <c r="C510" s="8" t="s">
        <v>197</v>
      </c>
      <c r="D510" s="8" t="s">
        <v>151</v>
      </c>
      <c r="E510" s="8" t="s">
        <v>152</v>
      </c>
      <c r="F510" s="8">
        <v>40.0</v>
      </c>
    </row>
    <row r="511" ht="14.25" customHeight="1">
      <c r="A511" s="133">
        <v>42545.0</v>
      </c>
      <c r="B511" s="8" t="s">
        <v>350</v>
      </c>
      <c r="C511" s="8" t="s">
        <v>166</v>
      </c>
      <c r="D511" s="8" t="s">
        <v>156</v>
      </c>
      <c r="E511" s="8" t="s">
        <v>152</v>
      </c>
      <c r="F511" s="8">
        <v>15.0</v>
      </c>
    </row>
    <row r="512" ht="14.25" customHeight="1">
      <c r="A512" s="133">
        <v>42910.0</v>
      </c>
      <c r="B512" s="8" t="s">
        <v>351</v>
      </c>
      <c r="C512" s="8" t="s">
        <v>212</v>
      </c>
      <c r="D512" s="8" t="s">
        <v>156</v>
      </c>
      <c r="E512" s="8" t="s">
        <v>152</v>
      </c>
      <c r="F512" s="8">
        <v>2.0</v>
      </c>
    </row>
    <row r="513" ht="14.25" customHeight="1">
      <c r="A513" s="133">
        <v>42546.0</v>
      </c>
      <c r="B513" s="8" t="s">
        <v>352</v>
      </c>
      <c r="C513" s="8" t="s">
        <v>353</v>
      </c>
      <c r="D513" s="8" t="s">
        <v>163</v>
      </c>
      <c r="E513" s="8" t="s">
        <v>164</v>
      </c>
      <c r="F513" s="8">
        <v>3.0</v>
      </c>
    </row>
    <row r="514" ht="14.25" customHeight="1">
      <c r="A514" s="133">
        <v>42549.0</v>
      </c>
      <c r="B514" s="8" t="s">
        <v>354</v>
      </c>
      <c r="C514" s="8" t="s">
        <v>166</v>
      </c>
      <c r="D514" s="8" t="s">
        <v>156</v>
      </c>
      <c r="E514" s="8" t="s">
        <v>152</v>
      </c>
      <c r="F514" s="8">
        <v>10.0</v>
      </c>
    </row>
    <row r="515" ht="14.25" customHeight="1">
      <c r="A515" s="133">
        <v>42550.0</v>
      </c>
      <c r="B515" s="8" t="s">
        <v>355</v>
      </c>
      <c r="C515" s="8" t="s">
        <v>150</v>
      </c>
      <c r="D515" s="8" t="s">
        <v>151</v>
      </c>
      <c r="E515" s="8" t="s">
        <v>152</v>
      </c>
      <c r="F515" s="8">
        <v>4.0</v>
      </c>
    </row>
    <row r="516" ht="14.25" customHeight="1">
      <c r="A516" s="133">
        <v>42552.0</v>
      </c>
      <c r="B516" s="8" t="s">
        <v>356</v>
      </c>
      <c r="C516" s="8" t="s">
        <v>222</v>
      </c>
      <c r="D516" s="8" t="s">
        <v>156</v>
      </c>
      <c r="E516" s="8" t="s">
        <v>152</v>
      </c>
      <c r="F516" s="8">
        <v>31.0</v>
      </c>
    </row>
    <row r="517" ht="14.25" customHeight="1">
      <c r="A517" s="133">
        <v>42918.0</v>
      </c>
      <c r="B517" s="8" t="s">
        <v>357</v>
      </c>
      <c r="C517" s="8" t="s">
        <v>190</v>
      </c>
      <c r="D517" s="8" t="s">
        <v>156</v>
      </c>
      <c r="E517" s="8" t="s">
        <v>152</v>
      </c>
      <c r="F517" s="8">
        <v>35.0</v>
      </c>
    </row>
    <row r="518" ht="14.25" customHeight="1">
      <c r="A518" s="133">
        <v>42554.0</v>
      </c>
      <c r="B518" s="8" t="s">
        <v>358</v>
      </c>
      <c r="C518" s="8" t="s">
        <v>155</v>
      </c>
      <c r="D518" s="8" t="s">
        <v>156</v>
      </c>
      <c r="E518" s="8" t="s">
        <v>152</v>
      </c>
      <c r="F518" s="8">
        <v>31.0</v>
      </c>
    </row>
    <row r="519" ht="14.25" customHeight="1">
      <c r="A519" s="133">
        <v>42557.0</v>
      </c>
      <c r="B519" s="8" t="s">
        <v>359</v>
      </c>
      <c r="C519" s="8" t="s">
        <v>192</v>
      </c>
      <c r="D519" s="8" t="s">
        <v>156</v>
      </c>
      <c r="E519" s="8" t="s">
        <v>152</v>
      </c>
      <c r="F519" s="8">
        <v>45.0</v>
      </c>
    </row>
    <row r="520" ht="14.25" customHeight="1">
      <c r="A520" s="133">
        <v>42558.0</v>
      </c>
      <c r="B520" s="8" t="s">
        <v>360</v>
      </c>
      <c r="C520" s="8" t="s">
        <v>169</v>
      </c>
      <c r="D520" s="8" t="s">
        <v>156</v>
      </c>
      <c r="E520" s="8" t="s">
        <v>152</v>
      </c>
      <c r="F520" s="8">
        <v>46.0</v>
      </c>
    </row>
    <row r="521" ht="14.25" customHeight="1">
      <c r="A521" s="133">
        <v>42923.0</v>
      </c>
      <c r="B521" s="8" t="s">
        <v>361</v>
      </c>
      <c r="C521" s="8" t="s">
        <v>225</v>
      </c>
      <c r="D521" s="8" t="s">
        <v>156</v>
      </c>
      <c r="E521" s="8" t="s">
        <v>152</v>
      </c>
      <c r="F521" s="8">
        <v>33.0</v>
      </c>
    </row>
    <row r="522" ht="14.25" customHeight="1">
      <c r="A522" s="133">
        <v>42558.0</v>
      </c>
      <c r="B522" s="8" t="s">
        <v>362</v>
      </c>
      <c r="C522" s="8" t="s">
        <v>212</v>
      </c>
      <c r="D522" s="8" t="s">
        <v>156</v>
      </c>
      <c r="E522" s="8" t="s">
        <v>152</v>
      </c>
      <c r="F522" s="8">
        <v>14.0</v>
      </c>
    </row>
    <row r="523" ht="14.25" customHeight="1">
      <c r="A523" s="133">
        <v>42559.0</v>
      </c>
      <c r="B523" s="8" t="s">
        <v>363</v>
      </c>
      <c r="C523" s="8" t="s">
        <v>212</v>
      </c>
      <c r="D523" s="8" t="s">
        <v>156</v>
      </c>
      <c r="E523" s="8" t="s">
        <v>152</v>
      </c>
      <c r="F523" s="8">
        <v>14.0</v>
      </c>
    </row>
    <row r="524" ht="14.25" customHeight="1">
      <c r="A524" s="133">
        <v>42560.0</v>
      </c>
      <c r="B524" s="8" t="s">
        <v>364</v>
      </c>
      <c r="C524" s="8" t="s">
        <v>222</v>
      </c>
      <c r="D524" s="8" t="s">
        <v>156</v>
      </c>
      <c r="E524" s="8" t="s">
        <v>152</v>
      </c>
      <c r="F524" s="8">
        <v>35.0</v>
      </c>
    </row>
    <row r="525" ht="14.25" customHeight="1">
      <c r="A525" s="133">
        <v>42564.0</v>
      </c>
      <c r="B525" s="8" t="s">
        <v>365</v>
      </c>
      <c r="C525" s="8" t="s">
        <v>166</v>
      </c>
      <c r="D525" s="8" t="s">
        <v>156</v>
      </c>
      <c r="E525" s="8" t="s">
        <v>152</v>
      </c>
      <c r="F525" s="8">
        <v>16.0</v>
      </c>
    </row>
    <row r="526" ht="14.25" customHeight="1">
      <c r="A526" s="133">
        <v>42930.0</v>
      </c>
      <c r="B526" s="8" t="s">
        <v>366</v>
      </c>
      <c r="C526" s="8" t="s">
        <v>210</v>
      </c>
      <c r="D526" s="8" t="s">
        <v>200</v>
      </c>
      <c r="E526" s="8" t="s">
        <v>152</v>
      </c>
      <c r="F526" s="8">
        <v>42.0</v>
      </c>
    </row>
    <row r="527" ht="14.25" customHeight="1">
      <c r="A527" s="133">
        <v>42565.0</v>
      </c>
      <c r="B527" s="8" t="s">
        <v>367</v>
      </c>
      <c r="C527" s="8" t="s">
        <v>169</v>
      </c>
      <c r="D527" s="8" t="s">
        <v>156</v>
      </c>
      <c r="E527" s="8" t="s">
        <v>152</v>
      </c>
      <c r="F527" s="8">
        <v>6.0</v>
      </c>
    </row>
    <row r="528" ht="14.25" customHeight="1">
      <c r="A528" s="133">
        <v>42567.0</v>
      </c>
      <c r="B528" s="8" t="s">
        <v>368</v>
      </c>
      <c r="C528" s="8" t="s">
        <v>197</v>
      </c>
      <c r="D528" s="8" t="s">
        <v>151</v>
      </c>
      <c r="E528" s="8" t="s">
        <v>152</v>
      </c>
      <c r="F528" s="8">
        <v>14.0</v>
      </c>
    </row>
    <row r="529" ht="14.25" customHeight="1">
      <c r="A529" s="133">
        <v>42567.0</v>
      </c>
      <c r="B529" s="8" t="s">
        <v>369</v>
      </c>
      <c r="C529" s="8" t="s">
        <v>222</v>
      </c>
      <c r="D529" s="8" t="s">
        <v>156</v>
      </c>
      <c r="E529" s="8" t="s">
        <v>152</v>
      </c>
      <c r="F529" s="8">
        <v>3.0</v>
      </c>
    </row>
    <row r="530" ht="14.25" customHeight="1">
      <c r="A530" s="133">
        <v>42569.0</v>
      </c>
      <c r="B530" s="8" t="s">
        <v>370</v>
      </c>
      <c r="C530" s="8" t="s">
        <v>371</v>
      </c>
      <c r="D530" s="8" t="s">
        <v>163</v>
      </c>
      <c r="E530" s="8" t="s">
        <v>164</v>
      </c>
      <c r="F530" s="8">
        <v>23.0</v>
      </c>
    </row>
    <row r="531" ht="14.25" customHeight="1">
      <c r="A531" s="133">
        <v>42934.0</v>
      </c>
      <c r="B531" s="8" t="s">
        <v>372</v>
      </c>
      <c r="C531" s="8" t="s">
        <v>373</v>
      </c>
      <c r="D531" s="8" t="s">
        <v>322</v>
      </c>
      <c r="E531" s="8" t="s">
        <v>152</v>
      </c>
      <c r="F531" s="8">
        <v>27.0</v>
      </c>
    </row>
    <row r="532" ht="14.25" customHeight="1">
      <c r="A532" s="133">
        <v>42570.0</v>
      </c>
      <c r="B532" s="8" t="s">
        <v>374</v>
      </c>
      <c r="C532" s="8" t="s">
        <v>192</v>
      </c>
      <c r="D532" s="8" t="s">
        <v>156</v>
      </c>
      <c r="E532" s="8" t="s">
        <v>152</v>
      </c>
      <c r="F532" s="8">
        <v>42.0</v>
      </c>
    </row>
    <row r="533" ht="14.25" customHeight="1">
      <c r="A533" s="133">
        <v>42571.0</v>
      </c>
      <c r="B533" s="8" t="s">
        <v>375</v>
      </c>
      <c r="C533" s="8" t="s">
        <v>225</v>
      </c>
      <c r="D533" s="8" t="s">
        <v>156</v>
      </c>
      <c r="E533" s="8" t="s">
        <v>152</v>
      </c>
      <c r="F533" s="8">
        <v>44.0</v>
      </c>
    </row>
    <row r="534" ht="14.25" customHeight="1">
      <c r="A534" s="133">
        <v>42575.0</v>
      </c>
      <c r="B534" s="8" t="s">
        <v>376</v>
      </c>
      <c r="C534" s="8" t="s">
        <v>166</v>
      </c>
      <c r="D534" s="8" t="s">
        <v>156</v>
      </c>
      <c r="E534" s="8" t="s">
        <v>152</v>
      </c>
      <c r="F534" s="8">
        <v>8.0</v>
      </c>
    </row>
    <row r="535" ht="14.25" customHeight="1">
      <c r="A535" s="133">
        <v>42576.0</v>
      </c>
      <c r="B535" s="8" t="s">
        <v>377</v>
      </c>
      <c r="C535" s="8" t="s">
        <v>336</v>
      </c>
      <c r="D535" s="8" t="s">
        <v>195</v>
      </c>
      <c r="E535" s="8" t="s">
        <v>152</v>
      </c>
      <c r="F535" s="8">
        <v>2.0</v>
      </c>
    </row>
    <row r="536" ht="14.25" customHeight="1">
      <c r="A536" s="133">
        <v>42577.0</v>
      </c>
      <c r="B536" s="8" t="s">
        <v>236</v>
      </c>
      <c r="C536" s="8" t="s">
        <v>190</v>
      </c>
      <c r="D536" s="8" t="s">
        <v>156</v>
      </c>
      <c r="E536" s="8" t="s">
        <v>152</v>
      </c>
      <c r="F536" s="8">
        <v>35.0</v>
      </c>
    </row>
    <row r="537" ht="14.25" customHeight="1">
      <c r="A537" s="133">
        <v>42578.0</v>
      </c>
      <c r="B537" s="8" t="s">
        <v>378</v>
      </c>
      <c r="C537" s="8" t="s">
        <v>200</v>
      </c>
      <c r="D537" s="8" t="s">
        <v>201</v>
      </c>
      <c r="E537" s="8" t="s">
        <v>152</v>
      </c>
      <c r="F537" s="8">
        <v>22.0</v>
      </c>
    </row>
    <row r="538" ht="14.25" customHeight="1">
      <c r="A538" s="133">
        <v>42579.0</v>
      </c>
      <c r="B538" s="8" t="s">
        <v>379</v>
      </c>
      <c r="C538" s="8" t="s">
        <v>277</v>
      </c>
      <c r="D538" s="8" t="s">
        <v>156</v>
      </c>
      <c r="E538" s="8" t="s">
        <v>152</v>
      </c>
      <c r="F538" s="8">
        <v>3.0</v>
      </c>
    </row>
    <row r="539" ht="14.25" customHeight="1">
      <c r="A539" s="133">
        <v>42579.0</v>
      </c>
      <c r="B539" s="8" t="s">
        <v>380</v>
      </c>
      <c r="C539" s="8" t="s">
        <v>287</v>
      </c>
      <c r="D539" s="8" t="s">
        <v>208</v>
      </c>
      <c r="E539" s="8" t="s">
        <v>152</v>
      </c>
      <c r="F539" s="8">
        <v>35.0</v>
      </c>
    </row>
    <row r="540" ht="14.25" customHeight="1">
      <c r="A540" s="133">
        <v>42580.0</v>
      </c>
      <c r="B540" s="8" t="s">
        <v>381</v>
      </c>
      <c r="C540" s="8" t="s">
        <v>225</v>
      </c>
      <c r="D540" s="8" t="s">
        <v>156</v>
      </c>
      <c r="E540" s="8" t="s">
        <v>152</v>
      </c>
      <c r="F540" s="8">
        <v>15.0</v>
      </c>
    </row>
    <row r="541" ht="14.25" customHeight="1">
      <c r="A541" s="133">
        <v>42581.0</v>
      </c>
      <c r="B541" s="8" t="s">
        <v>382</v>
      </c>
      <c r="C541" s="8" t="s">
        <v>181</v>
      </c>
      <c r="D541" s="8" t="s">
        <v>151</v>
      </c>
      <c r="E541" s="8" t="s">
        <v>152</v>
      </c>
      <c r="F541" s="8">
        <v>15.0</v>
      </c>
    </row>
    <row r="542" ht="14.25" customHeight="1">
      <c r="A542" s="133">
        <v>42581.0</v>
      </c>
      <c r="B542" s="8" t="s">
        <v>383</v>
      </c>
      <c r="C542" s="8" t="s">
        <v>205</v>
      </c>
      <c r="D542" s="8" t="s">
        <v>156</v>
      </c>
      <c r="E542" s="8" t="s">
        <v>152</v>
      </c>
      <c r="F542" s="8">
        <v>27.0</v>
      </c>
    </row>
    <row r="543" ht="14.25" customHeight="1">
      <c r="A543" s="133">
        <v>42583.0</v>
      </c>
      <c r="B543" s="8" t="s">
        <v>384</v>
      </c>
      <c r="C543" s="8" t="s">
        <v>205</v>
      </c>
      <c r="D543" s="8" t="s">
        <v>156</v>
      </c>
      <c r="E543" s="8" t="s">
        <v>152</v>
      </c>
      <c r="F543" s="8">
        <v>45.0</v>
      </c>
    </row>
    <row r="544" ht="14.25" customHeight="1">
      <c r="A544" s="133">
        <v>42584.0</v>
      </c>
      <c r="B544" s="8" t="s">
        <v>385</v>
      </c>
      <c r="C544" s="8" t="s">
        <v>169</v>
      </c>
      <c r="D544" s="8" t="s">
        <v>156</v>
      </c>
      <c r="E544" s="8" t="s">
        <v>152</v>
      </c>
      <c r="F544" s="8">
        <v>21.0</v>
      </c>
    </row>
    <row r="545" ht="14.25" customHeight="1">
      <c r="A545" s="133">
        <v>42585.0</v>
      </c>
      <c r="B545" s="8" t="s">
        <v>386</v>
      </c>
      <c r="C545" s="8" t="s">
        <v>281</v>
      </c>
      <c r="D545" s="8" t="s">
        <v>233</v>
      </c>
      <c r="E545" s="8" t="s">
        <v>152</v>
      </c>
      <c r="F545" s="8">
        <v>4.0</v>
      </c>
    </row>
    <row r="546" ht="14.25" customHeight="1">
      <c r="A546" s="133">
        <v>42586.0</v>
      </c>
      <c r="B546" s="8" t="s">
        <v>387</v>
      </c>
      <c r="C546" s="8" t="s">
        <v>388</v>
      </c>
      <c r="D546" s="8" t="s">
        <v>179</v>
      </c>
      <c r="E546" s="8" t="s">
        <v>164</v>
      </c>
      <c r="F546" s="8">
        <v>36.0</v>
      </c>
    </row>
    <row r="547" ht="14.25" customHeight="1">
      <c r="A547" s="133">
        <v>42586.0</v>
      </c>
      <c r="B547" s="8" t="s">
        <v>389</v>
      </c>
      <c r="C547" s="8" t="s">
        <v>232</v>
      </c>
      <c r="D547" s="8" t="s">
        <v>233</v>
      </c>
      <c r="E547" s="8" t="s">
        <v>152</v>
      </c>
      <c r="F547" s="8">
        <v>33.0</v>
      </c>
    </row>
    <row r="548" ht="14.25" customHeight="1">
      <c r="A548" s="133">
        <v>42586.0</v>
      </c>
      <c r="B548" s="8" t="s">
        <v>390</v>
      </c>
      <c r="C548" s="8" t="s">
        <v>181</v>
      </c>
      <c r="D548" s="8" t="s">
        <v>151</v>
      </c>
      <c r="E548" s="8" t="s">
        <v>152</v>
      </c>
      <c r="F548" s="8">
        <v>22.0</v>
      </c>
    </row>
    <row r="549" ht="14.25" customHeight="1">
      <c r="A549" s="133">
        <v>42587.0</v>
      </c>
      <c r="B549" s="8" t="s">
        <v>391</v>
      </c>
      <c r="C549" s="8" t="s">
        <v>166</v>
      </c>
      <c r="D549" s="8" t="s">
        <v>156</v>
      </c>
      <c r="E549" s="8" t="s">
        <v>152</v>
      </c>
      <c r="F549" s="8">
        <v>43.0</v>
      </c>
    </row>
    <row r="550" ht="14.25" customHeight="1">
      <c r="A550" s="133">
        <v>42590.0</v>
      </c>
      <c r="B550" s="8" t="s">
        <v>392</v>
      </c>
      <c r="C550" s="8" t="s">
        <v>197</v>
      </c>
      <c r="D550" s="8" t="s">
        <v>151</v>
      </c>
      <c r="E550" s="8" t="s">
        <v>152</v>
      </c>
      <c r="F550" s="8">
        <v>17.0</v>
      </c>
    </row>
    <row r="551" ht="14.25" customHeight="1">
      <c r="A551" s="133">
        <v>42591.0</v>
      </c>
      <c r="B551" s="8" t="s">
        <v>393</v>
      </c>
      <c r="C551" s="8" t="s">
        <v>169</v>
      </c>
      <c r="D551" s="8" t="s">
        <v>156</v>
      </c>
      <c r="E551" s="8" t="s">
        <v>152</v>
      </c>
      <c r="F551" s="8">
        <v>25.0</v>
      </c>
    </row>
    <row r="552" ht="14.25" customHeight="1">
      <c r="A552" s="133">
        <v>42594.0</v>
      </c>
      <c r="B552" s="8" t="s">
        <v>394</v>
      </c>
      <c r="C552" s="8" t="s">
        <v>169</v>
      </c>
      <c r="D552" s="8" t="s">
        <v>156</v>
      </c>
      <c r="E552" s="8" t="s">
        <v>152</v>
      </c>
      <c r="F552" s="8">
        <v>37.0</v>
      </c>
    </row>
    <row r="553" ht="14.25" customHeight="1">
      <c r="A553" s="133">
        <v>42596.0</v>
      </c>
      <c r="B553" s="8" t="s">
        <v>395</v>
      </c>
      <c r="C553" s="8" t="s">
        <v>181</v>
      </c>
      <c r="D553" s="8" t="s">
        <v>151</v>
      </c>
      <c r="E553" s="8" t="s">
        <v>152</v>
      </c>
      <c r="F553" s="8">
        <v>15.0</v>
      </c>
    </row>
    <row r="554" ht="14.25" customHeight="1">
      <c r="A554" s="133">
        <v>42597.0</v>
      </c>
      <c r="B554" s="8" t="s">
        <v>396</v>
      </c>
      <c r="C554" s="8" t="s">
        <v>321</v>
      </c>
      <c r="D554" s="8" t="s">
        <v>322</v>
      </c>
      <c r="E554" s="8" t="s">
        <v>152</v>
      </c>
      <c r="F554" s="8">
        <v>32.0</v>
      </c>
    </row>
    <row r="555" ht="14.25" customHeight="1">
      <c r="A555" s="133">
        <v>42599.0</v>
      </c>
      <c r="B555" s="8" t="s">
        <v>397</v>
      </c>
      <c r="C555" s="8" t="s">
        <v>169</v>
      </c>
      <c r="D555" s="8" t="s">
        <v>156</v>
      </c>
      <c r="E555" s="8" t="s">
        <v>152</v>
      </c>
      <c r="F555" s="8">
        <v>7.0</v>
      </c>
    </row>
    <row r="556" ht="14.25" customHeight="1">
      <c r="A556" s="133">
        <v>42600.0</v>
      </c>
      <c r="B556" s="8" t="s">
        <v>398</v>
      </c>
      <c r="C556" s="8" t="s">
        <v>166</v>
      </c>
      <c r="D556" s="8" t="s">
        <v>156</v>
      </c>
      <c r="E556" s="8" t="s">
        <v>152</v>
      </c>
      <c r="F556" s="8">
        <v>15.0</v>
      </c>
    </row>
    <row r="557" ht="14.25" customHeight="1">
      <c r="A557" s="133">
        <v>42601.0</v>
      </c>
      <c r="B557" s="8" t="s">
        <v>399</v>
      </c>
      <c r="C557" s="8" t="s">
        <v>169</v>
      </c>
      <c r="D557" s="8" t="s">
        <v>156</v>
      </c>
      <c r="E557" s="8" t="s">
        <v>152</v>
      </c>
      <c r="F557" s="8">
        <v>37.0</v>
      </c>
    </row>
    <row r="558" ht="14.25" customHeight="1">
      <c r="A558" s="133">
        <v>42602.0</v>
      </c>
      <c r="B558" s="8" t="s">
        <v>400</v>
      </c>
      <c r="C558" s="8" t="s">
        <v>194</v>
      </c>
      <c r="D558" s="8" t="s">
        <v>195</v>
      </c>
      <c r="E558" s="8" t="s">
        <v>152</v>
      </c>
      <c r="F558" s="8">
        <v>38.0</v>
      </c>
    </row>
    <row r="559" ht="14.25" customHeight="1">
      <c r="A559" s="133">
        <v>42602.0</v>
      </c>
      <c r="B559" s="8" t="s">
        <v>401</v>
      </c>
      <c r="C559" s="8" t="s">
        <v>225</v>
      </c>
      <c r="D559" s="8" t="s">
        <v>156</v>
      </c>
      <c r="E559" s="8" t="s">
        <v>152</v>
      </c>
      <c r="F559" s="8">
        <v>4.0</v>
      </c>
    </row>
    <row r="560" ht="14.25" customHeight="1">
      <c r="A560" s="133">
        <v>42602.0</v>
      </c>
      <c r="B560" s="8" t="s">
        <v>402</v>
      </c>
      <c r="C560" s="8" t="s">
        <v>287</v>
      </c>
      <c r="D560" s="8" t="s">
        <v>208</v>
      </c>
      <c r="E560" s="8" t="s">
        <v>152</v>
      </c>
      <c r="F560" s="8">
        <v>45.0</v>
      </c>
    </row>
    <row r="561" ht="14.25" customHeight="1">
      <c r="A561" s="133">
        <v>42604.0</v>
      </c>
      <c r="B561" s="8" t="s">
        <v>403</v>
      </c>
      <c r="C561" s="8" t="s">
        <v>155</v>
      </c>
      <c r="D561" s="8" t="s">
        <v>156</v>
      </c>
      <c r="E561" s="8" t="s">
        <v>152</v>
      </c>
      <c r="F561" s="8">
        <v>9.0</v>
      </c>
    </row>
    <row r="562" ht="14.25" customHeight="1">
      <c r="A562" s="133">
        <v>42605.0</v>
      </c>
      <c r="B562" s="8" t="s">
        <v>404</v>
      </c>
      <c r="C562" s="8" t="s">
        <v>235</v>
      </c>
      <c r="D562" s="8" t="s">
        <v>215</v>
      </c>
      <c r="E562" s="8" t="s">
        <v>152</v>
      </c>
      <c r="F562" s="8">
        <v>39.0</v>
      </c>
    </row>
    <row r="563" ht="14.25" customHeight="1">
      <c r="A563" s="133">
        <v>42606.0</v>
      </c>
      <c r="B563" s="8" t="s">
        <v>405</v>
      </c>
      <c r="C563" s="8" t="s">
        <v>155</v>
      </c>
      <c r="D563" s="8" t="s">
        <v>156</v>
      </c>
      <c r="E563" s="8" t="s">
        <v>152</v>
      </c>
      <c r="F563" s="8">
        <v>9.0</v>
      </c>
    </row>
    <row r="564" ht="14.25" customHeight="1">
      <c r="A564" s="133">
        <v>42607.0</v>
      </c>
      <c r="B564" s="8" t="s">
        <v>406</v>
      </c>
      <c r="C564" s="8" t="s">
        <v>407</v>
      </c>
      <c r="D564" s="8" t="s">
        <v>176</v>
      </c>
      <c r="E564" s="8" t="s">
        <v>164</v>
      </c>
      <c r="F564" s="8">
        <v>47.0</v>
      </c>
    </row>
    <row r="565" ht="14.25" customHeight="1">
      <c r="A565" s="133">
        <v>42608.0</v>
      </c>
      <c r="B565" s="8" t="s">
        <v>408</v>
      </c>
      <c r="C565" s="8" t="s">
        <v>181</v>
      </c>
      <c r="D565" s="8" t="s">
        <v>151</v>
      </c>
      <c r="E565" s="8" t="s">
        <v>152</v>
      </c>
      <c r="F565" s="8">
        <v>7.0</v>
      </c>
    </row>
    <row r="566" ht="14.25" customHeight="1">
      <c r="A566" s="133">
        <v>42609.0</v>
      </c>
      <c r="B566" s="8" t="s">
        <v>409</v>
      </c>
      <c r="C566" s="8" t="s">
        <v>410</v>
      </c>
      <c r="D566" s="8" t="s">
        <v>411</v>
      </c>
      <c r="E566" s="8" t="s">
        <v>164</v>
      </c>
      <c r="F566" s="8">
        <v>35.0</v>
      </c>
    </row>
    <row r="567" ht="14.25" customHeight="1">
      <c r="A567" s="133">
        <v>42609.0</v>
      </c>
      <c r="B567" s="8" t="s">
        <v>412</v>
      </c>
      <c r="C567" s="8" t="s">
        <v>321</v>
      </c>
      <c r="D567" s="8" t="s">
        <v>322</v>
      </c>
      <c r="E567" s="8" t="s">
        <v>152</v>
      </c>
      <c r="F567" s="8">
        <v>46.0</v>
      </c>
    </row>
    <row r="568" ht="14.25" customHeight="1">
      <c r="A568" s="133">
        <v>42611.0</v>
      </c>
      <c r="B568" s="8" t="s">
        <v>413</v>
      </c>
      <c r="C568" s="8" t="s">
        <v>225</v>
      </c>
      <c r="D568" s="8" t="s">
        <v>156</v>
      </c>
      <c r="E568" s="8" t="s">
        <v>152</v>
      </c>
      <c r="F568" s="8">
        <v>44.0</v>
      </c>
    </row>
    <row r="569" ht="14.25" customHeight="1">
      <c r="A569" s="133">
        <v>42613.0</v>
      </c>
      <c r="B569" s="8" t="s">
        <v>414</v>
      </c>
      <c r="C569" s="8" t="s">
        <v>155</v>
      </c>
      <c r="D569" s="8" t="s">
        <v>156</v>
      </c>
      <c r="E569" s="8" t="s">
        <v>152</v>
      </c>
      <c r="F569" s="8">
        <v>46.0</v>
      </c>
    </row>
    <row r="570" ht="14.25" customHeight="1">
      <c r="A570" s="133">
        <v>42613.0</v>
      </c>
      <c r="B570" s="8" t="s">
        <v>415</v>
      </c>
      <c r="C570" s="8" t="s">
        <v>225</v>
      </c>
      <c r="D570" s="8" t="s">
        <v>156</v>
      </c>
      <c r="E570" s="8" t="s">
        <v>152</v>
      </c>
      <c r="F570" s="8">
        <v>33.0</v>
      </c>
    </row>
    <row r="571" ht="14.25" customHeight="1">
      <c r="A571" s="133">
        <v>42613.0</v>
      </c>
      <c r="B571" s="8" t="s">
        <v>416</v>
      </c>
      <c r="C571" s="8" t="s">
        <v>222</v>
      </c>
      <c r="D571" s="8" t="s">
        <v>156</v>
      </c>
      <c r="E571" s="8" t="s">
        <v>152</v>
      </c>
      <c r="F571" s="8">
        <v>8.0</v>
      </c>
    </row>
    <row r="572" ht="14.25" customHeight="1">
      <c r="A572" s="133">
        <v>42613.0</v>
      </c>
      <c r="B572" s="8" t="s">
        <v>417</v>
      </c>
      <c r="C572" s="8" t="s">
        <v>212</v>
      </c>
      <c r="D572" s="8" t="s">
        <v>156</v>
      </c>
      <c r="E572" s="8" t="s">
        <v>152</v>
      </c>
      <c r="F572" s="8">
        <v>4.0</v>
      </c>
    </row>
    <row r="573" ht="14.25" customHeight="1">
      <c r="A573" s="133">
        <v>42614.0</v>
      </c>
      <c r="B573" s="8" t="s">
        <v>418</v>
      </c>
      <c r="C573" s="8" t="s">
        <v>197</v>
      </c>
      <c r="D573" s="8" t="s">
        <v>151</v>
      </c>
      <c r="E573" s="8" t="s">
        <v>152</v>
      </c>
      <c r="F573" s="8">
        <v>48.0</v>
      </c>
    </row>
    <row r="574" ht="14.25" customHeight="1">
      <c r="A574" s="133">
        <v>42614.0</v>
      </c>
      <c r="B574" s="8" t="s">
        <v>419</v>
      </c>
      <c r="C574" s="8" t="s">
        <v>277</v>
      </c>
      <c r="D574" s="8" t="s">
        <v>156</v>
      </c>
      <c r="E574" s="8" t="s">
        <v>152</v>
      </c>
      <c r="F574" s="8">
        <v>48.0</v>
      </c>
    </row>
    <row r="575" ht="14.25" customHeight="1">
      <c r="A575" s="133">
        <v>42614.0</v>
      </c>
      <c r="B575" s="8" t="s">
        <v>420</v>
      </c>
      <c r="C575" s="8" t="s">
        <v>222</v>
      </c>
      <c r="D575" s="8" t="s">
        <v>156</v>
      </c>
      <c r="E575" s="8" t="s">
        <v>152</v>
      </c>
      <c r="F575" s="8">
        <v>40.0</v>
      </c>
    </row>
    <row r="576" ht="14.25" customHeight="1">
      <c r="A576" s="133">
        <v>42615.0</v>
      </c>
      <c r="B576" s="8" t="s">
        <v>421</v>
      </c>
      <c r="C576" s="8" t="s">
        <v>155</v>
      </c>
      <c r="D576" s="8" t="s">
        <v>156</v>
      </c>
      <c r="E576" s="8" t="s">
        <v>152</v>
      </c>
      <c r="F576" s="8">
        <v>46.0</v>
      </c>
    </row>
    <row r="577" ht="14.25" customHeight="1">
      <c r="A577" s="133">
        <v>42616.0</v>
      </c>
      <c r="B577" s="8" t="s">
        <v>422</v>
      </c>
      <c r="C577" s="8" t="s">
        <v>207</v>
      </c>
      <c r="D577" s="8" t="s">
        <v>208</v>
      </c>
      <c r="E577" s="8" t="s">
        <v>152</v>
      </c>
      <c r="F577" s="8">
        <v>18.0</v>
      </c>
    </row>
    <row r="578" ht="14.25" customHeight="1">
      <c r="A578" s="133">
        <v>42617.0</v>
      </c>
      <c r="B578" s="8" t="s">
        <v>423</v>
      </c>
      <c r="C578" s="8" t="s">
        <v>277</v>
      </c>
      <c r="D578" s="8" t="s">
        <v>156</v>
      </c>
      <c r="E578" s="8" t="s">
        <v>152</v>
      </c>
      <c r="F578" s="8">
        <v>46.0</v>
      </c>
    </row>
    <row r="579" ht="14.25" customHeight="1">
      <c r="A579" s="133">
        <v>42619.0</v>
      </c>
      <c r="B579" s="8" t="s">
        <v>424</v>
      </c>
      <c r="C579" s="8" t="s">
        <v>178</v>
      </c>
      <c r="D579" s="8" t="s">
        <v>179</v>
      </c>
      <c r="E579" s="8" t="s">
        <v>164</v>
      </c>
      <c r="F579" s="8">
        <v>2.0</v>
      </c>
    </row>
    <row r="580" ht="14.25" customHeight="1">
      <c r="A580" s="133">
        <v>42619.0</v>
      </c>
      <c r="B580" s="8" t="s">
        <v>425</v>
      </c>
      <c r="C580" s="8" t="s">
        <v>181</v>
      </c>
      <c r="D580" s="8" t="s">
        <v>151</v>
      </c>
      <c r="E580" s="8" t="s">
        <v>152</v>
      </c>
      <c r="F580" s="8">
        <v>28.0</v>
      </c>
    </row>
    <row r="581" ht="14.25" customHeight="1">
      <c r="A581" s="133">
        <v>42619.0</v>
      </c>
      <c r="B581" s="8" t="s">
        <v>426</v>
      </c>
      <c r="C581" s="8" t="s">
        <v>192</v>
      </c>
      <c r="D581" s="8" t="s">
        <v>156</v>
      </c>
      <c r="E581" s="8" t="s">
        <v>152</v>
      </c>
      <c r="F581" s="8">
        <v>1.0</v>
      </c>
    </row>
    <row r="582" ht="14.25" customHeight="1">
      <c r="A582" s="133">
        <v>42620.0</v>
      </c>
      <c r="B582" s="8" t="s">
        <v>427</v>
      </c>
      <c r="C582" s="8" t="s">
        <v>181</v>
      </c>
      <c r="D582" s="8" t="s">
        <v>151</v>
      </c>
      <c r="E582" s="8" t="s">
        <v>152</v>
      </c>
      <c r="F582" s="8">
        <v>30.0</v>
      </c>
    </row>
    <row r="583" ht="14.25" customHeight="1">
      <c r="A583" s="133">
        <v>42621.0</v>
      </c>
      <c r="B583" s="8" t="s">
        <v>428</v>
      </c>
      <c r="C583" s="8" t="s">
        <v>166</v>
      </c>
      <c r="D583" s="8" t="s">
        <v>156</v>
      </c>
      <c r="E583" s="8" t="s">
        <v>152</v>
      </c>
      <c r="F583" s="8">
        <v>22.0</v>
      </c>
    </row>
    <row r="584" ht="14.25" customHeight="1">
      <c r="A584" s="133">
        <v>42622.0</v>
      </c>
      <c r="B584" s="8" t="s">
        <v>429</v>
      </c>
      <c r="C584" s="8" t="s">
        <v>205</v>
      </c>
      <c r="D584" s="8" t="s">
        <v>156</v>
      </c>
      <c r="E584" s="8" t="s">
        <v>152</v>
      </c>
      <c r="F584" s="8">
        <v>21.0</v>
      </c>
    </row>
    <row r="585" ht="14.25" customHeight="1">
      <c r="A585" s="133">
        <v>42623.0</v>
      </c>
      <c r="B585" s="8" t="s">
        <v>430</v>
      </c>
      <c r="C585" s="8" t="s">
        <v>181</v>
      </c>
      <c r="D585" s="8" t="s">
        <v>151</v>
      </c>
      <c r="E585" s="8" t="s">
        <v>152</v>
      </c>
      <c r="F585" s="8">
        <v>13.0</v>
      </c>
    </row>
    <row r="586" ht="14.25" customHeight="1">
      <c r="A586" s="133">
        <v>42624.0</v>
      </c>
      <c r="B586" s="8" t="s">
        <v>431</v>
      </c>
      <c r="C586" s="8" t="s">
        <v>232</v>
      </c>
      <c r="D586" s="8" t="s">
        <v>233</v>
      </c>
      <c r="E586" s="8" t="s">
        <v>152</v>
      </c>
      <c r="F586" s="8">
        <v>35.0</v>
      </c>
    </row>
    <row r="587" ht="14.25" customHeight="1">
      <c r="A587" s="133">
        <v>42624.0</v>
      </c>
      <c r="B587" s="8" t="s">
        <v>432</v>
      </c>
      <c r="C587" s="8" t="s">
        <v>277</v>
      </c>
      <c r="D587" s="8" t="s">
        <v>156</v>
      </c>
      <c r="E587" s="8" t="s">
        <v>152</v>
      </c>
      <c r="F587" s="8">
        <v>49.0</v>
      </c>
    </row>
    <row r="588" ht="14.25" customHeight="1">
      <c r="A588" s="133">
        <v>42629.0</v>
      </c>
      <c r="B588" s="8" t="s">
        <v>433</v>
      </c>
      <c r="C588" s="8" t="s">
        <v>232</v>
      </c>
      <c r="D588" s="8" t="s">
        <v>233</v>
      </c>
      <c r="E588" s="8" t="s">
        <v>152</v>
      </c>
      <c r="F588" s="8">
        <v>33.0</v>
      </c>
    </row>
    <row r="589" ht="14.25" customHeight="1">
      <c r="A589" s="133">
        <v>42632.0</v>
      </c>
      <c r="B589" s="8" t="s">
        <v>434</v>
      </c>
      <c r="C589" s="8" t="s">
        <v>219</v>
      </c>
      <c r="D589" s="8" t="s">
        <v>220</v>
      </c>
      <c r="E589" s="8" t="s">
        <v>152</v>
      </c>
      <c r="F589" s="8">
        <v>16.0</v>
      </c>
    </row>
    <row r="590" ht="14.25" customHeight="1">
      <c r="A590" s="133">
        <v>42634.0</v>
      </c>
      <c r="B590" s="8" t="s">
        <v>435</v>
      </c>
      <c r="C590" s="8" t="s">
        <v>181</v>
      </c>
      <c r="D590" s="8" t="s">
        <v>151</v>
      </c>
      <c r="E590" s="8" t="s">
        <v>152</v>
      </c>
      <c r="F590" s="8">
        <v>13.0</v>
      </c>
    </row>
    <row r="591" ht="14.25" customHeight="1">
      <c r="A591" s="133">
        <v>42634.0</v>
      </c>
      <c r="B591" s="8" t="s">
        <v>436</v>
      </c>
      <c r="C591" s="8" t="s">
        <v>197</v>
      </c>
      <c r="D591" s="8" t="s">
        <v>151</v>
      </c>
      <c r="E591" s="8" t="s">
        <v>152</v>
      </c>
      <c r="F591" s="8">
        <v>46.0</v>
      </c>
    </row>
    <row r="592" ht="14.25" customHeight="1">
      <c r="A592" s="133">
        <v>42634.0</v>
      </c>
      <c r="B592" s="8" t="s">
        <v>437</v>
      </c>
      <c r="C592" s="8" t="s">
        <v>225</v>
      </c>
      <c r="D592" s="8" t="s">
        <v>156</v>
      </c>
      <c r="E592" s="8" t="s">
        <v>152</v>
      </c>
      <c r="F592" s="8">
        <v>1.0</v>
      </c>
    </row>
    <row r="593" ht="14.25" customHeight="1">
      <c r="A593" s="133">
        <v>42635.0</v>
      </c>
      <c r="B593" s="8" t="s">
        <v>438</v>
      </c>
      <c r="C593" s="8" t="s">
        <v>192</v>
      </c>
      <c r="D593" s="8" t="s">
        <v>156</v>
      </c>
      <c r="E593" s="8" t="s">
        <v>152</v>
      </c>
      <c r="F593" s="8">
        <v>38.0</v>
      </c>
    </row>
    <row r="594" ht="14.25" customHeight="1">
      <c r="A594" s="133">
        <v>42635.0</v>
      </c>
      <c r="B594" s="8" t="s">
        <v>439</v>
      </c>
      <c r="C594" s="8" t="s">
        <v>225</v>
      </c>
      <c r="D594" s="8" t="s">
        <v>156</v>
      </c>
      <c r="E594" s="8" t="s">
        <v>152</v>
      </c>
      <c r="F594" s="8">
        <v>43.0</v>
      </c>
    </row>
    <row r="595" ht="14.25" customHeight="1">
      <c r="A595" s="133">
        <v>42637.0</v>
      </c>
      <c r="B595" s="8" t="s">
        <v>440</v>
      </c>
      <c r="C595" s="8" t="s">
        <v>210</v>
      </c>
      <c r="D595" s="8" t="s">
        <v>200</v>
      </c>
      <c r="E595" s="8" t="s">
        <v>152</v>
      </c>
      <c r="F595" s="8">
        <v>39.0</v>
      </c>
    </row>
    <row r="596" ht="14.25" customHeight="1">
      <c r="A596" s="133">
        <v>42637.0</v>
      </c>
      <c r="B596" s="8" t="s">
        <v>441</v>
      </c>
      <c r="C596" s="8" t="s">
        <v>210</v>
      </c>
      <c r="D596" s="8" t="s">
        <v>200</v>
      </c>
      <c r="E596" s="8" t="s">
        <v>152</v>
      </c>
      <c r="F596" s="8">
        <v>37.0</v>
      </c>
    </row>
    <row r="597" ht="14.25" customHeight="1">
      <c r="A597" s="133">
        <v>42637.0</v>
      </c>
      <c r="B597" s="8" t="s">
        <v>442</v>
      </c>
      <c r="C597" s="8" t="s">
        <v>212</v>
      </c>
      <c r="D597" s="8" t="s">
        <v>156</v>
      </c>
      <c r="E597" s="8" t="s">
        <v>152</v>
      </c>
      <c r="F597" s="8">
        <v>1.0</v>
      </c>
    </row>
    <row r="598" ht="14.25" customHeight="1">
      <c r="A598" s="133">
        <v>42641.0</v>
      </c>
      <c r="B598" s="8" t="s">
        <v>443</v>
      </c>
      <c r="C598" s="8" t="s">
        <v>166</v>
      </c>
      <c r="D598" s="8" t="s">
        <v>156</v>
      </c>
      <c r="E598" s="8" t="s">
        <v>152</v>
      </c>
      <c r="F598" s="8">
        <v>25.0</v>
      </c>
    </row>
    <row r="599" ht="14.25" customHeight="1">
      <c r="A599" s="133">
        <v>42641.0</v>
      </c>
      <c r="B599" s="8" t="s">
        <v>444</v>
      </c>
      <c r="C599" s="8" t="s">
        <v>277</v>
      </c>
      <c r="D599" s="8" t="s">
        <v>156</v>
      </c>
      <c r="E599" s="8" t="s">
        <v>152</v>
      </c>
      <c r="F599" s="8">
        <v>1.0</v>
      </c>
    </row>
    <row r="600" ht="14.25" customHeight="1">
      <c r="A600" s="133">
        <v>42642.0</v>
      </c>
      <c r="B600" s="8" t="s">
        <v>445</v>
      </c>
      <c r="C600" s="8" t="s">
        <v>277</v>
      </c>
      <c r="D600" s="8" t="s">
        <v>156</v>
      </c>
      <c r="E600" s="8" t="s">
        <v>152</v>
      </c>
      <c r="F600" s="8">
        <v>9.0</v>
      </c>
    </row>
    <row r="601" ht="14.25" customHeight="1">
      <c r="A601" s="133">
        <v>42643.0</v>
      </c>
      <c r="B601" s="8" t="s">
        <v>446</v>
      </c>
      <c r="C601" s="8" t="s">
        <v>447</v>
      </c>
      <c r="D601" s="8" t="s">
        <v>411</v>
      </c>
      <c r="E601" s="8" t="s">
        <v>164</v>
      </c>
      <c r="F601" s="8">
        <v>13.0</v>
      </c>
    </row>
    <row r="602" ht="14.25" customHeight="1">
      <c r="A602" s="133">
        <v>42643.0</v>
      </c>
      <c r="B602" s="8" t="s">
        <v>448</v>
      </c>
      <c r="C602" s="8" t="s">
        <v>449</v>
      </c>
      <c r="D602" s="8" t="s">
        <v>163</v>
      </c>
      <c r="E602" s="8" t="s">
        <v>164</v>
      </c>
      <c r="F602" s="8">
        <v>43.0</v>
      </c>
    </row>
    <row r="603" ht="14.25" customHeight="1">
      <c r="A603" s="133">
        <v>42643.0</v>
      </c>
      <c r="B603" s="8" t="s">
        <v>450</v>
      </c>
      <c r="C603" s="8" t="s">
        <v>210</v>
      </c>
      <c r="D603" s="8" t="s">
        <v>200</v>
      </c>
      <c r="E603" s="8" t="s">
        <v>152</v>
      </c>
      <c r="F603" s="8">
        <v>21.0</v>
      </c>
    </row>
    <row r="604" ht="14.25" customHeight="1">
      <c r="A604" s="133">
        <v>42647.0</v>
      </c>
      <c r="B604" s="8" t="s">
        <v>451</v>
      </c>
      <c r="C604" s="8" t="s">
        <v>187</v>
      </c>
      <c r="D604" s="8" t="s">
        <v>172</v>
      </c>
      <c r="E604" s="8" t="s">
        <v>152</v>
      </c>
      <c r="F604" s="8">
        <v>7.0</v>
      </c>
    </row>
    <row r="605" ht="14.25" customHeight="1">
      <c r="A605" s="133">
        <v>42647.0</v>
      </c>
      <c r="B605" s="8" t="s">
        <v>452</v>
      </c>
      <c r="C605" s="8" t="s">
        <v>453</v>
      </c>
      <c r="D605" s="8" t="s">
        <v>160</v>
      </c>
      <c r="E605" s="8" t="s">
        <v>152</v>
      </c>
      <c r="F605" s="8">
        <v>32.0</v>
      </c>
    </row>
    <row r="606" ht="14.25" customHeight="1">
      <c r="A606" s="133">
        <v>42647.0</v>
      </c>
      <c r="B606" s="8" t="s">
        <v>454</v>
      </c>
      <c r="C606" s="8" t="s">
        <v>183</v>
      </c>
      <c r="D606" s="8" t="s">
        <v>156</v>
      </c>
      <c r="E606" s="8" t="s">
        <v>152</v>
      </c>
      <c r="F606" s="8">
        <v>11.0</v>
      </c>
    </row>
    <row r="607" ht="14.25" customHeight="1">
      <c r="A607" s="133">
        <v>42649.0</v>
      </c>
      <c r="B607" s="8" t="s">
        <v>455</v>
      </c>
      <c r="C607" s="8" t="s">
        <v>166</v>
      </c>
      <c r="D607" s="8" t="s">
        <v>156</v>
      </c>
      <c r="E607" s="8" t="s">
        <v>152</v>
      </c>
      <c r="F607" s="8">
        <v>27.0</v>
      </c>
    </row>
    <row r="608" ht="14.25" customHeight="1">
      <c r="A608" s="133">
        <v>42650.0</v>
      </c>
      <c r="B608" s="8" t="s">
        <v>456</v>
      </c>
      <c r="C608" s="8" t="s">
        <v>192</v>
      </c>
      <c r="D608" s="8" t="s">
        <v>156</v>
      </c>
      <c r="E608" s="8" t="s">
        <v>152</v>
      </c>
      <c r="F608" s="8">
        <v>29.0</v>
      </c>
    </row>
    <row r="609" ht="14.25" customHeight="1">
      <c r="A609" s="133">
        <v>42651.0</v>
      </c>
      <c r="B609" s="8" t="s">
        <v>457</v>
      </c>
      <c r="C609" s="8" t="s">
        <v>183</v>
      </c>
      <c r="D609" s="8" t="s">
        <v>156</v>
      </c>
      <c r="E609" s="8" t="s">
        <v>152</v>
      </c>
      <c r="F609" s="8">
        <v>4.0</v>
      </c>
    </row>
    <row r="610" ht="14.25" customHeight="1">
      <c r="A610" s="133">
        <v>42656.0</v>
      </c>
      <c r="B610" s="8" t="s">
        <v>458</v>
      </c>
      <c r="C610" s="8" t="s">
        <v>225</v>
      </c>
      <c r="D610" s="8" t="s">
        <v>156</v>
      </c>
      <c r="E610" s="8" t="s">
        <v>152</v>
      </c>
      <c r="F610" s="8">
        <v>5.0</v>
      </c>
    </row>
    <row r="611" ht="14.25" customHeight="1">
      <c r="A611" s="133">
        <v>42656.0</v>
      </c>
      <c r="B611" s="8" t="s">
        <v>459</v>
      </c>
      <c r="C611" s="8" t="s">
        <v>225</v>
      </c>
      <c r="D611" s="8" t="s">
        <v>156</v>
      </c>
      <c r="E611" s="8" t="s">
        <v>152</v>
      </c>
      <c r="F611" s="8">
        <v>33.0</v>
      </c>
    </row>
    <row r="612" ht="14.25" customHeight="1">
      <c r="A612" s="133">
        <v>42657.0</v>
      </c>
      <c r="B612" s="8" t="s">
        <v>460</v>
      </c>
      <c r="C612" s="8" t="s">
        <v>155</v>
      </c>
      <c r="D612" s="8" t="s">
        <v>156</v>
      </c>
      <c r="E612" s="8" t="s">
        <v>152</v>
      </c>
      <c r="F612" s="8">
        <v>15.0</v>
      </c>
    </row>
    <row r="613" ht="14.25" customHeight="1">
      <c r="A613" s="133">
        <v>42658.0</v>
      </c>
      <c r="B613" s="8" t="s">
        <v>461</v>
      </c>
      <c r="C613" s="8" t="s">
        <v>267</v>
      </c>
      <c r="D613" s="8" t="s">
        <v>208</v>
      </c>
      <c r="E613" s="8" t="s">
        <v>152</v>
      </c>
      <c r="F613" s="8">
        <v>37.0</v>
      </c>
    </row>
    <row r="614" ht="14.25" customHeight="1">
      <c r="A614" s="133">
        <v>42659.0</v>
      </c>
      <c r="B614" s="8" t="s">
        <v>462</v>
      </c>
      <c r="C614" s="8" t="s">
        <v>463</v>
      </c>
      <c r="D614" s="8" t="s">
        <v>250</v>
      </c>
      <c r="E614" s="8" t="s">
        <v>164</v>
      </c>
      <c r="F614" s="8">
        <v>27.0</v>
      </c>
    </row>
    <row r="615" ht="14.25" customHeight="1">
      <c r="A615" s="133">
        <v>42660.0</v>
      </c>
      <c r="B615" s="8" t="s">
        <v>464</v>
      </c>
      <c r="C615" s="8" t="s">
        <v>465</v>
      </c>
      <c r="D615" s="8" t="s">
        <v>179</v>
      </c>
      <c r="E615" s="8" t="s">
        <v>164</v>
      </c>
      <c r="F615" s="8">
        <v>12.0</v>
      </c>
    </row>
    <row r="616" ht="14.25" customHeight="1">
      <c r="A616" s="133">
        <v>42661.0</v>
      </c>
      <c r="B616" s="8" t="s">
        <v>466</v>
      </c>
      <c r="C616" s="8" t="s">
        <v>155</v>
      </c>
      <c r="D616" s="8" t="s">
        <v>156</v>
      </c>
      <c r="E616" s="8" t="s">
        <v>152</v>
      </c>
      <c r="F616" s="8">
        <v>20.0</v>
      </c>
    </row>
    <row r="617" ht="14.25" customHeight="1">
      <c r="A617" s="133">
        <v>42662.0</v>
      </c>
      <c r="B617" s="8" t="s">
        <v>467</v>
      </c>
      <c r="C617" s="8" t="s">
        <v>169</v>
      </c>
      <c r="D617" s="8" t="s">
        <v>156</v>
      </c>
      <c r="E617" s="8" t="s">
        <v>152</v>
      </c>
      <c r="F617" s="8">
        <v>48.0</v>
      </c>
    </row>
    <row r="618" ht="14.25" customHeight="1">
      <c r="A618" s="133">
        <v>42665.0</v>
      </c>
      <c r="B618" s="8" t="s">
        <v>468</v>
      </c>
      <c r="C618" s="8" t="s">
        <v>159</v>
      </c>
      <c r="D618" s="8" t="s">
        <v>160</v>
      </c>
      <c r="E618" s="8" t="s">
        <v>152</v>
      </c>
      <c r="F618" s="8">
        <v>17.0</v>
      </c>
    </row>
    <row r="619" ht="14.25" customHeight="1">
      <c r="A619" s="133">
        <v>42665.0</v>
      </c>
      <c r="B619" s="8" t="s">
        <v>469</v>
      </c>
      <c r="C619" s="8" t="s">
        <v>183</v>
      </c>
      <c r="D619" s="8" t="s">
        <v>156</v>
      </c>
      <c r="E619" s="8" t="s">
        <v>152</v>
      </c>
      <c r="F619" s="8">
        <v>14.0</v>
      </c>
    </row>
    <row r="620" ht="14.25" customHeight="1">
      <c r="A620" s="133">
        <v>42665.0</v>
      </c>
      <c r="B620" s="8" t="s">
        <v>470</v>
      </c>
      <c r="C620" s="8" t="s">
        <v>192</v>
      </c>
      <c r="D620" s="8" t="s">
        <v>156</v>
      </c>
      <c r="E620" s="8" t="s">
        <v>152</v>
      </c>
      <c r="F620" s="8">
        <v>44.0</v>
      </c>
    </row>
    <row r="621" ht="14.25" customHeight="1">
      <c r="A621" s="133">
        <v>42666.0</v>
      </c>
      <c r="B621" s="8" t="s">
        <v>471</v>
      </c>
      <c r="C621" s="8" t="s">
        <v>155</v>
      </c>
      <c r="D621" s="8" t="s">
        <v>156</v>
      </c>
      <c r="E621" s="8" t="s">
        <v>152</v>
      </c>
      <c r="F621" s="8">
        <v>2.0</v>
      </c>
    </row>
    <row r="622" ht="14.25" customHeight="1">
      <c r="A622" s="133">
        <v>42667.0</v>
      </c>
      <c r="B622" s="8" t="s">
        <v>472</v>
      </c>
      <c r="C622" s="8" t="s">
        <v>473</v>
      </c>
      <c r="D622" s="8" t="s">
        <v>250</v>
      </c>
      <c r="E622" s="8" t="s">
        <v>164</v>
      </c>
      <c r="F622" s="8">
        <v>35.0</v>
      </c>
    </row>
    <row r="623" ht="14.25" customHeight="1">
      <c r="A623" s="133">
        <v>42668.0</v>
      </c>
      <c r="B623" s="8" t="s">
        <v>474</v>
      </c>
      <c r="C623" s="8" t="s">
        <v>171</v>
      </c>
      <c r="D623" s="8" t="s">
        <v>172</v>
      </c>
      <c r="E623" s="8" t="s">
        <v>152</v>
      </c>
      <c r="F623" s="8">
        <v>19.0</v>
      </c>
    </row>
    <row r="624" ht="14.25" customHeight="1">
      <c r="A624" s="133">
        <v>42668.0</v>
      </c>
      <c r="B624" s="8" t="s">
        <v>475</v>
      </c>
      <c r="C624" s="8" t="s">
        <v>212</v>
      </c>
      <c r="D624" s="8" t="s">
        <v>156</v>
      </c>
      <c r="E624" s="8" t="s">
        <v>152</v>
      </c>
      <c r="F624" s="8">
        <v>46.0</v>
      </c>
    </row>
    <row r="625" ht="14.25" customHeight="1">
      <c r="A625" s="133">
        <v>42669.0</v>
      </c>
      <c r="B625" s="8" t="s">
        <v>476</v>
      </c>
      <c r="C625" s="8" t="s">
        <v>197</v>
      </c>
      <c r="D625" s="8" t="s">
        <v>151</v>
      </c>
      <c r="E625" s="8" t="s">
        <v>152</v>
      </c>
      <c r="F625" s="8">
        <v>23.0</v>
      </c>
    </row>
    <row r="626" ht="14.25" customHeight="1">
      <c r="A626" s="133">
        <v>42671.0</v>
      </c>
      <c r="B626" s="8" t="s">
        <v>477</v>
      </c>
      <c r="C626" s="8" t="s">
        <v>192</v>
      </c>
      <c r="D626" s="8" t="s">
        <v>156</v>
      </c>
      <c r="E626" s="8" t="s">
        <v>152</v>
      </c>
      <c r="F626" s="8">
        <v>35.0</v>
      </c>
    </row>
    <row r="627" ht="14.25" customHeight="1">
      <c r="A627" s="133">
        <v>42672.0</v>
      </c>
      <c r="B627" s="8" t="s">
        <v>478</v>
      </c>
      <c r="C627" s="8" t="s">
        <v>183</v>
      </c>
      <c r="D627" s="8" t="s">
        <v>156</v>
      </c>
      <c r="E627" s="8" t="s">
        <v>152</v>
      </c>
      <c r="F627" s="8">
        <v>5.0</v>
      </c>
    </row>
    <row r="628" ht="14.25" customHeight="1">
      <c r="A628" s="133">
        <v>42673.0</v>
      </c>
      <c r="B628" s="8" t="s">
        <v>479</v>
      </c>
      <c r="C628" s="8" t="s">
        <v>181</v>
      </c>
      <c r="D628" s="8" t="s">
        <v>151</v>
      </c>
      <c r="E628" s="8" t="s">
        <v>152</v>
      </c>
      <c r="F628" s="8">
        <v>25.0</v>
      </c>
    </row>
    <row r="629" ht="14.25" customHeight="1">
      <c r="A629" s="133">
        <v>42673.0</v>
      </c>
      <c r="B629" s="8" t="s">
        <v>480</v>
      </c>
      <c r="C629" s="8" t="s">
        <v>150</v>
      </c>
      <c r="D629" s="8" t="s">
        <v>151</v>
      </c>
      <c r="E629" s="8" t="s">
        <v>152</v>
      </c>
      <c r="F629" s="8">
        <v>50.0</v>
      </c>
    </row>
    <row r="630" ht="14.25" customHeight="1">
      <c r="A630" s="133">
        <v>42674.0</v>
      </c>
      <c r="B630" s="8" t="s">
        <v>481</v>
      </c>
      <c r="C630" s="8" t="s">
        <v>482</v>
      </c>
      <c r="D630" s="8" t="s">
        <v>163</v>
      </c>
      <c r="E630" s="8" t="s">
        <v>164</v>
      </c>
      <c r="F630" s="8">
        <v>2.0</v>
      </c>
    </row>
    <row r="631" ht="14.25" customHeight="1">
      <c r="A631" s="133">
        <v>42675.0</v>
      </c>
      <c r="B631" s="8" t="s">
        <v>483</v>
      </c>
      <c r="C631" s="8" t="s">
        <v>166</v>
      </c>
      <c r="D631" s="8" t="s">
        <v>156</v>
      </c>
      <c r="E631" s="8" t="s">
        <v>152</v>
      </c>
      <c r="F631" s="8">
        <v>31.0</v>
      </c>
    </row>
    <row r="632" ht="14.25" customHeight="1">
      <c r="A632" s="133">
        <v>42675.0</v>
      </c>
      <c r="B632" s="8" t="s">
        <v>484</v>
      </c>
      <c r="C632" s="8" t="s">
        <v>183</v>
      </c>
      <c r="D632" s="8" t="s">
        <v>156</v>
      </c>
      <c r="E632" s="8" t="s">
        <v>152</v>
      </c>
      <c r="F632" s="8">
        <v>31.0</v>
      </c>
    </row>
    <row r="633" ht="14.25" customHeight="1">
      <c r="A633" s="133">
        <v>42675.0</v>
      </c>
      <c r="B633" s="8" t="s">
        <v>485</v>
      </c>
      <c r="C633" s="8" t="s">
        <v>192</v>
      </c>
      <c r="D633" s="8" t="s">
        <v>156</v>
      </c>
      <c r="E633" s="8" t="s">
        <v>152</v>
      </c>
      <c r="F633" s="8">
        <v>23.0</v>
      </c>
    </row>
    <row r="634" ht="14.25" customHeight="1">
      <c r="A634" s="133">
        <v>42675.0</v>
      </c>
      <c r="B634" s="8" t="s">
        <v>486</v>
      </c>
      <c r="C634" s="8" t="s">
        <v>225</v>
      </c>
      <c r="D634" s="8" t="s">
        <v>156</v>
      </c>
      <c r="E634" s="8" t="s">
        <v>152</v>
      </c>
      <c r="F634" s="8">
        <v>24.0</v>
      </c>
    </row>
    <row r="635" ht="14.25" customHeight="1">
      <c r="A635" s="133">
        <v>42676.0</v>
      </c>
      <c r="B635" s="8" t="s">
        <v>487</v>
      </c>
      <c r="C635" s="8" t="s">
        <v>190</v>
      </c>
      <c r="D635" s="8" t="s">
        <v>156</v>
      </c>
      <c r="E635" s="8" t="s">
        <v>152</v>
      </c>
      <c r="F635" s="8">
        <v>39.0</v>
      </c>
    </row>
    <row r="636" ht="14.25" customHeight="1">
      <c r="A636" s="133">
        <v>42676.0</v>
      </c>
      <c r="B636" s="8" t="s">
        <v>488</v>
      </c>
      <c r="C636" s="8" t="s">
        <v>205</v>
      </c>
      <c r="D636" s="8" t="s">
        <v>156</v>
      </c>
      <c r="E636" s="8" t="s">
        <v>152</v>
      </c>
      <c r="F636" s="8">
        <v>8.0</v>
      </c>
    </row>
    <row r="637" ht="14.25" customHeight="1">
      <c r="A637" s="133">
        <v>42676.0</v>
      </c>
      <c r="B637" s="8" t="s">
        <v>489</v>
      </c>
      <c r="C637" s="8" t="s">
        <v>222</v>
      </c>
      <c r="D637" s="8" t="s">
        <v>156</v>
      </c>
      <c r="E637" s="8" t="s">
        <v>152</v>
      </c>
      <c r="F637" s="8">
        <v>25.0</v>
      </c>
    </row>
    <row r="638" ht="14.25" customHeight="1">
      <c r="A638" s="133">
        <v>42678.0</v>
      </c>
      <c r="B638" s="8" t="s">
        <v>490</v>
      </c>
      <c r="C638" s="8" t="s">
        <v>217</v>
      </c>
      <c r="D638" s="8" t="s">
        <v>160</v>
      </c>
      <c r="E638" s="8" t="s">
        <v>152</v>
      </c>
      <c r="F638" s="8">
        <v>25.0</v>
      </c>
    </row>
    <row r="639" ht="14.25" customHeight="1">
      <c r="A639" s="133">
        <v>42679.0</v>
      </c>
      <c r="B639" s="8" t="s">
        <v>491</v>
      </c>
      <c r="C639" s="8" t="s">
        <v>171</v>
      </c>
      <c r="D639" s="8" t="s">
        <v>172</v>
      </c>
      <c r="E639" s="8" t="s">
        <v>152</v>
      </c>
      <c r="F639" s="8">
        <v>30.0</v>
      </c>
    </row>
    <row r="640" ht="14.25" customHeight="1">
      <c r="A640" s="133">
        <v>42681.0</v>
      </c>
      <c r="B640" s="8" t="s">
        <v>492</v>
      </c>
      <c r="C640" s="8" t="s">
        <v>166</v>
      </c>
      <c r="D640" s="8" t="s">
        <v>156</v>
      </c>
      <c r="E640" s="8" t="s">
        <v>152</v>
      </c>
      <c r="F640" s="8">
        <v>31.0</v>
      </c>
    </row>
    <row r="641" ht="14.25" customHeight="1">
      <c r="A641" s="133">
        <v>42682.0</v>
      </c>
      <c r="B641" s="8" t="s">
        <v>493</v>
      </c>
      <c r="C641" s="8" t="s">
        <v>225</v>
      </c>
      <c r="D641" s="8" t="s">
        <v>156</v>
      </c>
      <c r="E641" s="8" t="s">
        <v>152</v>
      </c>
      <c r="F641" s="8">
        <v>2.0</v>
      </c>
    </row>
    <row r="642" ht="14.25" customHeight="1">
      <c r="A642" s="133">
        <v>42682.0</v>
      </c>
      <c r="B642" s="8" t="s">
        <v>494</v>
      </c>
      <c r="C642" s="8" t="s">
        <v>212</v>
      </c>
      <c r="D642" s="8" t="s">
        <v>156</v>
      </c>
      <c r="E642" s="8" t="s">
        <v>152</v>
      </c>
      <c r="F642" s="8">
        <v>11.0</v>
      </c>
    </row>
    <row r="643" ht="14.25" customHeight="1">
      <c r="A643" s="133">
        <v>42683.0</v>
      </c>
      <c r="B643" s="8" t="s">
        <v>495</v>
      </c>
      <c r="C643" s="8" t="s">
        <v>246</v>
      </c>
      <c r="D643" s="8" t="s">
        <v>220</v>
      </c>
      <c r="E643" s="8" t="s">
        <v>152</v>
      </c>
      <c r="F643" s="8">
        <v>15.0</v>
      </c>
    </row>
    <row r="644" ht="14.25" customHeight="1">
      <c r="A644" s="133">
        <v>42683.0</v>
      </c>
      <c r="B644" s="8" t="s">
        <v>496</v>
      </c>
      <c r="C644" s="8" t="s">
        <v>235</v>
      </c>
      <c r="D644" s="8" t="s">
        <v>215</v>
      </c>
      <c r="E644" s="8" t="s">
        <v>152</v>
      </c>
      <c r="F644" s="8">
        <v>19.0</v>
      </c>
    </row>
    <row r="645" ht="14.25" customHeight="1">
      <c r="A645" s="133">
        <v>42684.0</v>
      </c>
      <c r="B645" s="8" t="s">
        <v>497</v>
      </c>
      <c r="C645" s="8" t="s">
        <v>225</v>
      </c>
      <c r="D645" s="8" t="s">
        <v>156</v>
      </c>
      <c r="E645" s="8" t="s">
        <v>152</v>
      </c>
      <c r="F645" s="8">
        <v>34.0</v>
      </c>
    </row>
    <row r="646" ht="14.25" customHeight="1">
      <c r="A646" s="133">
        <v>42684.0</v>
      </c>
      <c r="B646" s="8" t="s">
        <v>498</v>
      </c>
      <c r="C646" s="8" t="s">
        <v>222</v>
      </c>
      <c r="D646" s="8" t="s">
        <v>156</v>
      </c>
      <c r="E646" s="8" t="s">
        <v>152</v>
      </c>
      <c r="F646" s="8">
        <v>50.0</v>
      </c>
    </row>
    <row r="647" ht="14.25" customHeight="1">
      <c r="A647" s="133">
        <v>42685.0</v>
      </c>
      <c r="B647" s="8" t="s">
        <v>499</v>
      </c>
      <c r="C647" s="8" t="s">
        <v>207</v>
      </c>
      <c r="D647" s="8" t="s">
        <v>208</v>
      </c>
      <c r="E647" s="8" t="s">
        <v>152</v>
      </c>
      <c r="F647" s="8">
        <v>16.0</v>
      </c>
    </row>
    <row r="648" ht="14.25" customHeight="1">
      <c r="A648" s="133">
        <v>42686.0</v>
      </c>
      <c r="B648" s="8" t="s">
        <v>500</v>
      </c>
      <c r="C648" s="8" t="s">
        <v>463</v>
      </c>
      <c r="D648" s="8" t="s">
        <v>250</v>
      </c>
      <c r="E648" s="8" t="s">
        <v>164</v>
      </c>
      <c r="F648" s="8">
        <v>39.0</v>
      </c>
    </row>
    <row r="649" ht="14.25" customHeight="1">
      <c r="A649" s="133">
        <v>42687.0</v>
      </c>
      <c r="B649" s="8" t="s">
        <v>501</v>
      </c>
      <c r="C649" s="8" t="s">
        <v>169</v>
      </c>
      <c r="D649" s="8" t="s">
        <v>156</v>
      </c>
      <c r="E649" s="8" t="s">
        <v>152</v>
      </c>
      <c r="F649" s="8">
        <v>8.0</v>
      </c>
    </row>
    <row r="650" ht="14.25" customHeight="1">
      <c r="A650" s="133">
        <v>42688.0</v>
      </c>
      <c r="B650" s="8" t="s">
        <v>502</v>
      </c>
      <c r="C650" s="8" t="s">
        <v>267</v>
      </c>
      <c r="D650" s="8" t="s">
        <v>208</v>
      </c>
      <c r="E650" s="8" t="s">
        <v>152</v>
      </c>
      <c r="F650" s="8">
        <v>46.0</v>
      </c>
    </row>
    <row r="651" ht="14.25" customHeight="1">
      <c r="A651" s="133">
        <v>42689.0</v>
      </c>
      <c r="B651" s="8" t="s">
        <v>503</v>
      </c>
      <c r="C651" s="8" t="s">
        <v>205</v>
      </c>
      <c r="D651" s="8" t="s">
        <v>156</v>
      </c>
      <c r="E651" s="8" t="s">
        <v>152</v>
      </c>
      <c r="F651" s="8">
        <v>3.0</v>
      </c>
    </row>
    <row r="652" ht="14.25" customHeight="1">
      <c r="A652" s="133">
        <v>42690.0</v>
      </c>
      <c r="B652" s="8" t="s">
        <v>504</v>
      </c>
      <c r="C652" s="8" t="s">
        <v>159</v>
      </c>
      <c r="D652" s="8" t="s">
        <v>160</v>
      </c>
      <c r="E652" s="8" t="s">
        <v>152</v>
      </c>
      <c r="F652" s="8">
        <v>48.0</v>
      </c>
    </row>
    <row r="653" ht="14.25" customHeight="1">
      <c r="A653" s="133">
        <v>42690.0</v>
      </c>
      <c r="B653" s="8" t="s">
        <v>505</v>
      </c>
      <c r="C653" s="8" t="s">
        <v>205</v>
      </c>
      <c r="D653" s="8" t="s">
        <v>156</v>
      </c>
      <c r="E653" s="8" t="s">
        <v>152</v>
      </c>
      <c r="F653" s="8">
        <v>45.0</v>
      </c>
    </row>
    <row r="654" ht="14.25" customHeight="1">
      <c r="A654" s="133">
        <v>42690.0</v>
      </c>
      <c r="B654" s="8" t="s">
        <v>506</v>
      </c>
      <c r="C654" s="8" t="s">
        <v>222</v>
      </c>
      <c r="D654" s="8" t="s">
        <v>156</v>
      </c>
      <c r="E654" s="8" t="s">
        <v>152</v>
      </c>
      <c r="F654" s="8">
        <v>16.0</v>
      </c>
    </row>
    <row r="655" ht="14.25" customHeight="1">
      <c r="A655" s="133">
        <v>42691.0</v>
      </c>
      <c r="B655" s="8" t="s">
        <v>507</v>
      </c>
      <c r="C655" s="8" t="s">
        <v>225</v>
      </c>
      <c r="D655" s="8" t="s">
        <v>156</v>
      </c>
      <c r="E655" s="8" t="s">
        <v>152</v>
      </c>
      <c r="F655" s="8">
        <v>33.0</v>
      </c>
    </row>
    <row r="656" ht="14.25" customHeight="1">
      <c r="A656" s="133">
        <v>42693.0</v>
      </c>
      <c r="B656" s="8" t="s">
        <v>508</v>
      </c>
      <c r="C656" s="8" t="s">
        <v>217</v>
      </c>
      <c r="D656" s="8" t="s">
        <v>160</v>
      </c>
      <c r="E656" s="8" t="s">
        <v>152</v>
      </c>
      <c r="F656" s="8">
        <v>38.0</v>
      </c>
    </row>
    <row r="657" ht="14.25" customHeight="1">
      <c r="A657" s="133">
        <v>42695.0</v>
      </c>
      <c r="B657" s="8" t="s">
        <v>509</v>
      </c>
      <c r="C657" s="8" t="s">
        <v>181</v>
      </c>
      <c r="D657" s="8" t="s">
        <v>151</v>
      </c>
      <c r="E657" s="8" t="s">
        <v>152</v>
      </c>
      <c r="F657" s="8">
        <v>2.0</v>
      </c>
    </row>
    <row r="658" ht="14.25" customHeight="1">
      <c r="A658" s="133">
        <v>42697.0</v>
      </c>
      <c r="B658" s="8" t="s">
        <v>510</v>
      </c>
      <c r="C658" s="8" t="s">
        <v>183</v>
      </c>
      <c r="D658" s="8" t="s">
        <v>156</v>
      </c>
      <c r="E658" s="8" t="s">
        <v>152</v>
      </c>
      <c r="F658" s="8">
        <v>10.0</v>
      </c>
    </row>
    <row r="659" ht="14.25" customHeight="1">
      <c r="A659" s="133">
        <v>42697.0</v>
      </c>
      <c r="B659" s="8" t="s">
        <v>511</v>
      </c>
      <c r="C659" s="8" t="s">
        <v>225</v>
      </c>
      <c r="D659" s="8" t="s">
        <v>156</v>
      </c>
      <c r="E659" s="8" t="s">
        <v>152</v>
      </c>
      <c r="F659" s="8">
        <v>48.0</v>
      </c>
    </row>
    <row r="660" ht="14.25" customHeight="1">
      <c r="A660" s="133">
        <v>42703.0</v>
      </c>
      <c r="B660" s="8" t="s">
        <v>512</v>
      </c>
      <c r="C660" s="8" t="s">
        <v>183</v>
      </c>
      <c r="D660" s="8" t="s">
        <v>156</v>
      </c>
      <c r="E660" s="8" t="s">
        <v>152</v>
      </c>
      <c r="F660" s="8">
        <v>20.0</v>
      </c>
    </row>
    <row r="661" ht="14.25" customHeight="1">
      <c r="A661" s="133">
        <v>42705.0</v>
      </c>
      <c r="B661" s="8" t="s">
        <v>513</v>
      </c>
      <c r="C661" s="8" t="s">
        <v>190</v>
      </c>
      <c r="D661" s="8" t="s">
        <v>156</v>
      </c>
      <c r="E661" s="8" t="s">
        <v>152</v>
      </c>
      <c r="F661" s="8">
        <v>3.0</v>
      </c>
    </row>
    <row r="662" ht="14.25" customHeight="1">
      <c r="A662" s="133">
        <v>42707.0</v>
      </c>
      <c r="B662" s="8" t="s">
        <v>514</v>
      </c>
      <c r="C662" s="8" t="s">
        <v>212</v>
      </c>
      <c r="D662" s="8" t="s">
        <v>156</v>
      </c>
      <c r="E662" s="8" t="s">
        <v>152</v>
      </c>
      <c r="F662" s="8">
        <v>41.0</v>
      </c>
    </row>
    <row r="663" ht="14.25" customHeight="1">
      <c r="A663" s="133">
        <v>42708.0</v>
      </c>
      <c r="B663" s="8" t="s">
        <v>515</v>
      </c>
      <c r="C663" s="8" t="s">
        <v>187</v>
      </c>
      <c r="D663" s="8" t="s">
        <v>172</v>
      </c>
      <c r="E663" s="8" t="s">
        <v>152</v>
      </c>
      <c r="F663" s="8">
        <v>1.0</v>
      </c>
    </row>
    <row r="664" ht="14.25" customHeight="1">
      <c r="A664" s="133">
        <v>42890.0</v>
      </c>
      <c r="B664" s="8" t="s">
        <v>516</v>
      </c>
      <c r="C664" s="8" t="s">
        <v>453</v>
      </c>
      <c r="D664" s="8" t="s">
        <v>160</v>
      </c>
      <c r="E664" s="8" t="s">
        <v>152</v>
      </c>
      <c r="F664" s="8">
        <v>30.0</v>
      </c>
    </row>
    <row r="665" ht="14.25" customHeight="1">
      <c r="A665" s="133">
        <v>42710.0</v>
      </c>
      <c r="B665" s="8" t="s">
        <v>517</v>
      </c>
      <c r="C665" s="8" t="s">
        <v>373</v>
      </c>
      <c r="D665" s="8" t="s">
        <v>322</v>
      </c>
      <c r="E665" s="8" t="s">
        <v>152</v>
      </c>
      <c r="F665" s="8">
        <v>13.0</v>
      </c>
    </row>
    <row r="666" ht="14.25" customHeight="1">
      <c r="A666" s="133">
        <v>42710.0</v>
      </c>
      <c r="B666" s="8" t="s">
        <v>518</v>
      </c>
      <c r="C666" s="8" t="s">
        <v>166</v>
      </c>
      <c r="D666" s="8" t="s">
        <v>156</v>
      </c>
      <c r="E666" s="8" t="s">
        <v>152</v>
      </c>
      <c r="F666" s="8">
        <v>11.0</v>
      </c>
    </row>
    <row r="667" ht="14.25" customHeight="1">
      <c r="A667" s="133">
        <v>42711.0</v>
      </c>
      <c r="B667" s="8" t="s">
        <v>519</v>
      </c>
      <c r="C667" s="8" t="s">
        <v>190</v>
      </c>
      <c r="D667" s="8" t="s">
        <v>156</v>
      </c>
      <c r="E667" s="8" t="s">
        <v>152</v>
      </c>
      <c r="F667" s="8">
        <v>47.0</v>
      </c>
    </row>
    <row r="668" ht="14.25" customHeight="1">
      <c r="A668" s="133">
        <v>42711.0</v>
      </c>
      <c r="B668" s="8" t="s">
        <v>520</v>
      </c>
      <c r="C668" s="8" t="s">
        <v>155</v>
      </c>
      <c r="D668" s="8" t="s">
        <v>156</v>
      </c>
      <c r="E668" s="8" t="s">
        <v>152</v>
      </c>
      <c r="F668" s="8">
        <v>27.0</v>
      </c>
    </row>
    <row r="669" ht="14.25" customHeight="1">
      <c r="A669" s="133">
        <v>42712.0</v>
      </c>
      <c r="B669" s="8" t="s">
        <v>521</v>
      </c>
      <c r="C669" s="8" t="s">
        <v>214</v>
      </c>
      <c r="D669" s="8" t="s">
        <v>215</v>
      </c>
      <c r="E669" s="8" t="s">
        <v>152</v>
      </c>
      <c r="F669" s="8">
        <v>33.0</v>
      </c>
    </row>
    <row r="670" ht="14.25" customHeight="1">
      <c r="A670" s="133">
        <v>42894.0</v>
      </c>
      <c r="B670" s="8" t="s">
        <v>522</v>
      </c>
      <c r="C670" s="8" t="s">
        <v>155</v>
      </c>
      <c r="D670" s="8" t="s">
        <v>156</v>
      </c>
      <c r="E670" s="8" t="s">
        <v>152</v>
      </c>
      <c r="F670" s="8">
        <v>3.0</v>
      </c>
    </row>
    <row r="671" ht="14.25" customHeight="1">
      <c r="A671" s="133">
        <v>42712.0</v>
      </c>
      <c r="B671" s="8" t="s">
        <v>523</v>
      </c>
      <c r="C671" s="8" t="s">
        <v>212</v>
      </c>
      <c r="D671" s="8" t="s">
        <v>156</v>
      </c>
      <c r="E671" s="8" t="s">
        <v>152</v>
      </c>
      <c r="F671" s="8">
        <v>10.0</v>
      </c>
    </row>
    <row r="672" ht="14.25" customHeight="1">
      <c r="A672" s="133">
        <v>42896.0</v>
      </c>
      <c r="B672" s="8" t="s">
        <v>524</v>
      </c>
      <c r="C672" s="8" t="s">
        <v>181</v>
      </c>
      <c r="D672" s="8" t="s">
        <v>151</v>
      </c>
      <c r="E672" s="8" t="s">
        <v>152</v>
      </c>
      <c r="F672" s="8">
        <v>28.0</v>
      </c>
    </row>
    <row r="673" ht="14.25" customHeight="1">
      <c r="A673" s="133">
        <v>42715.0</v>
      </c>
      <c r="B673" s="8" t="s">
        <v>525</v>
      </c>
      <c r="C673" s="8" t="s">
        <v>249</v>
      </c>
      <c r="D673" s="8" t="s">
        <v>411</v>
      </c>
      <c r="E673" s="8" t="s">
        <v>164</v>
      </c>
      <c r="F673" s="8">
        <v>24.0</v>
      </c>
    </row>
    <row r="674" ht="14.25" customHeight="1">
      <c r="A674" s="133">
        <v>42717.0</v>
      </c>
      <c r="B674" s="8" t="s">
        <v>526</v>
      </c>
      <c r="C674" s="8" t="s">
        <v>373</v>
      </c>
      <c r="D674" s="8" t="s">
        <v>322</v>
      </c>
      <c r="E674" s="8" t="s">
        <v>152</v>
      </c>
      <c r="F674" s="8">
        <v>40.0</v>
      </c>
    </row>
    <row r="675" ht="14.25" customHeight="1">
      <c r="A675" s="133">
        <v>42718.0</v>
      </c>
      <c r="B675" s="8" t="s">
        <v>527</v>
      </c>
      <c r="C675" s="8" t="s">
        <v>192</v>
      </c>
      <c r="D675" s="8" t="s">
        <v>156</v>
      </c>
      <c r="E675" s="8" t="s">
        <v>152</v>
      </c>
      <c r="F675" s="8">
        <v>13.0</v>
      </c>
    </row>
    <row r="676" ht="14.25" customHeight="1">
      <c r="A676" s="133">
        <v>42719.0</v>
      </c>
      <c r="B676" s="8" t="s">
        <v>528</v>
      </c>
      <c r="C676" s="8" t="s">
        <v>529</v>
      </c>
      <c r="D676" s="8" t="s">
        <v>179</v>
      </c>
      <c r="E676" s="8" t="s">
        <v>164</v>
      </c>
      <c r="F676" s="8">
        <v>17.0</v>
      </c>
    </row>
    <row r="677" ht="14.25" customHeight="1">
      <c r="A677" s="133">
        <v>42719.0</v>
      </c>
      <c r="B677" s="8" t="s">
        <v>530</v>
      </c>
      <c r="C677" s="8" t="s">
        <v>531</v>
      </c>
      <c r="D677" s="8" t="s">
        <v>176</v>
      </c>
      <c r="E677" s="8" t="s">
        <v>164</v>
      </c>
      <c r="F677" s="8">
        <v>11.0</v>
      </c>
    </row>
    <row r="678" ht="14.25" customHeight="1">
      <c r="A678" s="133">
        <v>42719.0</v>
      </c>
      <c r="B678" s="8" t="s">
        <v>532</v>
      </c>
      <c r="C678" s="8" t="s">
        <v>155</v>
      </c>
      <c r="D678" s="8" t="s">
        <v>156</v>
      </c>
      <c r="E678" s="8" t="s">
        <v>152</v>
      </c>
      <c r="F678" s="8">
        <v>47.0</v>
      </c>
    </row>
    <row r="679" ht="14.25" customHeight="1">
      <c r="A679" s="133">
        <v>42720.0</v>
      </c>
      <c r="B679" s="8" t="s">
        <v>533</v>
      </c>
      <c r="C679" s="8" t="s">
        <v>190</v>
      </c>
      <c r="D679" s="8" t="s">
        <v>156</v>
      </c>
      <c r="E679" s="8" t="s">
        <v>152</v>
      </c>
      <c r="F679" s="8">
        <v>5.0</v>
      </c>
    </row>
    <row r="680" ht="14.25" customHeight="1">
      <c r="A680" s="133">
        <v>42720.0</v>
      </c>
      <c r="B680" s="8" t="s">
        <v>534</v>
      </c>
      <c r="C680" s="8" t="s">
        <v>155</v>
      </c>
      <c r="D680" s="8" t="s">
        <v>156</v>
      </c>
      <c r="E680" s="8" t="s">
        <v>152</v>
      </c>
      <c r="F680" s="8">
        <v>47.0</v>
      </c>
    </row>
    <row r="681" ht="14.25" customHeight="1">
      <c r="A681" s="133">
        <v>42722.0</v>
      </c>
      <c r="B681" s="8" t="s">
        <v>535</v>
      </c>
      <c r="C681" s="8" t="s">
        <v>155</v>
      </c>
      <c r="D681" s="8" t="s">
        <v>156</v>
      </c>
      <c r="E681" s="8" t="s">
        <v>152</v>
      </c>
      <c r="F681" s="8">
        <v>10.0</v>
      </c>
    </row>
    <row r="682" ht="14.25" customHeight="1">
      <c r="A682" s="133">
        <v>42723.0</v>
      </c>
      <c r="B682" s="8" t="s">
        <v>536</v>
      </c>
      <c r="C682" s="8" t="s">
        <v>537</v>
      </c>
      <c r="D682" s="8" t="s">
        <v>163</v>
      </c>
      <c r="E682" s="8" t="s">
        <v>164</v>
      </c>
      <c r="F682" s="8">
        <v>48.0</v>
      </c>
    </row>
    <row r="683" ht="14.25" customHeight="1">
      <c r="A683" s="133">
        <v>42723.0</v>
      </c>
      <c r="B683" s="8" t="s">
        <v>538</v>
      </c>
      <c r="C683" s="8" t="s">
        <v>194</v>
      </c>
      <c r="D683" s="8" t="s">
        <v>195</v>
      </c>
      <c r="E683" s="8" t="s">
        <v>152</v>
      </c>
      <c r="F683" s="8">
        <v>38.0</v>
      </c>
    </row>
    <row r="684" ht="14.25" customHeight="1">
      <c r="A684" s="133">
        <v>42725.0</v>
      </c>
      <c r="B684" s="8" t="s">
        <v>539</v>
      </c>
      <c r="C684" s="8" t="s">
        <v>277</v>
      </c>
      <c r="D684" s="8" t="s">
        <v>156</v>
      </c>
      <c r="E684" s="8" t="s">
        <v>152</v>
      </c>
      <c r="F684" s="8">
        <v>31.0</v>
      </c>
    </row>
    <row r="685" ht="14.25" customHeight="1">
      <c r="A685" s="133">
        <v>42725.0</v>
      </c>
      <c r="B685" s="8" t="s">
        <v>540</v>
      </c>
      <c r="C685" s="8" t="s">
        <v>169</v>
      </c>
      <c r="D685" s="8" t="s">
        <v>156</v>
      </c>
      <c r="E685" s="8" t="s">
        <v>152</v>
      </c>
      <c r="F685" s="8">
        <v>49.0</v>
      </c>
    </row>
    <row r="686" ht="14.25" customHeight="1">
      <c r="A686" s="133">
        <v>42726.0</v>
      </c>
      <c r="B686" s="8" t="s">
        <v>541</v>
      </c>
      <c r="C686" s="8" t="s">
        <v>463</v>
      </c>
      <c r="D686" s="8" t="s">
        <v>411</v>
      </c>
      <c r="E686" s="8" t="s">
        <v>164</v>
      </c>
      <c r="F686" s="8">
        <v>6.0</v>
      </c>
    </row>
    <row r="687" ht="14.25" customHeight="1">
      <c r="A687" s="133">
        <v>42726.0</v>
      </c>
      <c r="B687" s="8" t="s">
        <v>542</v>
      </c>
      <c r="C687" s="8" t="s">
        <v>219</v>
      </c>
      <c r="D687" s="8" t="s">
        <v>220</v>
      </c>
      <c r="E687" s="8" t="s">
        <v>152</v>
      </c>
      <c r="F687" s="8">
        <v>48.0</v>
      </c>
    </row>
    <row r="688" ht="14.25" customHeight="1">
      <c r="A688" s="133">
        <v>42727.0</v>
      </c>
      <c r="B688" s="8" t="s">
        <v>543</v>
      </c>
      <c r="C688" s="8" t="s">
        <v>190</v>
      </c>
      <c r="D688" s="8" t="s">
        <v>156</v>
      </c>
      <c r="E688" s="8" t="s">
        <v>152</v>
      </c>
      <c r="F688" s="8">
        <v>25.0</v>
      </c>
    </row>
    <row r="689" ht="14.25" customHeight="1">
      <c r="A689" s="133">
        <v>42727.0</v>
      </c>
      <c r="B689" s="8" t="s">
        <v>544</v>
      </c>
      <c r="C689" s="8" t="s">
        <v>192</v>
      </c>
      <c r="D689" s="8" t="s">
        <v>156</v>
      </c>
      <c r="E689" s="8" t="s">
        <v>152</v>
      </c>
      <c r="F689" s="8">
        <v>3.0</v>
      </c>
    </row>
    <row r="690" ht="14.25" customHeight="1">
      <c r="A690" s="133">
        <v>42727.0</v>
      </c>
      <c r="B690" s="8" t="s">
        <v>545</v>
      </c>
      <c r="C690" s="8" t="s">
        <v>205</v>
      </c>
      <c r="D690" s="8" t="s">
        <v>156</v>
      </c>
      <c r="E690" s="8" t="s">
        <v>152</v>
      </c>
      <c r="F690" s="8">
        <v>28.0</v>
      </c>
    </row>
    <row r="691" ht="14.25" customHeight="1">
      <c r="A691" s="133">
        <v>42728.0</v>
      </c>
      <c r="B691" s="8" t="s">
        <v>546</v>
      </c>
      <c r="C691" s="8" t="s">
        <v>155</v>
      </c>
      <c r="D691" s="8" t="s">
        <v>156</v>
      </c>
      <c r="E691" s="8" t="s">
        <v>152</v>
      </c>
      <c r="F691" s="8">
        <v>39.0</v>
      </c>
    </row>
    <row r="692" ht="14.25" customHeight="1">
      <c r="A692" s="133">
        <v>42728.0</v>
      </c>
      <c r="B692" s="8" t="s">
        <v>547</v>
      </c>
      <c r="C692" s="8" t="s">
        <v>192</v>
      </c>
      <c r="D692" s="8" t="s">
        <v>156</v>
      </c>
      <c r="E692" s="8" t="s">
        <v>152</v>
      </c>
      <c r="F692" s="8">
        <v>33.0</v>
      </c>
    </row>
    <row r="693" ht="14.25" customHeight="1">
      <c r="A693" s="133">
        <v>42728.0</v>
      </c>
      <c r="B693" s="8" t="s">
        <v>548</v>
      </c>
      <c r="C693" s="8" t="s">
        <v>277</v>
      </c>
      <c r="D693" s="8" t="s">
        <v>156</v>
      </c>
      <c r="E693" s="8" t="s">
        <v>152</v>
      </c>
      <c r="F693" s="8">
        <v>27.0</v>
      </c>
    </row>
    <row r="694" ht="14.25" customHeight="1">
      <c r="A694" s="133">
        <v>42728.0</v>
      </c>
      <c r="B694" s="8" t="s">
        <v>549</v>
      </c>
      <c r="C694" s="8" t="s">
        <v>267</v>
      </c>
      <c r="D694" s="8" t="s">
        <v>208</v>
      </c>
      <c r="E694" s="8" t="s">
        <v>152</v>
      </c>
      <c r="F694" s="8">
        <v>6.0</v>
      </c>
    </row>
    <row r="695" ht="14.25" customHeight="1">
      <c r="A695" s="133">
        <v>42729.0</v>
      </c>
      <c r="B695" s="8" t="s">
        <v>550</v>
      </c>
      <c r="C695" s="8" t="s">
        <v>225</v>
      </c>
      <c r="D695" s="8" t="s">
        <v>156</v>
      </c>
      <c r="E695" s="8" t="s">
        <v>152</v>
      </c>
      <c r="F695" s="8">
        <v>2.0</v>
      </c>
    </row>
    <row r="696" ht="14.25" customHeight="1">
      <c r="A696" s="133">
        <v>42733.0</v>
      </c>
      <c r="B696" s="8" t="s">
        <v>551</v>
      </c>
      <c r="C696" s="8" t="s">
        <v>155</v>
      </c>
      <c r="D696" s="8" t="s">
        <v>156</v>
      </c>
      <c r="E696" s="8" t="s">
        <v>152</v>
      </c>
      <c r="F696" s="8">
        <v>2.0</v>
      </c>
    </row>
    <row r="697" ht="14.25" customHeight="1">
      <c r="A697" s="133">
        <v>42733.0</v>
      </c>
      <c r="B697" s="8" t="s">
        <v>551</v>
      </c>
      <c r="C697" s="8" t="s">
        <v>155</v>
      </c>
      <c r="D697" s="8" t="s">
        <v>156</v>
      </c>
      <c r="E697" s="8" t="s">
        <v>152</v>
      </c>
      <c r="F697" s="8">
        <v>29.0</v>
      </c>
    </row>
    <row r="698" ht="14.25" customHeight="1">
      <c r="A698" s="133">
        <v>42733.0</v>
      </c>
      <c r="B698" s="8" t="s">
        <v>551</v>
      </c>
      <c r="C698" s="8" t="s">
        <v>155</v>
      </c>
      <c r="D698" s="8" t="s">
        <v>156</v>
      </c>
      <c r="E698" s="8" t="s">
        <v>152</v>
      </c>
      <c r="F698" s="8">
        <v>14.0</v>
      </c>
    </row>
    <row r="699" ht="14.25" customHeight="1">
      <c r="A699" s="133">
        <v>42733.0</v>
      </c>
      <c r="B699" s="8" t="s">
        <v>551</v>
      </c>
      <c r="C699" s="8" t="s">
        <v>155</v>
      </c>
      <c r="D699" s="8" t="s">
        <v>156</v>
      </c>
      <c r="E699" s="8" t="s">
        <v>152</v>
      </c>
      <c r="F699" s="8">
        <v>27.0</v>
      </c>
    </row>
    <row r="700" ht="14.25" customHeight="1">
      <c r="A700" s="133">
        <v>42736.0</v>
      </c>
      <c r="B700" s="8" t="s">
        <v>552</v>
      </c>
      <c r="C700" s="8" t="s">
        <v>192</v>
      </c>
      <c r="D700" s="8" t="s">
        <v>156</v>
      </c>
      <c r="E700" s="8" t="s">
        <v>152</v>
      </c>
      <c r="F700" s="8">
        <v>33.0</v>
      </c>
    </row>
    <row r="701" ht="14.25" customHeight="1">
      <c r="A701" s="133">
        <v>42739.0</v>
      </c>
      <c r="B701" s="8" t="s">
        <v>553</v>
      </c>
      <c r="C701" s="8" t="s">
        <v>169</v>
      </c>
      <c r="D701" s="8" t="s">
        <v>156</v>
      </c>
      <c r="E701" s="8" t="s">
        <v>152</v>
      </c>
      <c r="F701" s="8">
        <v>14.0</v>
      </c>
    </row>
    <row r="702" ht="14.25" customHeight="1">
      <c r="A702" s="133">
        <v>42742.0</v>
      </c>
      <c r="B702" s="8" t="s">
        <v>554</v>
      </c>
      <c r="C702" s="8" t="s">
        <v>197</v>
      </c>
      <c r="D702" s="8" t="s">
        <v>151</v>
      </c>
      <c r="E702" s="8" t="s">
        <v>152</v>
      </c>
      <c r="F702" s="8">
        <v>2.0</v>
      </c>
    </row>
    <row r="703" ht="14.25" customHeight="1">
      <c r="A703" s="133">
        <v>42743.0</v>
      </c>
      <c r="B703" s="8" t="s">
        <v>555</v>
      </c>
      <c r="C703" s="8" t="s">
        <v>194</v>
      </c>
      <c r="D703" s="8" t="s">
        <v>195</v>
      </c>
      <c r="E703" s="8" t="s">
        <v>152</v>
      </c>
      <c r="F703" s="8">
        <v>33.0</v>
      </c>
    </row>
    <row r="704" ht="14.25" customHeight="1">
      <c r="A704" s="133">
        <v>42743.0</v>
      </c>
      <c r="B704" s="8" t="s">
        <v>556</v>
      </c>
      <c r="C704" s="8" t="s">
        <v>232</v>
      </c>
      <c r="D704" s="8" t="s">
        <v>233</v>
      </c>
      <c r="E704" s="8" t="s">
        <v>152</v>
      </c>
      <c r="F704" s="8">
        <v>3.0</v>
      </c>
    </row>
    <row r="705" ht="14.25" customHeight="1">
      <c r="A705" s="133">
        <v>42378.0</v>
      </c>
      <c r="B705" s="8" t="s">
        <v>557</v>
      </c>
      <c r="C705" s="8" t="s">
        <v>558</v>
      </c>
      <c r="D705" s="8" t="s">
        <v>179</v>
      </c>
      <c r="E705" s="8" t="s">
        <v>164</v>
      </c>
      <c r="F705" s="8">
        <v>40.0</v>
      </c>
    </row>
    <row r="706" ht="14.25" customHeight="1">
      <c r="A706" s="133">
        <v>42757.0</v>
      </c>
      <c r="B706" s="8" t="s">
        <v>559</v>
      </c>
      <c r="C706" s="8" t="s">
        <v>197</v>
      </c>
      <c r="D706" s="8" t="s">
        <v>151</v>
      </c>
      <c r="E706" s="8" t="s">
        <v>152</v>
      </c>
      <c r="F706" s="8">
        <v>15.0</v>
      </c>
    </row>
    <row r="707" ht="14.25" customHeight="1">
      <c r="A707" s="133">
        <v>42761.0</v>
      </c>
      <c r="B707" s="8" t="s">
        <v>560</v>
      </c>
      <c r="C707" s="8" t="s">
        <v>205</v>
      </c>
      <c r="D707" s="8" t="s">
        <v>156</v>
      </c>
      <c r="E707" s="8" t="s">
        <v>152</v>
      </c>
      <c r="F707" s="8">
        <v>48.0</v>
      </c>
    </row>
    <row r="708" ht="14.25" customHeight="1">
      <c r="A708" s="133">
        <v>42762.0</v>
      </c>
      <c r="B708" s="8" t="s">
        <v>561</v>
      </c>
      <c r="C708" s="8" t="s">
        <v>171</v>
      </c>
      <c r="D708" s="8" t="s">
        <v>172</v>
      </c>
      <c r="E708" s="8" t="s">
        <v>152</v>
      </c>
      <c r="F708" s="8">
        <v>46.0</v>
      </c>
    </row>
    <row r="709" ht="14.25" customHeight="1">
      <c r="A709" s="133">
        <v>42763.0</v>
      </c>
      <c r="B709" s="8" t="s">
        <v>562</v>
      </c>
      <c r="C709" s="8" t="s">
        <v>192</v>
      </c>
      <c r="D709" s="8" t="s">
        <v>156</v>
      </c>
      <c r="E709" s="8" t="s">
        <v>152</v>
      </c>
      <c r="F709" s="8">
        <v>36.0</v>
      </c>
    </row>
    <row r="710" ht="14.25" customHeight="1">
      <c r="A710" s="133">
        <v>42763.0</v>
      </c>
      <c r="B710" s="8" t="s">
        <v>563</v>
      </c>
      <c r="C710" s="8" t="s">
        <v>205</v>
      </c>
      <c r="D710" s="8" t="s">
        <v>156</v>
      </c>
      <c r="E710" s="8" t="s">
        <v>152</v>
      </c>
      <c r="F710" s="8">
        <v>44.0</v>
      </c>
    </row>
    <row r="711" ht="14.25" customHeight="1">
      <c r="A711" s="133">
        <v>42765.0</v>
      </c>
      <c r="B711" s="8" t="s">
        <v>564</v>
      </c>
      <c r="C711" s="8" t="s">
        <v>212</v>
      </c>
      <c r="D711" s="8" t="s">
        <v>156</v>
      </c>
      <c r="E711" s="8" t="s">
        <v>152</v>
      </c>
      <c r="F711" s="8">
        <v>39.0</v>
      </c>
    </row>
    <row r="712" ht="14.25" customHeight="1">
      <c r="A712" s="133">
        <v>42403.0</v>
      </c>
      <c r="B712" s="8" t="s">
        <v>565</v>
      </c>
      <c r="C712" s="8" t="s">
        <v>566</v>
      </c>
      <c r="D712" s="8" t="s">
        <v>411</v>
      </c>
      <c r="E712" s="8" t="s">
        <v>164</v>
      </c>
      <c r="F712" s="8">
        <v>22.0</v>
      </c>
    </row>
    <row r="713" ht="14.25" customHeight="1">
      <c r="A713" s="133">
        <v>42412.0</v>
      </c>
      <c r="B713" s="8" t="s">
        <v>567</v>
      </c>
      <c r="C713" s="8" t="s">
        <v>568</v>
      </c>
      <c r="D713" s="8" t="s">
        <v>163</v>
      </c>
      <c r="E713" s="8" t="s">
        <v>164</v>
      </c>
      <c r="F713" s="8">
        <v>9.0</v>
      </c>
    </row>
    <row r="714" ht="14.25" customHeight="1">
      <c r="A714" s="133">
        <v>42780.0</v>
      </c>
      <c r="B714" s="8" t="s">
        <v>569</v>
      </c>
      <c r="C714" s="8" t="s">
        <v>225</v>
      </c>
      <c r="D714" s="8" t="s">
        <v>156</v>
      </c>
      <c r="E714" s="8" t="s">
        <v>152</v>
      </c>
      <c r="F714" s="8">
        <v>1.0</v>
      </c>
    </row>
    <row r="715" ht="14.25" customHeight="1">
      <c r="A715" s="133">
        <v>42419.0</v>
      </c>
      <c r="B715" s="8" t="s">
        <v>570</v>
      </c>
      <c r="C715" s="8" t="s">
        <v>571</v>
      </c>
      <c r="D715" s="8" t="s">
        <v>250</v>
      </c>
      <c r="E715" s="8" t="s">
        <v>164</v>
      </c>
      <c r="F715" s="8">
        <v>29.0</v>
      </c>
    </row>
    <row r="716" ht="14.25" customHeight="1">
      <c r="A716" s="133">
        <v>42785.0</v>
      </c>
      <c r="B716" s="8" t="s">
        <v>572</v>
      </c>
      <c r="C716" s="8" t="s">
        <v>453</v>
      </c>
      <c r="D716" s="8" t="s">
        <v>160</v>
      </c>
      <c r="E716" s="8" t="s">
        <v>152</v>
      </c>
      <c r="F716" s="8">
        <v>36.0</v>
      </c>
    </row>
    <row r="717" ht="14.25" customHeight="1">
      <c r="A717" s="133">
        <v>42420.0</v>
      </c>
      <c r="B717" s="8" t="s">
        <v>573</v>
      </c>
      <c r="C717" s="8" t="s">
        <v>574</v>
      </c>
      <c r="D717" s="8" t="s">
        <v>179</v>
      </c>
      <c r="E717" s="8" t="s">
        <v>164</v>
      </c>
      <c r="F717" s="8">
        <v>41.0</v>
      </c>
    </row>
    <row r="718" ht="14.25" customHeight="1">
      <c r="A718" s="133">
        <v>42791.0</v>
      </c>
      <c r="B718" s="8" t="s">
        <v>575</v>
      </c>
      <c r="C718" s="8" t="s">
        <v>155</v>
      </c>
      <c r="D718" s="8" t="s">
        <v>156</v>
      </c>
      <c r="E718" s="8" t="s">
        <v>152</v>
      </c>
      <c r="F718" s="8">
        <v>29.0</v>
      </c>
    </row>
    <row r="719" ht="14.25" customHeight="1">
      <c r="A719" s="133">
        <v>42794.0</v>
      </c>
      <c r="B719" s="8" t="s">
        <v>576</v>
      </c>
      <c r="C719" s="8" t="s">
        <v>169</v>
      </c>
      <c r="D719" s="8" t="s">
        <v>156</v>
      </c>
      <c r="E719" s="8" t="s">
        <v>152</v>
      </c>
      <c r="F719" s="8">
        <v>7.0</v>
      </c>
    </row>
    <row r="720" ht="14.25" customHeight="1">
      <c r="A720" s="133">
        <v>42794.0</v>
      </c>
      <c r="B720" s="8" t="s">
        <v>577</v>
      </c>
      <c r="C720" s="8" t="s">
        <v>225</v>
      </c>
      <c r="D720" s="8" t="s">
        <v>156</v>
      </c>
      <c r="E720" s="8" t="s">
        <v>152</v>
      </c>
      <c r="F720" s="8">
        <v>43.0</v>
      </c>
    </row>
    <row r="721" ht="14.25" customHeight="1">
      <c r="A721" s="133">
        <v>42429.0</v>
      </c>
      <c r="B721" s="8" t="s">
        <v>578</v>
      </c>
      <c r="C721" s="8" t="s">
        <v>579</v>
      </c>
      <c r="D721" s="8" t="s">
        <v>163</v>
      </c>
      <c r="E721" s="8" t="s">
        <v>164</v>
      </c>
      <c r="F721" s="8">
        <v>14.0</v>
      </c>
    </row>
    <row r="722" ht="14.25" customHeight="1">
      <c r="A722" s="133">
        <v>42795.0</v>
      </c>
      <c r="B722" s="8" t="s">
        <v>580</v>
      </c>
      <c r="C722" s="8" t="s">
        <v>336</v>
      </c>
      <c r="D722" s="8" t="s">
        <v>195</v>
      </c>
      <c r="E722" s="8" t="s">
        <v>152</v>
      </c>
      <c r="F722" s="8">
        <v>7.0</v>
      </c>
    </row>
    <row r="723" ht="14.25" customHeight="1">
      <c r="A723" s="133">
        <v>42795.0</v>
      </c>
      <c r="B723" s="8" t="s">
        <v>581</v>
      </c>
      <c r="C723" s="8" t="s">
        <v>155</v>
      </c>
      <c r="D723" s="8" t="s">
        <v>156</v>
      </c>
      <c r="E723" s="8" t="s">
        <v>152</v>
      </c>
      <c r="F723" s="8">
        <v>46.0</v>
      </c>
    </row>
    <row r="724" ht="14.25" customHeight="1">
      <c r="A724" s="133">
        <v>42439.0</v>
      </c>
      <c r="B724" s="8" t="s">
        <v>582</v>
      </c>
      <c r="C724" s="8" t="s">
        <v>583</v>
      </c>
      <c r="D724" s="8" t="s">
        <v>411</v>
      </c>
      <c r="E724" s="8" t="s">
        <v>164</v>
      </c>
      <c r="F724" s="8">
        <v>4.0</v>
      </c>
    </row>
    <row r="725" ht="14.25" customHeight="1">
      <c r="A725" s="133">
        <v>42809.0</v>
      </c>
      <c r="B725" s="8" t="s">
        <v>584</v>
      </c>
      <c r="C725" s="8" t="s">
        <v>155</v>
      </c>
      <c r="D725" s="8" t="s">
        <v>156</v>
      </c>
      <c r="E725" s="8" t="s">
        <v>152</v>
      </c>
      <c r="F725" s="8">
        <v>9.0</v>
      </c>
    </row>
    <row r="726" ht="14.25" customHeight="1">
      <c r="A726" s="133">
        <v>42447.0</v>
      </c>
      <c r="B726" s="8" t="s">
        <v>585</v>
      </c>
      <c r="C726" s="8" t="s">
        <v>586</v>
      </c>
      <c r="D726" s="8" t="s">
        <v>411</v>
      </c>
      <c r="E726" s="8" t="s">
        <v>164</v>
      </c>
      <c r="F726" s="8">
        <v>17.0</v>
      </c>
    </row>
    <row r="727" ht="14.25" customHeight="1">
      <c r="A727" s="133">
        <v>42449.0</v>
      </c>
      <c r="B727" s="8" t="s">
        <v>587</v>
      </c>
      <c r="C727" s="8" t="s">
        <v>588</v>
      </c>
      <c r="D727" s="8" t="s">
        <v>163</v>
      </c>
      <c r="E727" s="8" t="s">
        <v>164</v>
      </c>
      <c r="F727" s="8">
        <v>9.0</v>
      </c>
    </row>
    <row r="728" ht="14.25" customHeight="1">
      <c r="A728" s="133">
        <v>42814.0</v>
      </c>
      <c r="B728" s="8" t="s">
        <v>589</v>
      </c>
      <c r="C728" s="8" t="s">
        <v>321</v>
      </c>
      <c r="D728" s="8" t="s">
        <v>322</v>
      </c>
      <c r="E728" s="8" t="s">
        <v>152</v>
      </c>
      <c r="F728" s="8">
        <v>10.0</v>
      </c>
    </row>
    <row r="729" ht="14.25" customHeight="1">
      <c r="A729" s="133">
        <v>42820.0</v>
      </c>
      <c r="B729" s="8" t="s">
        <v>590</v>
      </c>
      <c r="C729" s="8" t="s">
        <v>281</v>
      </c>
      <c r="D729" s="8" t="s">
        <v>233</v>
      </c>
      <c r="E729" s="8" t="s">
        <v>152</v>
      </c>
      <c r="F729" s="8">
        <v>20.0</v>
      </c>
    </row>
    <row r="730" ht="14.25" customHeight="1">
      <c r="A730" s="133">
        <v>42824.0</v>
      </c>
      <c r="B730" s="8" t="s">
        <v>591</v>
      </c>
      <c r="C730" s="8" t="s">
        <v>181</v>
      </c>
      <c r="D730" s="8" t="s">
        <v>151</v>
      </c>
      <c r="E730" s="8" t="s">
        <v>152</v>
      </c>
      <c r="F730" s="8">
        <v>42.0</v>
      </c>
    </row>
    <row r="731" ht="14.25" customHeight="1">
      <c r="A731" s="133">
        <v>42825.0</v>
      </c>
      <c r="B731" s="8" t="s">
        <v>592</v>
      </c>
      <c r="C731" s="8" t="s">
        <v>169</v>
      </c>
      <c r="D731" s="8" t="s">
        <v>156</v>
      </c>
      <c r="E731" s="8" t="s">
        <v>152</v>
      </c>
      <c r="F731" s="8">
        <v>5.0</v>
      </c>
    </row>
    <row r="732" ht="14.25" customHeight="1">
      <c r="A732" s="133">
        <v>42827.0</v>
      </c>
      <c r="B732" s="8" t="s">
        <v>593</v>
      </c>
      <c r="C732" s="8" t="s">
        <v>159</v>
      </c>
      <c r="D732" s="8" t="s">
        <v>160</v>
      </c>
      <c r="E732" s="8" t="s">
        <v>152</v>
      </c>
      <c r="F732" s="8">
        <v>23.0</v>
      </c>
    </row>
    <row r="733" ht="14.25" customHeight="1">
      <c r="A733" s="133">
        <v>42467.0</v>
      </c>
      <c r="B733" s="8" t="s">
        <v>594</v>
      </c>
      <c r="C733" s="8" t="s">
        <v>595</v>
      </c>
      <c r="D733" s="8" t="s">
        <v>250</v>
      </c>
      <c r="E733" s="8" t="s">
        <v>164</v>
      </c>
      <c r="F733" s="8">
        <v>46.0</v>
      </c>
    </row>
    <row r="734" ht="14.25" customHeight="1">
      <c r="A734" s="133">
        <v>42835.0</v>
      </c>
      <c r="B734" s="8" t="s">
        <v>596</v>
      </c>
      <c r="C734" s="8" t="s">
        <v>183</v>
      </c>
      <c r="D734" s="8" t="s">
        <v>156</v>
      </c>
      <c r="E734" s="8" t="s">
        <v>152</v>
      </c>
      <c r="F734" s="8">
        <v>18.0</v>
      </c>
    </row>
    <row r="735" ht="14.25" customHeight="1">
      <c r="A735" s="133">
        <v>42857.0</v>
      </c>
      <c r="B735" s="8" t="s">
        <v>597</v>
      </c>
      <c r="C735" s="8" t="s">
        <v>235</v>
      </c>
      <c r="D735" s="8" t="s">
        <v>215</v>
      </c>
      <c r="E735" s="8" t="s">
        <v>152</v>
      </c>
      <c r="F735" s="8">
        <v>47.0</v>
      </c>
    </row>
    <row r="736" ht="14.25" customHeight="1">
      <c r="A736" s="133">
        <v>42873.0</v>
      </c>
      <c r="B736" s="8" t="s">
        <v>598</v>
      </c>
      <c r="C736" s="8" t="s">
        <v>181</v>
      </c>
      <c r="D736" s="8" t="s">
        <v>151</v>
      </c>
      <c r="E736" s="8" t="s">
        <v>152</v>
      </c>
      <c r="F736" s="8">
        <v>10.0</v>
      </c>
    </row>
    <row r="737" ht="14.25" customHeight="1">
      <c r="A737" s="133">
        <v>42730.0</v>
      </c>
      <c r="B737" s="8" t="s">
        <v>597</v>
      </c>
      <c r="C737" s="8" t="s">
        <v>181</v>
      </c>
      <c r="D737" s="8" t="s">
        <v>151</v>
      </c>
      <c r="E737" s="8" t="s">
        <v>152</v>
      </c>
      <c r="F737" s="8">
        <v>37.0</v>
      </c>
    </row>
    <row r="738" ht="14.25" customHeight="1">
      <c r="A738" s="133">
        <v>42815.0</v>
      </c>
      <c r="B738" s="8" t="s">
        <v>599</v>
      </c>
      <c r="C738" s="8" t="s">
        <v>150</v>
      </c>
      <c r="D738" s="8" t="s">
        <v>151</v>
      </c>
      <c r="E738" s="8" t="s">
        <v>152</v>
      </c>
      <c r="F738" s="8">
        <v>41.0</v>
      </c>
    </row>
    <row r="739" ht="14.25" customHeight="1">
      <c r="A739" s="133">
        <v>42929.0</v>
      </c>
      <c r="B739" s="8" t="s">
        <v>435</v>
      </c>
      <c r="C739" s="8" t="s">
        <v>181</v>
      </c>
      <c r="D739" s="8" t="s">
        <v>151</v>
      </c>
      <c r="E739" s="8" t="s">
        <v>152</v>
      </c>
      <c r="F739" s="8">
        <v>2.0</v>
      </c>
    </row>
    <row r="740" ht="14.25" customHeight="1">
      <c r="A740" s="133">
        <v>42581.0</v>
      </c>
      <c r="B740" s="8" t="s">
        <v>600</v>
      </c>
      <c r="C740" s="8" t="s">
        <v>181</v>
      </c>
      <c r="D740" s="8" t="s">
        <v>151</v>
      </c>
      <c r="E740" s="8" t="s">
        <v>152</v>
      </c>
      <c r="F740" s="8">
        <v>2.0</v>
      </c>
    </row>
    <row r="741" ht="14.25" customHeight="1">
      <c r="A741" s="133">
        <v>42619.0</v>
      </c>
      <c r="B741" s="8" t="s">
        <v>425</v>
      </c>
      <c r="C741" s="8" t="s">
        <v>181</v>
      </c>
      <c r="D741" s="8" t="s">
        <v>151</v>
      </c>
      <c r="E741" s="8" t="s">
        <v>152</v>
      </c>
      <c r="F741" s="8">
        <v>48.0</v>
      </c>
    </row>
    <row r="742" ht="14.25" customHeight="1">
      <c r="A742" s="133">
        <v>42869.0</v>
      </c>
      <c r="B742" s="8" t="s">
        <v>395</v>
      </c>
      <c r="C742" s="8" t="s">
        <v>200</v>
      </c>
      <c r="D742" s="8" t="s">
        <v>201</v>
      </c>
      <c r="E742" s="8" t="s">
        <v>152</v>
      </c>
      <c r="F742" s="8">
        <v>44.0</v>
      </c>
    </row>
    <row r="743" ht="14.25" customHeight="1">
      <c r="A743" s="110"/>
      <c r="B743" s="110"/>
      <c r="C743" s="110"/>
      <c r="D743" s="110"/>
      <c r="E743" s="110"/>
      <c r="F743" s="110"/>
    </row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I2:K2"/>
    <mergeCell ref="I3:K3"/>
  </mergeCells>
  <conditionalFormatting sqref="A1:F743">
    <cfRule type="containsBlanks" dxfId="0" priority="1">
      <formula>LEN(TRIM(A1))=0</formula>
    </cfRule>
  </conditionalFormatting>
  <conditionalFormatting sqref="A1:F743">
    <cfRule type="containsBlanks" dxfId="0" priority="2">
      <formula>LEN(TRIM(A1))=0</formula>
    </cfRule>
  </conditionalFormatting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>
        <v>1.0</v>
      </c>
    </row>
    <row r="2">
      <c r="A2" s="2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28.88"/>
    <col customWidth="1" min="3" max="3" width="27.88"/>
    <col customWidth="1" min="4" max="4" width="12.5"/>
    <col customWidth="1" min="5" max="5" width="11.38"/>
    <col customWidth="1" min="6" max="6" width="12.25"/>
    <col customWidth="1" min="7" max="7" width="9.25"/>
    <col customWidth="1" min="8" max="8" width="12.38"/>
    <col customWidth="1" min="9" max="9" width="10.5"/>
    <col customWidth="1" min="10" max="10" width="46.38"/>
    <col customWidth="1" min="11" max="11" width="18.38"/>
    <col customWidth="1" min="12" max="12" width="37.88"/>
    <col customWidth="1" min="13" max="13" width="37.13"/>
    <col customWidth="1" min="14" max="14" width="13.88"/>
    <col customWidth="1" min="15" max="55" width="10.5"/>
  </cols>
  <sheetData>
    <row r="1" ht="27.0" customHeight="1">
      <c r="A1" s="110" t="s">
        <v>6</v>
      </c>
      <c r="B1" s="110" t="s">
        <v>6</v>
      </c>
      <c r="C1" s="110" t="s">
        <v>6</v>
      </c>
      <c r="D1" s="110" t="s">
        <v>6</v>
      </c>
      <c r="E1" s="110" t="s">
        <v>6</v>
      </c>
      <c r="F1" s="110" t="s">
        <v>6</v>
      </c>
      <c r="G1" s="110" t="s">
        <v>6</v>
      </c>
      <c r="H1" s="110" t="s">
        <v>6</v>
      </c>
    </row>
    <row r="2" ht="14.25" customHeight="1">
      <c r="A2" s="145" t="s">
        <v>604</v>
      </c>
      <c r="B2" s="146" t="s">
        <v>144</v>
      </c>
      <c r="C2" s="146" t="s">
        <v>605</v>
      </c>
      <c r="D2" s="146" t="s">
        <v>145</v>
      </c>
      <c r="E2" s="146" t="s">
        <v>602</v>
      </c>
      <c r="F2" s="146" t="s">
        <v>606</v>
      </c>
      <c r="G2" s="147" t="s">
        <v>607</v>
      </c>
      <c r="H2" s="146" t="s">
        <v>148</v>
      </c>
    </row>
    <row r="3" ht="14.25" customHeight="1">
      <c r="A3" s="149">
        <v>42373.0</v>
      </c>
      <c r="B3" s="55" t="s">
        <v>154</v>
      </c>
      <c r="C3" s="55" t="s">
        <v>609</v>
      </c>
      <c r="D3" s="55" t="s">
        <v>155</v>
      </c>
      <c r="E3" s="55" t="s">
        <v>610</v>
      </c>
      <c r="F3" s="55" t="s">
        <v>611</v>
      </c>
      <c r="G3" s="150">
        <v>422124.0</v>
      </c>
      <c r="H3" s="55"/>
    </row>
    <row r="4" ht="14.25" customHeight="1">
      <c r="A4" s="149">
        <v>42377.0</v>
      </c>
      <c r="B4" s="55" t="s">
        <v>165</v>
      </c>
      <c r="C4" s="55" t="s">
        <v>613</v>
      </c>
      <c r="D4" s="55" t="s">
        <v>166</v>
      </c>
      <c r="E4" s="55" t="s">
        <v>614</v>
      </c>
      <c r="F4" s="55" t="s">
        <v>615</v>
      </c>
      <c r="G4" s="150">
        <v>440431.0</v>
      </c>
      <c r="H4" s="55"/>
    </row>
    <row r="5" ht="14.25" customHeight="1">
      <c r="A5" s="149">
        <v>42378.0</v>
      </c>
      <c r="B5" s="55" t="s">
        <v>167</v>
      </c>
      <c r="C5" s="55" t="s">
        <v>617</v>
      </c>
      <c r="D5" s="55" t="s">
        <v>155</v>
      </c>
      <c r="E5" s="55" t="s">
        <v>618</v>
      </c>
      <c r="F5" s="55" t="s">
        <v>619</v>
      </c>
      <c r="G5" s="150">
        <v>237001.0</v>
      </c>
      <c r="H5" s="55"/>
    </row>
    <row r="6" ht="14.25" customHeight="1">
      <c r="A6" s="149">
        <v>42391.0</v>
      </c>
      <c r="B6" s="55" t="s">
        <v>184</v>
      </c>
      <c r="C6" s="55" t="s">
        <v>621</v>
      </c>
      <c r="D6" s="55" t="s">
        <v>166</v>
      </c>
      <c r="E6" s="55" t="s">
        <v>622</v>
      </c>
      <c r="F6" s="55" t="s">
        <v>623</v>
      </c>
      <c r="G6" s="150">
        <v>168949.0</v>
      </c>
      <c r="H6" s="55"/>
    </row>
    <row r="7" ht="14.25" customHeight="1">
      <c r="A7" s="149">
        <v>42392.0</v>
      </c>
      <c r="B7" s="55" t="s">
        <v>188</v>
      </c>
      <c r="C7" s="55" t="s">
        <v>625</v>
      </c>
      <c r="D7" s="55" t="s">
        <v>155</v>
      </c>
      <c r="E7" s="55" t="s">
        <v>626</v>
      </c>
      <c r="F7" s="55" t="s">
        <v>627</v>
      </c>
      <c r="G7" s="150">
        <v>117632.0</v>
      </c>
      <c r="H7" s="55"/>
    </row>
    <row r="8" ht="14.25" customHeight="1">
      <c r="A8" s="149">
        <v>42393.0</v>
      </c>
      <c r="B8" s="55" t="s">
        <v>189</v>
      </c>
      <c r="C8" s="55" t="s">
        <v>629</v>
      </c>
      <c r="D8" s="55"/>
      <c r="E8" s="55" t="s">
        <v>630</v>
      </c>
      <c r="F8" s="55" t="s">
        <v>631</v>
      </c>
      <c r="G8" s="150">
        <v>255058.0</v>
      </c>
      <c r="H8" s="55"/>
    </row>
    <row r="9" ht="14.25" customHeight="1">
      <c r="A9" s="149">
        <v>42398.0</v>
      </c>
      <c r="B9" s="55" t="s">
        <v>198</v>
      </c>
      <c r="C9" s="55" t="s">
        <v>633</v>
      </c>
      <c r="D9" s="55" t="s">
        <v>190</v>
      </c>
      <c r="E9" s="55" t="s">
        <v>616</v>
      </c>
      <c r="F9" s="55" t="s">
        <v>634</v>
      </c>
      <c r="G9" s="150">
        <v>357464.0</v>
      </c>
      <c r="H9" s="55"/>
    </row>
    <row r="10" ht="14.25" customHeight="1">
      <c r="A10" s="149">
        <v>42404.0</v>
      </c>
      <c r="B10" s="55" t="s">
        <v>203</v>
      </c>
      <c r="C10" s="55" t="s">
        <v>636</v>
      </c>
      <c r="D10" s="55" t="s">
        <v>166</v>
      </c>
      <c r="E10" s="55" t="s">
        <v>637</v>
      </c>
      <c r="F10" s="55" t="s">
        <v>638</v>
      </c>
      <c r="G10" s="150">
        <v>489585.0</v>
      </c>
      <c r="H10" s="55"/>
    </row>
    <row r="11" ht="14.25" customHeight="1">
      <c r="A11" s="149">
        <v>42404.0</v>
      </c>
      <c r="B11" s="55" t="s">
        <v>206</v>
      </c>
      <c r="C11" s="55" t="s">
        <v>639</v>
      </c>
      <c r="D11" s="55" t="s">
        <v>207</v>
      </c>
      <c r="E11" s="55" t="s">
        <v>608</v>
      </c>
      <c r="F11" s="55" t="s">
        <v>640</v>
      </c>
      <c r="G11" s="150">
        <v>250923.0</v>
      </c>
      <c r="H11" s="55"/>
    </row>
    <row r="12" ht="14.25" customHeight="1">
      <c r="A12" s="149">
        <v>42412.0</v>
      </c>
      <c r="B12" s="55" t="s">
        <v>216</v>
      </c>
      <c r="C12" s="55" t="s">
        <v>641</v>
      </c>
      <c r="D12" s="55" t="s">
        <v>217</v>
      </c>
      <c r="E12" s="55" t="s">
        <v>642</v>
      </c>
      <c r="F12" s="55" t="s">
        <v>643</v>
      </c>
      <c r="G12" s="150">
        <v>429953.0</v>
      </c>
      <c r="H12" s="55"/>
    </row>
    <row r="13" ht="14.25" customHeight="1">
      <c r="A13" s="149">
        <v>42423.0</v>
      </c>
      <c r="B13" s="55" t="s">
        <v>227</v>
      </c>
      <c r="C13" s="55" t="s">
        <v>644</v>
      </c>
      <c r="D13" s="55" t="s">
        <v>166</v>
      </c>
      <c r="E13" s="55" t="s">
        <v>645</v>
      </c>
      <c r="F13" s="55" t="s">
        <v>646</v>
      </c>
      <c r="G13" s="150">
        <v>326401.0</v>
      </c>
      <c r="H13" s="55"/>
    </row>
    <row r="14" ht="14.25" customHeight="1">
      <c r="A14" s="149">
        <v>42436.0</v>
      </c>
      <c r="B14" s="55" t="s">
        <v>240</v>
      </c>
      <c r="C14" s="55" t="s">
        <v>648</v>
      </c>
      <c r="D14" s="55" t="s">
        <v>166</v>
      </c>
      <c r="E14" s="55" t="s">
        <v>649</v>
      </c>
      <c r="F14" s="55" t="s">
        <v>650</v>
      </c>
      <c r="G14" s="150">
        <v>215961.0</v>
      </c>
      <c r="H14" s="55"/>
    </row>
    <row r="15" ht="14.25" customHeight="1">
      <c r="A15" s="149">
        <v>42442.0</v>
      </c>
      <c r="B15" s="55" t="s">
        <v>247</v>
      </c>
      <c r="C15" s="55" t="s">
        <v>651</v>
      </c>
      <c r="D15" s="55" t="s">
        <v>190</v>
      </c>
      <c r="E15" s="55" t="s">
        <v>652</v>
      </c>
      <c r="F15" s="55" t="s">
        <v>653</v>
      </c>
      <c r="G15" s="150">
        <v>330095.0</v>
      </c>
      <c r="H15" s="55"/>
    </row>
    <row r="16" ht="14.25" customHeight="1">
      <c r="A16" s="149">
        <v>42450.0</v>
      </c>
      <c r="B16" s="55" t="s">
        <v>257</v>
      </c>
      <c r="C16" s="55" t="s">
        <v>655</v>
      </c>
      <c r="D16" s="55" t="s">
        <v>166</v>
      </c>
      <c r="E16" s="55" t="s">
        <v>620</v>
      </c>
      <c r="F16" s="55" t="s">
        <v>656</v>
      </c>
      <c r="G16" s="150">
        <v>307729.0</v>
      </c>
      <c r="H16" s="55"/>
    </row>
    <row r="17" ht="14.25" customHeight="1">
      <c r="A17" s="149">
        <v>42464.0</v>
      </c>
      <c r="B17" s="55" t="s">
        <v>275</v>
      </c>
      <c r="C17" s="55" t="s">
        <v>657</v>
      </c>
      <c r="D17" s="55" t="s">
        <v>155</v>
      </c>
      <c r="E17" s="55" t="s">
        <v>624</v>
      </c>
      <c r="F17" s="55" t="s">
        <v>658</v>
      </c>
      <c r="G17" s="150">
        <v>356508.0</v>
      </c>
      <c r="H17" s="55"/>
    </row>
    <row r="18" ht="14.25" customHeight="1">
      <c r="A18" s="149">
        <v>42466.0</v>
      </c>
      <c r="B18" s="55" t="s">
        <v>278</v>
      </c>
      <c r="C18" s="55" t="s">
        <v>660</v>
      </c>
      <c r="D18" s="55" t="s">
        <v>207</v>
      </c>
      <c r="E18" s="55" t="s">
        <v>661</v>
      </c>
      <c r="F18" s="55" t="s">
        <v>662</v>
      </c>
      <c r="G18" s="150">
        <v>310803.0</v>
      </c>
      <c r="H18" s="55"/>
    </row>
    <row r="19" ht="14.25" customHeight="1">
      <c r="A19" s="149">
        <v>42473.0</v>
      </c>
      <c r="B19" s="55" t="s">
        <v>289</v>
      </c>
      <c r="C19" s="55" t="s">
        <v>663</v>
      </c>
      <c r="D19" s="55" t="s">
        <v>155</v>
      </c>
      <c r="E19" s="55" t="s">
        <v>654</v>
      </c>
      <c r="F19" s="55" t="s">
        <v>664</v>
      </c>
      <c r="G19" s="150">
        <v>449805.0</v>
      </c>
      <c r="H19" s="55"/>
    </row>
    <row r="20" ht="14.25" customHeight="1">
      <c r="A20" s="149">
        <v>42475.0</v>
      </c>
      <c r="B20" s="55" t="s">
        <v>293</v>
      </c>
      <c r="C20" s="55" t="s">
        <v>665</v>
      </c>
      <c r="D20" s="55" t="s">
        <v>190</v>
      </c>
      <c r="E20" s="55" t="s">
        <v>647</v>
      </c>
      <c r="F20" s="55" t="s">
        <v>666</v>
      </c>
      <c r="G20" s="150">
        <v>345757.0</v>
      </c>
      <c r="H20" s="55"/>
    </row>
    <row r="21" ht="14.25" customHeight="1">
      <c r="A21" s="149">
        <v>42486.0</v>
      </c>
      <c r="B21" s="55" t="s">
        <v>300</v>
      </c>
      <c r="C21" s="55" t="s">
        <v>667</v>
      </c>
      <c r="D21" s="55" t="s">
        <v>217</v>
      </c>
      <c r="E21" s="55" t="s">
        <v>668</v>
      </c>
      <c r="F21" s="55" t="s">
        <v>669</v>
      </c>
      <c r="G21" s="150">
        <v>304142.0</v>
      </c>
      <c r="H21" s="55"/>
    </row>
    <row r="22" ht="14.25" customHeight="1">
      <c r="A22" s="149">
        <v>42493.0</v>
      </c>
      <c r="B22" s="55" t="s">
        <v>307</v>
      </c>
      <c r="C22" s="55" t="s">
        <v>671</v>
      </c>
      <c r="D22" s="55" t="s">
        <v>166</v>
      </c>
      <c r="E22" s="55" t="s">
        <v>635</v>
      </c>
      <c r="F22" s="55" t="s">
        <v>672</v>
      </c>
      <c r="G22" s="150">
        <v>391819.0</v>
      </c>
      <c r="H22" s="55"/>
    </row>
    <row r="23" ht="14.25" customHeight="1">
      <c r="A23" s="149">
        <v>42865.0</v>
      </c>
      <c r="B23" s="55" t="s">
        <v>314</v>
      </c>
      <c r="C23" s="55" t="s">
        <v>673</v>
      </c>
      <c r="D23" s="55" t="s">
        <v>155</v>
      </c>
      <c r="E23" s="55" t="s">
        <v>674</v>
      </c>
      <c r="F23" s="55" t="s">
        <v>675</v>
      </c>
      <c r="G23" s="150">
        <v>100866.0</v>
      </c>
      <c r="H23" s="55"/>
    </row>
    <row r="24" ht="14.25" customHeight="1">
      <c r="A24" s="149">
        <v>42503.0</v>
      </c>
      <c r="B24" s="55" t="s">
        <v>315</v>
      </c>
      <c r="C24" s="55" t="s">
        <v>676</v>
      </c>
      <c r="D24" s="55" t="s">
        <v>217</v>
      </c>
      <c r="E24" s="55" t="s">
        <v>677</v>
      </c>
      <c r="F24" s="55" t="s">
        <v>678</v>
      </c>
      <c r="G24" s="150">
        <v>204941.0</v>
      </c>
      <c r="H24" s="55"/>
    </row>
    <row r="25" ht="14.25" customHeight="1">
      <c r="A25" s="149">
        <v>42503.0</v>
      </c>
      <c r="B25" s="55" t="s">
        <v>316</v>
      </c>
      <c r="C25" s="55" t="s">
        <v>680</v>
      </c>
      <c r="D25" s="55" t="s">
        <v>166</v>
      </c>
      <c r="E25" s="55" t="s">
        <v>681</v>
      </c>
      <c r="F25" s="55" t="s">
        <v>682</v>
      </c>
      <c r="G25" s="150">
        <v>261966.0</v>
      </c>
      <c r="H25" s="55"/>
    </row>
    <row r="26" ht="14.25" customHeight="1">
      <c r="A26" s="149">
        <v>42506.0</v>
      </c>
      <c r="B26" s="55" t="s">
        <v>319</v>
      </c>
      <c r="C26" s="55" t="s">
        <v>683</v>
      </c>
      <c r="D26" s="55" t="s">
        <v>155</v>
      </c>
      <c r="E26" s="55" t="s">
        <v>684</v>
      </c>
      <c r="F26" s="55" t="s">
        <v>685</v>
      </c>
      <c r="G26" s="150">
        <v>466378.0</v>
      </c>
      <c r="H26" s="55"/>
    </row>
    <row r="27" ht="14.25" customHeight="1">
      <c r="A27" s="149">
        <v>42882.0</v>
      </c>
      <c r="B27" s="55" t="s">
        <v>328</v>
      </c>
      <c r="C27" s="55" t="s">
        <v>686</v>
      </c>
      <c r="D27" s="55" t="s">
        <v>190</v>
      </c>
      <c r="E27" s="55" t="s">
        <v>612</v>
      </c>
      <c r="F27" s="55" t="s">
        <v>687</v>
      </c>
      <c r="G27" s="150">
        <v>281958.0</v>
      </c>
      <c r="H27" s="55"/>
    </row>
    <row r="28" ht="14.25" customHeight="1">
      <c r="A28" s="149">
        <v>42519.0</v>
      </c>
      <c r="B28" s="55" t="s">
        <v>331</v>
      </c>
      <c r="C28" s="55" t="s">
        <v>688</v>
      </c>
      <c r="D28" s="55" t="s">
        <v>190</v>
      </c>
      <c r="E28" s="55" t="s">
        <v>679</v>
      </c>
      <c r="F28" s="55" t="s">
        <v>689</v>
      </c>
      <c r="G28" s="150">
        <v>313321.0</v>
      </c>
      <c r="H28" s="55"/>
    </row>
    <row r="29" ht="14.25" customHeight="1">
      <c r="A29" s="149">
        <v>42529.0</v>
      </c>
      <c r="B29" s="55" t="s">
        <v>340</v>
      </c>
      <c r="C29" s="55" t="s">
        <v>691</v>
      </c>
      <c r="D29" s="55" t="s">
        <v>166</v>
      </c>
      <c r="E29" s="55" t="s">
        <v>659</v>
      </c>
      <c r="F29" s="55" t="s">
        <v>692</v>
      </c>
      <c r="G29" s="150">
        <v>253749.0</v>
      </c>
      <c r="H29" s="55"/>
    </row>
    <row r="30" ht="14.25" customHeight="1">
      <c r="A30" s="149">
        <v>42536.0</v>
      </c>
      <c r="B30" s="55" t="s">
        <v>343</v>
      </c>
      <c r="C30" s="55" t="s">
        <v>693</v>
      </c>
      <c r="D30" s="55" t="s">
        <v>155</v>
      </c>
      <c r="E30" s="55" t="s">
        <v>670</v>
      </c>
      <c r="F30" s="55" t="s">
        <v>694</v>
      </c>
      <c r="G30" s="150">
        <v>476337.0</v>
      </c>
      <c r="H30" s="55"/>
    </row>
    <row r="31" ht="14.25" customHeight="1">
      <c r="A31" s="149">
        <v>42545.0</v>
      </c>
      <c r="B31" s="55" t="s">
        <v>350</v>
      </c>
      <c r="C31" s="55" t="s">
        <v>695</v>
      </c>
      <c r="D31" s="55" t="s">
        <v>166</v>
      </c>
      <c r="E31" s="55" t="s">
        <v>690</v>
      </c>
      <c r="F31" s="55" t="s">
        <v>696</v>
      </c>
      <c r="G31" s="150">
        <v>249431.0</v>
      </c>
      <c r="H31" s="55"/>
    </row>
    <row r="32" ht="14.25" customHeight="1">
      <c r="A32" s="149">
        <v>42549.0</v>
      </c>
      <c r="B32" s="55" t="s">
        <v>354</v>
      </c>
      <c r="C32" s="55" t="s">
        <v>697</v>
      </c>
      <c r="D32" s="55" t="s">
        <v>166</v>
      </c>
      <c r="E32" s="55" t="s">
        <v>632</v>
      </c>
      <c r="F32" s="55" t="s">
        <v>698</v>
      </c>
      <c r="G32" s="150">
        <v>199468.0</v>
      </c>
      <c r="H32" s="55"/>
    </row>
    <row r="33" ht="14.25" customHeight="1">
      <c r="A33" s="149">
        <v>42918.0</v>
      </c>
      <c r="B33" s="55" t="s">
        <v>357</v>
      </c>
      <c r="C33" s="55" t="s">
        <v>699</v>
      </c>
      <c r="D33" s="55" t="s">
        <v>190</v>
      </c>
      <c r="E33" s="55" t="s">
        <v>628</v>
      </c>
      <c r="F33" s="55" t="s">
        <v>700</v>
      </c>
      <c r="G33" s="150">
        <v>322745.0</v>
      </c>
      <c r="H33" s="55"/>
    </row>
    <row r="34" ht="14.25" customHeight="1">
      <c r="A34" s="149">
        <v>42554.0</v>
      </c>
      <c r="B34" s="55" t="s">
        <v>358</v>
      </c>
      <c r="C34" s="55" t="s">
        <v>701</v>
      </c>
      <c r="D34" s="151" t="s">
        <v>702</v>
      </c>
      <c r="E34" s="152"/>
      <c r="F34" s="152"/>
      <c r="G34" s="152"/>
      <c r="H34" s="152"/>
      <c r="I34" s="152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mergeCells count="1">
    <mergeCell ref="D34:K34"/>
  </mergeCells>
  <conditionalFormatting sqref="H3">
    <cfRule type="notContainsBlanks" dxfId="0" priority="1">
      <formula>LEN(TRIM(H3))&gt;0</formula>
    </cfRule>
  </conditionalFormatting>
  <conditionalFormatting sqref="H4">
    <cfRule type="notContainsBlanks" dxfId="0" priority="2">
      <formula>LEN(TRIM(H4))&gt;0</formula>
    </cfRule>
  </conditionalFormatting>
  <conditionalFormatting sqref="H4">
    <cfRule type="notContainsBlanks" dxfId="0" priority="3">
      <formula>LEN(TRIM(H4))&gt;0</formula>
    </cfRule>
  </conditionalFormatting>
  <printOptions/>
  <pageMargins bottom="0.75" footer="0.0" header="0.0" left="0.7" right="0.7" top="0.75"/>
  <pageSetup paperSize="9" orientation="landscape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4.25"/>
    <col customWidth="1" min="2" max="2" width="27.5"/>
    <col customWidth="1" min="3" max="3" width="20.75"/>
  </cols>
  <sheetData>
    <row r="1">
      <c r="D1" s="2"/>
    </row>
    <row r="2"/>
    <row r="3"/>
    <row r="4"/>
    <row r="5"/>
    <row r="6"/>
    <row r="7"/>
    <row r="8"/>
    <row r="9"/>
    <row r="10">
      <c r="D10" s="2" t="s">
        <v>6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</sheetData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0"/>
    <col customWidth="1" min="2" max="2" width="35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154" t="s">
        <v>744</v>
      </c>
      <c r="B1" s="155" t="s">
        <v>144</v>
      </c>
      <c r="C1" s="155" t="s">
        <v>605</v>
      </c>
      <c r="D1" s="155" t="s">
        <v>145</v>
      </c>
      <c r="E1" s="155" t="s">
        <v>602</v>
      </c>
      <c r="F1" s="155" t="s">
        <v>606</v>
      </c>
      <c r="G1" s="156" t="s">
        <v>607</v>
      </c>
      <c r="H1" s="157" t="s">
        <v>148</v>
      </c>
    </row>
    <row r="2">
      <c r="A2" s="158">
        <v>42865.0</v>
      </c>
      <c r="B2" s="159" t="s">
        <v>314</v>
      </c>
      <c r="C2" s="159" t="s">
        <v>673</v>
      </c>
      <c r="D2" s="159" t="s">
        <v>155</v>
      </c>
      <c r="E2" s="159" t="s">
        <v>674</v>
      </c>
      <c r="F2" s="159" t="s">
        <v>675</v>
      </c>
      <c r="G2" s="160">
        <v>100866.0</v>
      </c>
      <c r="H2" s="161"/>
    </row>
  </sheetData>
  <drawing r:id="rId1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</sheetData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1.25"/>
    <col customWidth="1" min="3" max="3" width="13.13"/>
  </cols>
  <sheetData>
    <row r="1">
      <c r="A1" s="133">
        <v>42373.0</v>
      </c>
      <c r="B1" s="8" t="s">
        <v>601</v>
      </c>
    </row>
    <row r="2">
      <c r="A2" s="133">
        <v>42373.0</v>
      </c>
      <c r="B2" s="8" t="s">
        <v>149</v>
      </c>
    </row>
    <row r="3">
      <c r="A3" s="133">
        <v>42373.0</v>
      </c>
      <c r="B3" s="8" t="s">
        <v>154</v>
      </c>
    </row>
    <row r="4">
      <c r="A4" s="133">
        <v>42374.0</v>
      </c>
      <c r="B4" s="8" t="s">
        <v>158</v>
      </c>
    </row>
    <row r="5">
      <c r="A5" s="133">
        <v>42743.0</v>
      </c>
      <c r="B5" s="8" t="s">
        <v>161</v>
      </c>
    </row>
    <row r="6">
      <c r="A6" s="133">
        <v>42377.0</v>
      </c>
      <c r="B6" s="8" t="s">
        <v>165</v>
      </c>
    </row>
    <row r="7">
      <c r="A7" s="133">
        <v>42378.0</v>
      </c>
      <c r="B7" s="8" t="s">
        <v>167</v>
      </c>
    </row>
    <row r="8">
      <c r="A8" s="133">
        <v>42381.0</v>
      </c>
      <c r="B8" s="8" t="s">
        <v>168</v>
      </c>
    </row>
    <row r="9">
      <c r="A9" s="133">
        <v>42383.0</v>
      </c>
      <c r="B9" s="8" t="s">
        <v>170</v>
      </c>
    </row>
    <row r="10">
      <c r="A10" s="133">
        <v>42384.0</v>
      </c>
      <c r="B10" s="8" t="s">
        <v>173</v>
      </c>
    </row>
    <row r="11">
      <c r="A11" s="133">
        <v>42752.0</v>
      </c>
      <c r="B11" s="8" t="s">
        <v>174</v>
      </c>
    </row>
    <row r="12">
      <c r="A12" s="133">
        <v>42753.0</v>
      </c>
      <c r="B12" s="8" t="s">
        <v>177</v>
      </c>
    </row>
    <row r="13">
      <c r="A13" s="133">
        <v>42389.0</v>
      </c>
      <c r="B13" s="8" t="s">
        <v>180</v>
      </c>
    </row>
    <row r="14">
      <c r="A14" s="133">
        <v>42389.0</v>
      </c>
      <c r="B14" s="8" t="s">
        <v>182</v>
      </c>
    </row>
    <row r="15">
      <c r="A15" s="133">
        <v>42391.0</v>
      </c>
      <c r="B15" s="8" t="s">
        <v>184</v>
      </c>
    </row>
    <row r="16">
      <c r="A16" s="133">
        <v>42391.0</v>
      </c>
      <c r="B16" s="8" t="s">
        <v>185</v>
      </c>
    </row>
    <row r="17">
      <c r="A17" s="133">
        <v>42392.0</v>
      </c>
      <c r="B17" s="8" t="s">
        <v>186</v>
      </c>
    </row>
    <row r="18">
      <c r="A18" s="133">
        <v>42392.0</v>
      </c>
      <c r="B18" s="8" t="s">
        <v>188</v>
      </c>
    </row>
    <row r="19">
      <c r="A19" s="133">
        <v>42393.0</v>
      </c>
      <c r="B19" s="8" t="s">
        <v>189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36.88"/>
    <col customWidth="1" min="3" max="3" width="15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45.88"/>
  </cols>
  <sheetData>
    <row r="1"/>
    <row r="2"/>
    <row r="3"/>
    <row r="4"/>
    <row r="5"/>
    <row r="6"/>
    <row r="7"/>
    <row r="8"/>
  </sheetData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5.13"/>
    <col customWidth="1" min="3" max="3" width="10.5"/>
    <col customWidth="1" min="4" max="4" width="16.38"/>
    <col customWidth="1" min="5" max="6" width="10.5"/>
    <col customWidth="1" min="7" max="7" width="15.5"/>
    <col customWidth="1" min="8" max="8" width="12.25"/>
    <col customWidth="1" min="9" max="9" width="11.88"/>
    <col customWidth="1" min="10" max="26" width="10.5"/>
  </cols>
  <sheetData>
    <row r="2">
      <c r="A2" s="162" t="s">
        <v>777</v>
      </c>
      <c r="B2" s="162" t="s">
        <v>36</v>
      </c>
      <c r="C2" s="162" t="s">
        <v>37</v>
      </c>
      <c r="D2" s="162" t="s">
        <v>68</v>
      </c>
      <c r="E2" s="162" t="s">
        <v>39</v>
      </c>
    </row>
    <row r="3">
      <c r="A3" s="163">
        <f t="shared" ref="A3:A11" si="1">ROW(B3)-2</f>
        <v>1</v>
      </c>
      <c r="B3" s="163" t="s">
        <v>72</v>
      </c>
      <c r="C3" s="163">
        <v>21108.0</v>
      </c>
      <c r="D3" s="164" t="s">
        <v>48</v>
      </c>
      <c r="E3" s="163" t="s">
        <v>74</v>
      </c>
    </row>
    <row r="4">
      <c r="A4" s="163">
        <f t="shared" si="1"/>
        <v>2</v>
      </c>
      <c r="B4" s="163" t="s">
        <v>41</v>
      </c>
      <c r="C4" s="163">
        <v>21103.0</v>
      </c>
      <c r="D4" s="163" t="s">
        <v>42</v>
      </c>
      <c r="E4" s="163" t="s">
        <v>43</v>
      </c>
    </row>
    <row r="5">
      <c r="A5" s="163">
        <f t="shared" si="1"/>
        <v>3</v>
      </c>
      <c r="B5" s="163" t="s">
        <v>44</v>
      </c>
      <c r="C5" s="163">
        <v>21107.0</v>
      </c>
      <c r="D5" s="163" t="s">
        <v>45</v>
      </c>
      <c r="E5" s="163" t="s">
        <v>46</v>
      </c>
    </row>
    <row r="6">
      <c r="A6" s="163">
        <f t="shared" si="1"/>
        <v>4</v>
      </c>
      <c r="B6" s="163" t="s">
        <v>72</v>
      </c>
      <c r="C6" s="163">
        <v>21102.0</v>
      </c>
      <c r="D6" s="163" t="s">
        <v>48</v>
      </c>
      <c r="E6" s="163" t="s">
        <v>49</v>
      </c>
      <c r="G6" s="165" t="s">
        <v>36</v>
      </c>
      <c r="H6" s="165" t="s">
        <v>68</v>
      </c>
      <c r="I6" s="165" t="s">
        <v>39</v>
      </c>
    </row>
    <row r="7">
      <c r="A7" s="163">
        <f t="shared" si="1"/>
        <v>5</v>
      </c>
      <c r="B7" s="163" t="s">
        <v>50</v>
      </c>
      <c r="C7" s="163">
        <v>21109.0</v>
      </c>
      <c r="D7" s="163" t="s">
        <v>51</v>
      </c>
      <c r="E7" s="163" t="s">
        <v>52</v>
      </c>
      <c r="G7" s="164" t="s">
        <v>72</v>
      </c>
      <c r="H7" s="164" t="s">
        <v>48</v>
      </c>
      <c r="I7" s="164" t="str">
        <f t="shared" ref="I7:I8" si="2">VLOOKUP(G$7,$B$2:$E$11,4,0)</f>
        <v>ASANSOL</v>
      </c>
    </row>
    <row r="8">
      <c r="A8" s="163">
        <f t="shared" si="1"/>
        <v>6</v>
      </c>
      <c r="B8" s="163" t="s">
        <v>53</v>
      </c>
      <c r="C8" s="163">
        <v>21110.0</v>
      </c>
      <c r="D8" s="163" t="s">
        <v>54</v>
      </c>
      <c r="E8" s="163" t="s">
        <v>55</v>
      </c>
      <c r="G8" s="40" t="s">
        <v>59</v>
      </c>
      <c r="H8" s="40" t="s">
        <v>63</v>
      </c>
      <c r="I8" s="164" t="str">
        <f t="shared" si="2"/>
        <v>ASANSOL</v>
      </c>
    </row>
    <row r="9">
      <c r="A9" s="163">
        <f t="shared" si="1"/>
        <v>7</v>
      </c>
      <c r="B9" s="163" t="s">
        <v>72</v>
      </c>
      <c r="C9" s="163">
        <v>21111.0</v>
      </c>
      <c r="D9" s="163" t="s">
        <v>57</v>
      </c>
      <c r="E9" s="163" t="s">
        <v>58</v>
      </c>
    </row>
    <row r="10">
      <c r="A10" s="163">
        <f t="shared" si="1"/>
        <v>8</v>
      </c>
      <c r="B10" s="163" t="s">
        <v>59</v>
      </c>
      <c r="C10" s="163">
        <v>21112.0</v>
      </c>
      <c r="D10" s="163" t="s">
        <v>60</v>
      </c>
      <c r="E10" s="163" t="s">
        <v>61</v>
      </c>
    </row>
    <row r="11">
      <c r="A11" s="163">
        <f t="shared" si="1"/>
        <v>9</v>
      </c>
      <c r="B11" s="163" t="s">
        <v>59</v>
      </c>
      <c r="C11" s="163">
        <v>21104.0</v>
      </c>
      <c r="D11" s="163" t="s">
        <v>63</v>
      </c>
      <c r="E11" s="163" t="s">
        <v>64</v>
      </c>
    </row>
    <row r="14">
      <c r="A14" s="2">
        <v>4.0</v>
      </c>
      <c r="B14" s="2" t="s">
        <v>784</v>
      </c>
      <c r="F14" s="166"/>
      <c r="G14" s="167" t="str">
        <f t="shared" ref="G14:J14" si="3">B2</f>
        <v>EMP NAME</v>
      </c>
      <c r="H14" s="167" t="str">
        <f t="shared" si="3"/>
        <v>EMP ID</v>
      </c>
      <c r="I14" s="167" t="str">
        <f t="shared" si="3"/>
        <v>FATHER NMAE</v>
      </c>
      <c r="J14" s="167" t="str">
        <f t="shared" si="3"/>
        <v>CITY</v>
      </c>
    </row>
    <row r="15">
      <c r="F15" s="168"/>
      <c r="G15" s="52" t="str">
        <f t="shared" ref="G15:G23" si="4">B3</f>
        <v>ABHISHEK PANDEY</v>
      </c>
      <c r="H15" s="52"/>
      <c r="I15" s="52"/>
      <c r="J15" s="52"/>
    </row>
    <row r="16">
      <c r="F16" s="168"/>
      <c r="G16" s="52" t="str">
        <f t="shared" si="4"/>
        <v>PANKAJ PANDEY</v>
      </c>
      <c r="H16" s="52"/>
      <c r="I16" s="52"/>
      <c r="J16" s="52"/>
    </row>
    <row r="17">
      <c r="F17" s="168"/>
      <c r="G17" s="52" t="str">
        <f t="shared" si="4"/>
        <v>BRIGESH SINGH</v>
      </c>
      <c r="H17" s="52"/>
      <c r="I17" s="52"/>
      <c r="J17" s="52"/>
    </row>
    <row r="18">
      <c r="F18" s="168"/>
      <c r="G18" s="52" t="str">
        <f t="shared" si="4"/>
        <v>ABHISHEK PANDEY</v>
      </c>
      <c r="H18" s="52"/>
      <c r="I18" s="52"/>
      <c r="J18" s="52"/>
    </row>
    <row r="19">
      <c r="F19" s="168"/>
      <c r="G19" s="52" t="str">
        <f t="shared" si="4"/>
        <v>ISHAR AHMED</v>
      </c>
      <c r="H19" s="52"/>
      <c r="I19" s="52"/>
      <c r="J19" s="52"/>
    </row>
    <row r="20">
      <c r="F20" s="168"/>
      <c r="G20" s="52" t="str">
        <f t="shared" si="4"/>
        <v>PUSHRAJ SINGH</v>
      </c>
      <c r="H20" s="52"/>
      <c r="I20" s="52"/>
      <c r="J20" s="52"/>
    </row>
    <row r="21" ht="15.75" customHeight="1">
      <c r="F21" s="168"/>
      <c r="G21" s="52" t="str">
        <f t="shared" si="4"/>
        <v>ABHISHEK PANDEY</v>
      </c>
      <c r="H21" s="52"/>
      <c r="I21" s="52"/>
      <c r="J21" s="52"/>
    </row>
    <row r="22" ht="15.75" customHeight="1">
      <c r="F22" s="168"/>
      <c r="G22" s="52" t="str">
        <f t="shared" si="4"/>
        <v>ANURAG SINGH</v>
      </c>
      <c r="H22" s="52"/>
      <c r="I22" s="52"/>
      <c r="J22" s="52"/>
    </row>
    <row r="23" ht="15.75" customHeight="1">
      <c r="F23" s="168"/>
      <c r="G23" s="52" t="str">
        <f t="shared" si="4"/>
        <v>ANURAG SINGH</v>
      </c>
      <c r="H23" s="52"/>
      <c r="I23" s="52"/>
      <c r="J23" s="52"/>
    </row>
    <row r="24" ht="15.75" customHeight="1">
      <c r="F24" s="168"/>
      <c r="G24" s="168"/>
      <c r="H24" s="52"/>
      <c r="I24" s="168"/>
      <c r="J24" s="168"/>
    </row>
    <row r="25" ht="15.75" customHeight="1">
      <c r="F25" s="168"/>
      <c r="G25" s="168"/>
      <c r="H25" s="168"/>
      <c r="I25" s="168"/>
      <c r="J25" s="168"/>
    </row>
    <row r="26" ht="15.75" customHeight="1">
      <c r="F26" s="168"/>
      <c r="G26" s="168"/>
      <c r="H26" s="168"/>
      <c r="I26" s="168"/>
      <c r="J26" s="168"/>
    </row>
    <row r="27" ht="15.75" customHeight="1">
      <c r="F27" s="168"/>
      <c r="G27" s="168"/>
      <c r="H27" s="168"/>
      <c r="I27" s="168"/>
      <c r="J27" s="168"/>
    </row>
    <row r="28" ht="15.75" customHeight="1">
      <c r="F28" s="169"/>
      <c r="G28" s="169"/>
      <c r="H28" s="169"/>
      <c r="I28" s="169"/>
      <c r="J28" s="169"/>
    </row>
    <row r="29" ht="15.75" customHeight="1">
      <c r="G29" s="64" t="str">
        <f t="shared" ref="G29:J29" si="5">G9</f>
        <v/>
      </c>
      <c r="H29" s="64" t="str">
        <f t="shared" si="5"/>
        <v/>
      </c>
      <c r="I29" s="64" t="str">
        <f t="shared" si="5"/>
        <v/>
      </c>
      <c r="J29" s="64" t="str">
        <f t="shared" si="5"/>
        <v/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0" t="s">
        <v>785</v>
      </c>
      <c r="B1" s="171"/>
      <c r="C1" s="171"/>
      <c r="D1" s="171"/>
      <c r="E1" s="172"/>
      <c r="F1" s="173"/>
      <c r="G1" s="173"/>
      <c r="H1" s="173"/>
      <c r="I1" s="173"/>
      <c r="N1" s="2" t="s">
        <v>786</v>
      </c>
    </row>
    <row r="2">
      <c r="A2" s="174"/>
      <c r="B2" s="175"/>
      <c r="C2" s="175"/>
      <c r="D2" s="175"/>
      <c r="E2" s="176"/>
      <c r="F2" s="173"/>
      <c r="G2" s="173"/>
      <c r="H2" s="173"/>
      <c r="I2" s="173"/>
    </row>
    <row r="3">
      <c r="A3" s="170" t="s">
        <v>785</v>
      </c>
      <c r="B3" s="171"/>
      <c r="C3" s="171"/>
      <c r="D3" s="171"/>
      <c r="E3" s="172"/>
      <c r="F3" s="173"/>
      <c r="G3" s="173"/>
      <c r="H3" s="173"/>
      <c r="I3" s="173"/>
    </row>
    <row r="4">
      <c r="A4" s="174"/>
      <c r="B4" s="175"/>
      <c r="C4" s="175"/>
      <c r="D4" s="175"/>
      <c r="E4" s="176"/>
      <c r="F4" s="173"/>
      <c r="G4" s="173"/>
      <c r="H4" s="173"/>
      <c r="I4" s="173"/>
    </row>
    <row r="5">
      <c r="A5" s="170" t="s">
        <v>785</v>
      </c>
      <c r="B5" s="171"/>
      <c r="C5" s="171"/>
      <c r="D5" s="171"/>
      <c r="E5" s="172"/>
      <c r="F5" s="173"/>
      <c r="G5" s="173"/>
      <c r="H5" s="173"/>
      <c r="I5" s="173"/>
    </row>
    <row r="6">
      <c r="A6" s="174"/>
      <c r="B6" s="175"/>
      <c r="C6" s="175"/>
      <c r="D6" s="175"/>
      <c r="E6" s="176"/>
      <c r="F6" s="173"/>
      <c r="G6" s="173"/>
      <c r="H6" s="173"/>
      <c r="I6" s="173"/>
    </row>
    <row r="7">
      <c r="A7" s="170" t="s">
        <v>787</v>
      </c>
      <c r="B7" s="171"/>
      <c r="C7" s="171"/>
      <c r="D7" s="171"/>
      <c r="E7" s="171"/>
      <c r="F7" s="171"/>
      <c r="G7" s="171"/>
      <c r="H7" s="171"/>
      <c r="I7" s="172"/>
    </row>
    <row r="8">
      <c r="A8" s="174"/>
      <c r="B8" s="175"/>
      <c r="C8" s="175"/>
      <c r="D8" s="175"/>
      <c r="E8" s="175"/>
      <c r="F8" s="175"/>
      <c r="G8" s="175"/>
      <c r="H8" s="175"/>
      <c r="I8" s="176"/>
    </row>
    <row r="9">
      <c r="A9" s="177" t="s">
        <v>788</v>
      </c>
      <c r="B9" s="177" t="s">
        <v>789</v>
      </c>
      <c r="C9" s="177" t="s">
        <v>790</v>
      </c>
      <c r="D9" s="177" t="s">
        <v>791</v>
      </c>
      <c r="E9" s="177" t="s">
        <v>792</v>
      </c>
      <c r="F9" s="177" t="s">
        <v>793</v>
      </c>
      <c r="G9" s="177" t="s">
        <v>794</v>
      </c>
      <c r="H9" s="177" t="s">
        <v>795</v>
      </c>
      <c r="I9" s="177" t="s">
        <v>796</v>
      </c>
    </row>
    <row r="10">
      <c r="A10" s="178">
        <v>1054.0</v>
      </c>
      <c r="B10" s="178" t="s">
        <v>797</v>
      </c>
      <c r="C10" s="178" t="s">
        <v>798</v>
      </c>
      <c r="D10" s="178" t="s">
        <v>799</v>
      </c>
      <c r="E10" s="178" t="s">
        <v>800</v>
      </c>
      <c r="F10" s="178">
        <v>148.0</v>
      </c>
      <c r="G10" s="178" t="s">
        <v>801</v>
      </c>
      <c r="H10" s="179">
        <v>38092.25</v>
      </c>
      <c r="I10" s="180">
        <v>11.25</v>
      </c>
    </row>
    <row r="11">
      <c r="A11" s="178">
        <v>1056.0</v>
      </c>
      <c r="B11" s="178" t="s">
        <v>802</v>
      </c>
      <c r="C11" s="178" t="s">
        <v>803</v>
      </c>
      <c r="D11" s="178" t="s">
        <v>799</v>
      </c>
      <c r="E11" s="178" t="s">
        <v>804</v>
      </c>
      <c r="F11" s="178">
        <v>121.0</v>
      </c>
      <c r="G11" s="178" t="s">
        <v>801</v>
      </c>
      <c r="H11" s="179">
        <v>33901.25</v>
      </c>
      <c r="I11" s="180">
        <v>12.25</v>
      </c>
    </row>
    <row r="12">
      <c r="A12" s="178">
        <v>1067.0</v>
      </c>
      <c r="B12" s="178" t="s">
        <v>805</v>
      </c>
      <c r="C12" s="178" t="s">
        <v>806</v>
      </c>
      <c r="D12" s="178" t="s">
        <v>799</v>
      </c>
      <c r="E12" s="178" t="s">
        <v>807</v>
      </c>
      <c r="F12" s="178">
        <v>123.0</v>
      </c>
      <c r="G12" s="178" t="s">
        <v>801</v>
      </c>
      <c r="H12" s="179">
        <v>36788.25</v>
      </c>
      <c r="I12" s="180">
        <v>14.55</v>
      </c>
    </row>
    <row r="13">
      <c r="A13" s="178">
        <v>1075.0</v>
      </c>
      <c r="B13" s="178" t="s">
        <v>808</v>
      </c>
      <c r="C13" s="178" t="s">
        <v>809</v>
      </c>
      <c r="D13" s="178" t="s">
        <v>810</v>
      </c>
      <c r="E13" s="178" t="s">
        <v>811</v>
      </c>
      <c r="F13" s="178">
        <v>126.0</v>
      </c>
      <c r="G13" s="178" t="s">
        <v>812</v>
      </c>
      <c r="H13" s="179">
        <v>38571.25</v>
      </c>
      <c r="I13" s="180">
        <v>11.25</v>
      </c>
    </row>
    <row r="14">
      <c r="A14" s="178">
        <v>1078.0</v>
      </c>
      <c r="B14" s="178" t="s">
        <v>813</v>
      </c>
      <c r="C14" s="178" t="s">
        <v>814</v>
      </c>
      <c r="D14" s="178" t="s">
        <v>815</v>
      </c>
      <c r="E14" s="178" t="s">
        <v>816</v>
      </c>
      <c r="F14" s="178">
        <v>101.0</v>
      </c>
      <c r="G14" s="178" t="s">
        <v>812</v>
      </c>
      <c r="H14" s="179">
        <v>36251.25</v>
      </c>
      <c r="I14" s="180">
        <v>10.2</v>
      </c>
    </row>
    <row r="15">
      <c r="A15" s="178">
        <v>1152.0</v>
      </c>
      <c r="B15" s="178" t="s">
        <v>817</v>
      </c>
      <c r="C15" s="178" t="s">
        <v>818</v>
      </c>
      <c r="D15" s="178" t="s">
        <v>810</v>
      </c>
      <c r="E15" s="178" t="s">
        <v>819</v>
      </c>
      <c r="F15" s="178">
        <v>118.0</v>
      </c>
      <c r="G15" s="178" t="s">
        <v>812</v>
      </c>
      <c r="H15" s="179">
        <v>37642.25</v>
      </c>
      <c r="I15" s="180">
        <v>12.25</v>
      </c>
    </row>
    <row r="16">
      <c r="A16" s="178">
        <v>1196.0</v>
      </c>
      <c r="B16" s="178" t="s">
        <v>820</v>
      </c>
      <c r="C16" s="178" t="s">
        <v>821</v>
      </c>
      <c r="D16" s="178" t="s">
        <v>822</v>
      </c>
      <c r="E16" s="178" t="s">
        <v>823</v>
      </c>
      <c r="F16" s="178">
        <v>289.0</v>
      </c>
      <c r="G16" s="178" t="s">
        <v>824</v>
      </c>
      <c r="H16" s="179">
        <v>40634.25</v>
      </c>
      <c r="I16" s="180">
        <v>9.95</v>
      </c>
    </row>
    <row r="17">
      <c r="A17" s="178">
        <v>1284.0</v>
      </c>
      <c r="B17" s="178" t="s">
        <v>825</v>
      </c>
      <c r="C17" s="178" t="s">
        <v>826</v>
      </c>
      <c r="D17" s="178" t="s">
        <v>827</v>
      </c>
      <c r="E17" s="178" t="s">
        <v>828</v>
      </c>
      <c r="F17" s="178">
        <v>124.0</v>
      </c>
      <c r="G17" s="178" t="s">
        <v>801</v>
      </c>
      <c r="H17" s="179">
        <v>35799.25</v>
      </c>
      <c r="I17" s="180">
        <v>12.3</v>
      </c>
    </row>
    <row r="18">
      <c r="A18" s="178">
        <v>1290.0</v>
      </c>
      <c r="B18" s="178" t="s">
        <v>829</v>
      </c>
      <c r="C18" s="178" t="s">
        <v>830</v>
      </c>
      <c r="D18" s="178" t="s">
        <v>810</v>
      </c>
      <c r="E18" s="178" t="s">
        <v>831</v>
      </c>
      <c r="F18" s="178">
        <v>113.0</v>
      </c>
      <c r="G18" s="178" t="s">
        <v>812</v>
      </c>
      <c r="H18" s="179">
        <v>35798.25</v>
      </c>
      <c r="I18" s="180">
        <v>13.25</v>
      </c>
    </row>
    <row r="19">
      <c r="A19" s="178">
        <v>1293.0</v>
      </c>
      <c r="B19" s="178" t="s">
        <v>832</v>
      </c>
      <c r="C19" s="178" t="s">
        <v>833</v>
      </c>
      <c r="D19" s="178" t="s">
        <v>822</v>
      </c>
      <c r="E19" s="178" t="s">
        <v>834</v>
      </c>
      <c r="F19" s="178">
        <v>205.0</v>
      </c>
      <c r="G19" s="178" t="s">
        <v>824</v>
      </c>
      <c r="H19" s="179">
        <v>35687.25</v>
      </c>
      <c r="I19" s="180">
        <v>10.2</v>
      </c>
    </row>
    <row r="20">
      <c r="A20" s="178">
        <v>1299.0</v>
      </c>
      <c r="B20" s="178" t="s">
        <v>835</v>
      </c>
      <c r="C20" s="178" t="s">
        <v>836</v>
      </c>
      <c r="D20" s="178" t="s">
        <v>837</v>
      </c>
      <c r="E20" s="178" t="s">
        <v>838</v>
      </c>
      <c r="F20" s="178">
        <v>127.0</v>
      </c>
      <c r="G20" s="178" t="s">
        <v>801</v>
      </c>
      <c r="H20" s="179">
        <v>37611.25</v>
      </c>
      <c r="I20" s="180">
        <v>12.2</v>
      </c>
    </row>
    <row r="21">
      <c r="A21" s="178">
        <v>1302.0</v>
      </c>
      <c r="B21" s="178" t="s">
        <v>797</v>
      </c>
      <c r="C21" s="178" t="s">
        <v>839</v>
      </c>
      <c r="D21" s="178" t="s">
        <v>827</v>
      </c>
      <c r="E21" s="178" t="s">
        <v>840</v>
      </c>
      <c r="F21" s="178">
        <v>139.0</v>
      </c>
      <c r="G21" s="178" t="s">
        <v>801</v>
      </c>
      <c r="H21" s="179">
        <v>35648.25</v>
      </c>
      <c r="I21" s="180">
        <v>14.25</v>
      </c>
    </row>
    <row r="22">
      <c r="A22" s="178">
        <v>1310.0</v>
      </c>
      <c r="B22" s="178" t="s">
        <v>797</v>
      </c>
      <c r="C22" s="178" t="s">
        <v>841</v>
      </c>
      <c r="D22" s="178" t="s">
        <v>837</v>
      </c>
      <c r="E22" s="178" t="s">
        <v>842</v>
      </c>
      <c r="F22" s="178">
        <v>137.0</v>
      </c>
      <c r="G22" s="178" t="s">
        <v>801</v>
      </c>
      <c r="H22" s="179">
        <v>36437.25</v>
      </c>
      <c r="I22" s="180">
        <v>11.5</v>
      </c>
    </row>
    <row r="23">
      <c r="A23" s="178">
        <v>1329.0</v>
      </c>
      <c r="B23" s="178" t="s">
        <v>843</v>
      </c>
      <c r="C23" s="178" t="s">
        <v>844</v>
      </c>
      <c r="D23" s="178" t="s">
        <v>815</v>
      </c>
      <c r="E23" s="178" t="s">
        <v>845</v>
      </c>
      <c r="F23" s="178">
        <v>151.0</v>
      </c>
      <c r="G23" s="178" t="s">
        <v>812</v>
      </c>
      <c r="H23" s="179">
        <v>37309.25</v>
      </c>
      <c r="I23" s="180">
        <v>10.35</v>
      </c>
    </row>
    <row r="24">
      <c r="A24" s="178">
        <v>1333.0</v>
      </c>
      <c r="B24" s="178" t="s">
        <v>846</v>
      </c>
      <c r="C24" s="178" t="s">
        <v>847</v>
      </c>
      <c r="D24" s="178" t="s">
        <v>822</v>
      </c>
      <c r="E24" s="178" t="s">
        <v>848</v>
      </c>
      <c r="F24" s="178">
        <v>122.0</v>
      </c>
      <c r="G24" s="178" t="s">
        <v>824</v>
      </c>
      <c r="H24" s="179">
        <v>37727.25</v>
      </c>
      <c r="I24" s="180">
        <v>10.15</v>
      </c>
    </row>
    <row r="25">
      <c r="A25" s="178">
        <v>1368.0</v>
      </c>
      <c r="B25" s="178" t="s">
        <v>849</v>
      </c>
      <c r="C25" s="178" t="s">
        <v>850</v>
      </c>
      <c r="D25" s="178" t="s">
        <v>810</v>
      </c>
      <c r="E25" s="178" t="s">
        <v>851</v>
      </c>
      <c r="F25" s="178">
        <v>132.0</v>
      </c>
      <c r="G25" s="178" t="s">
        <v>812</v>
      </c>
      <c r="H25" s="179">
        <v>35134.25</v>
      </c>
      <c r="I25" s="180">
        <v>12.25</v>
      </c>
    </row>
    <row r="26">
      <c r="A26" s="178">
        <v>1509.0</v>
      </c>
      <c r="B26" s="178" t="s">
        <v>852</v>
      </c>
      <c r="C26" s="178" t="s">
        <v>853</v>
      </c>
      <c r="D26" s="178" t="s">
        <v>799</v>
      </c>
      <c r="E26" s="178" t="s">
        <v>854</v>
      </c>
      <c r="F26" s="178">
        <v>135.0</v>
      </c>
      <c r="G26" s="178" t="s">
        <v>801</v>
      </c>
      <c r="H26" s="179">
        <v>35965.25</v>
      </c>
      <c r="I26" s="180">
        <v>13.25</v>
      </c>
    </row>
    <row r="27">
      <c r="A27" s="178">
        <v>1516.0</v>
      </c>
      <c r="B27" s="178" t="s">
        <v>797</v>
      </c>
      <c r="C27" s="178" t="s">
        <v>855</v>
      </c>
      <c r="D27" s="178" t="s">
        <v>815</v>
      </c>
      <c r="E27" s="178" t="s">
        <v>856</v>
      </c>
      <c r="F27" s="178">
        <v>105.0</v>
      </c>
      <c r="G27" s="178" t="s">
        <v>812</v>
      </c>
      <c r="H27" s="179">
        <v>35860.25</v>
      </c>
      <c r="I27" s="180">
        <v>9.5</v>
      </c>
    </row>
    <row r="28">
      <c r="A28" s="178">
        <v>1529.0</v>
      </c>
      <c r="B28" s="178" t="s">
        <v>857</v>
      </c>
      <c r="C28" s="178" t="s">
        <v>858</v>
      </c>
      <c r="D28" s="178" t="s">
        <v>827</v>
      </c>
      <c r="E28" s="178" t="s">
        <v>859</v>
      </c>
      <c r="F28" s="178">
        <v>129.0</v>
      </c>
      <c r="G28" s="178" t="s">
        <v>801</v>
      </c>
      <c r="H28" s="179">
        <v>36553.25</v>
      </c>
      <c r="I28" s="180">
        <v>11.3</v>
      </c>
    </row>
    <row r="29">
      <c r="A29" s="178">
        <v>1656.0</v>
      </c>
      <c r="B29" s="178" t="s">
        <v>860</v>
      </c>
      <c r="C29" s="178" t="s">
        <v>861</v>
      </c>
      <c r="D29" s="178" t="s">
        <v>837</v>
      </c>
      <c r="E29" s="178" t="s">
        <v>862</v>
      </c>
      <c r="F29" s="178">
        <v>149.0</v>
      </c>
      <c r="G29" s="178" t="s">
        <v>801</v>
      </c>
      <c r="H29" s="179">
        <v>36873.25</v>
      </c>
      <c r="I29" s="180">
        <v>12.35</v>
      </c>
    </row>
    <row r="30">
      <c r="A30" s="178">
        <v>1672.0</v>
      </c>
      <c r="B30" s="178" t="s">
        <v>863</v>
      </c>
      <c r="C30" s="178" t="s">
        <v>864</v>
      </c>
      <c r="D30" s="178" t="s">
        <v>837</v>
      </c>
      <c r="E30" s="178" t="s">
        <v>865</v>
      </c>
      <c r="F30" s="178">
        <v>114.0</v>
      </c>
      <c r="G30" s="178" t="s">
        <v>801</v>
      </c>
      <c r="H30" s="179">
        <v>37727.25</v>
      </c>
      <c r="I30" s="180">
        <v>11.9</v>
      </c>
    </row>
    <row r="31">
      <c r="A31" s="178">
        <v>1673.0</v>
      </c>
      <c r="B31" s="178" t="s">
        <v>866</v>
      </c>
      <c r="C31" s="178" t="s">
        <v>826</v>
      </c>
      <c r="D31" s="178" t="s">
        <v>810</v>
      </c>
      <c r="E31" s="178" t="s">
        <v>867</v>
      </c>
      <c r="F31" s="178">
        <v>112.0</v>
      </c>
      <c r="G31" s="178" t="s">
        <v>812</v>
      </c>
      <c r="H31" s="179">
        <v>38436.25</v>
      </c>
      <c r="I31" s="180">
        <v>11.85</v>
      </c>
    </row>
    <row r="32">
      <c r="A32" s="178">
        <v>1676.0</v>
      </c>
      <c r="B32" s="178" t="s">
        <v>852</v>
      </c>
      <c r="C32" s="178" t="s">
        <v>868</v>
      </c>
      <c r="D32" s="178" t="s">
        <v>827</v>
      </c>
      <c r="E32" s="178" t="s">
        <v>869</v>
      </c>
      <c r="F32" s="178">
        <v>115.0</v>
      </c>
      <c r="G32" s="178" t="s">
        <v>801</v>
      </c>
      <c r="H32" s="179">
        <v>34633.25</v>
      </c>
      <c r="I32" s="180">
        <v>10.75</v>
      </c>
    </row>
    <row r="33">
      <c r="A33" s="178">
        <v>1721.0</v>
      </c>
      <c r="B33" s="178" t="s">
        <v>870</v>
      </c>
      <c r="C33" s="178" t="s">
        <v>871</v>
      </c>
      <c r="D33" s="178" t="s">
        <v>822</v>
      </c>
      <c r="E33" s="178" t="s">
        <v>872</v>
      </c>
      <c r="F33" s="178">
        <v>102.0</v>
      </c>
      <c r="G33" s="178" t="s">
        <v>824</v>
      </c>
      <c r="H33" s="179">
        <v>37839.25</v>
      </c>
      <c r="I33" s="180">
        <v>9.75</v>
      </c>
    </row>
    <row r="34">
      <c r="A34" s="178">
        <v>1723.0</v>
      </c>
      <c r="B34" s="178" t="s">
        <v>873</v>
      </c>
      <c r="C34" s="178" t="s">
        <v>818</v>
      </c>
      <c r="D34" s="178" t="s">
        <v>827</v>
      </c>
      <c r="E34" s="178" t="s">
        <v>874</v>
      </c>
      <c r="F34" s="178">
        <v>145.0</v>
      </c>
      <c r="G34" s="178" t="s">
        <v>801</v>
      </c>
      <c r="H34" s="179">
        <v>33279.25</v>
      </c>
      <c r="I34" s="180">
        <v>13.95</v>
      </c>
    </row>
    <row r="35">
      <c r="A35" s="178">
        <v>1758.0</v>
      </c>
      <c r="B35" s="178" t="s">
        <v>875</v>
      </c>
      <c r="C35" s="178" t="s">
        <v>876</v>
      </c>
      <c r="D35" s="178" t="s">
        <v>815</v>
      </c>
      <c r="E35" s="178" t="s">
        <v>877</v>
      </c>
      <c r="F35" s="178">
        <v>107.0</v>
      </c>
      <c r="G35" s="178" t="s">
        <v>812</v>
      </c>
      <c r="H35" s="179">
        <v>34776.25</v>
      </c>
      <c r="I35" s="180">
        <v>11.2</v>
      </c>
    </row>
    <row r="36">
      <c r="A36" s="178">
        <v>1792.0</v>
      </c>
      <c r="B36" s="178" t="s">
        <v>878</v>
      </c>
      <c r="C36" s="178" t="s">
        <v>879</v>
      </c>
      <c r="D36" s="178" t="s">
        <v>799</v>
      </c>
      <c r="E36" s="178" t="s">
        <v>880</v>
      </c>
      <c r="F36" s="178">
        <v>111.0</v>
      </c>
      <c r="G36" s="178" t="s">
        <v>801</v>
      </c>
      <c r="H36" s="179">
        <v>37979.25</v>
      </c>
      <c r="I36" s="180">
        <v>10.3</v>
      </c>
    </row>
    <row r="37">
      <c r="A37" s="178">
        <v>1814.0</v>
      </c>
      <c r="B37" s="178" t="s">
        <v>881</v>
      </c>
      <c r="C37" s="178" t="s">
        <v>882</v>
      </c>
      <c r="D37" s="178" t="s">
        <v>822</v>
      </c>
      <c r="E37" s="178" t="s">
        <v>883</v>
      </c>
      <c r="F37" s="178">
        <v>103.0</v>
      </c>
      <c r="G37" s="178" t="s">
        <v>824</v>
      </c>
      <c r="H37" s="179">
        <v>37319.25</v>
      </c>
      <c r="I37" s="180">
        <v>12.25</v>
      </c>
    </row>
    <row r="38">
      <c r="A38" s="178">
        <v>1908.0</v>
      </c>
      <c r="B38" s="178" t="s">
        <v>884</v>
      </c>
      <c r="C38" s="178" t="s">
        <v>885</v>
      </c>
      <c r="D38" s="178" t="s">
        <v>799</v>
      </c>
      <c r="E38" s="178" t="s">
        <v>886</v>
      </c>
      <c r="F38" s="178">
        <v>152.0</v>
      </c>
      <c r="G38" s="178" t="s">
        <v>801</v>
      </c>
      <c r="H38" s="179">
        <v>35565.25</v>
      </c>
      <c r="I38" s="180">
        <v>10.25</v>
      </c>
    </row>
    <row r="39">
      <c r="A39" s="178">
        <v>1931.0</v>
      </c>
      <c r="B39" s="178" t="s">
        <v>852</v>
      </c>
      <c r="C39" s="178" t="s">
        <v>887</v>
      </c>
      <c r="D39" s="178" t="s">
        <v>815</v>
      </c>
      <c r="E39" s="178" t="s">
        <v>888</v>
      </c>
      <c r="F39" s="178">
        <v>110.0</v>
      </c>
      <c r="G39" s="178" t="s">
        <v>812</v>
      </c>
      <c r="H39" s="179">
        <v>37427.25</v>
      </c>
      <c r="I39" s="180">
        <v>9.85</v>
      </c>
    </row>
    <row r="40">
      <c r="A40" s="178">
        <v>1960.0</v>
      </c>
      <c r="B40" s="178" t="s">
        <v>889</v>
      </c>
      <c r="C40" s="178" t="s">
        <v>890</v>
      </c>
      <c r="D40" s="178" t="s">
        <v>837</v>
      </c>
      <c r="E40" s="178" t="s">
        <v>891</v>
      </c>
      <c r="F40" s="178">
        <v>150.0</v>
      </c>
      <c r="G40" s="178" t="s">
        <v>801</v>
      </c>
      <c r="H40" s="179">
        <v>36477.25</v>
      </c>
      <c r="I40" s="180">
        <v>11.65</v>
      </c>
    </row>
    <row r="41">
      <c r="A41" s="178">
        <v>1964.0</v>
      </c>
      <c r="B41" s="178" t="s">
        <v>892</v>
      </c>
      <c r="C41" s="178" t="s">
        <v>893</v>
      </c>
      <c r="D41" s="178" t="s">
        <v>815</v>
      </c>
      <c r="E41" s="178" t="s">
        <v>894</v>
      </c>
      <c r="F41" s="178">
        <v>108.0</v>
      </c>
      <c r="G41" s="178" t="s">
        <v>812</v>
      </c>
      <c r="H41" s="179">
        <v>38307.25</v>
      </c>
      <c r="I41" s="180">
        <v>9.25</v>
      </c>
    </row>
    <row r="42">
      <c r="A42" s="178">
        <v>1975.0</v>
      </c>
      <c r="B42" s="178" t="s">
        <v>797</v>
      </c>
      <c r="C42" s="178" t="s">
        <v>895</v>
      </c>
      <c r="D42" s="178" t="s">
        <v>815</v>
      </c>
      <c r="E42" s="178" t="s">
        <v>896</v>
      </c>
      <c r="F42" s="178">
        <v>125.0</v>
      </c>
      <c r="G42" s="178" t="s">
        <v>812</v>
      </c>
      <c r="H42" s="179">
        <v>39873.25</v>
      </c>
      <c r="I42" s="180">
        <v>9.25</v>
      </c>
    </row>
    <row r="43">
      <c r="A43" s="178">
        <v>1983.0</v>
      </c>
      <c r="B43" s="178" t="s">
        <v>892</v>
      </c>
      <c r="C43" s="178" t="s">
        <v>897</v>
      </c>
      <c r="D43" s="178" t="s">
        <v>799</v>
      </c>
      <c r="E43" s="178" t="s">
        <v>898</v>
      </c>
      <c r="F43" s="178">
        <v>154.0</v>
      </c>
      <c r="G43" s="178" t="s">
        <v>801</v>
      </c>
      <c r="H43" s="179">
        <v>40357.25</v>
      </c>
      <c r="I43" s="180">
        <v>11.0</v>
      </c>
    </row>
    <row r="44">
      <c r="A44" s="178">
        <v>1990.0</v>
      </c>
      <c r="B44" s="178" t="s">
        <v>899</v>
      </c>
      <c r="C44" s="178" t="s">
        <v>900</v>
      </c>
      <c r="D44" s="178" t="s">
        <v>837</v>
      </c>
      <c r="E44" s="178" t="s">
        <v>901</v>
      </c>
      <c r="F44" s="178">
        <v>198.0</v>
      </c>
      <c r="G44" s="178" t="s">
        <v>801</v>
      </c>
      <c r="H44" s="179">
        <v>40588.25</v>
      </c>
      <c r="I44" s="180">
        <v>10.95</v>
      </c>
    </row>
    <row r="45">
      <c r="A45" s="178">
        <v>1995.0</v>
      </c>
      <c r="B45" s="178" t="s">
        <v>852</v>
      </c>
      <c r="C45" s="178" t="s">
        <v>902</v>
      </c>
      <c r="D45" s="178" t="s">
        <v>799</v>
      </c>
      <c r="E45" s="178" t="s">
        <v>903</v>
      </c>
      <c r="F45" s="178">
        <v>198.0</v>
      </c>
      <c r="G45" s="178" t="s">
        <v>801</v>
      </c>
      <c r="H45" s="179">
        <v>40603.25</v>
      </c>
      <c r="I45" s="180">
        <v>11.75</v>
      </c>
    </row>
    <row r="46">
      <c r="A46" s="178">
        <v>2006.0</v>
      </c>
      <c r="B46" s="178" t="s">
        <v>904</v>
      </c>
      <c r="C46" s="178" t="s">
        <v>905</v>
      </c>
      <c r="D46" s="178" t="s">
        <v>822</v>
      </c>
      <c r="E46" s="178" t="s">
        <v>906</v>
      </c>
      <c r="F46" s="178">
        <v>428.0</v>
      </c>
      <c r="G46" s="178" t="s">
        <v>824</v>
      </c>
      <c r="H46" s="179">
        <v>40729.25</v>
      </c>
      <c r="I46" s="180">
        <v>10.15</v>
      </c>
    </row>
  </sheetData>
  <mergeCells count="4">
    <mergeCell ref="A1:E2"/>
    <mergeCell ref="A3:E4"/>
    <mergeCell ref="A5:E6"/>
    <mergeCell ref="A7:I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2022-09-26T03:36:56Z</dcterms:created>
  <dc:creator>ABHIJEET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643c171b50b84902ac9e93d30f5f539f</vt:lpwstr>
  </property>
</Properties>
</file>