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MIS\Lookup Functions\"/>
    </mc:Choice>
  </mc:AlternateContent>
  <xr:revisionPtr revIDLastSave="0" documentId="13_ncr:1_{5D691968-AA6C-4EAC-9375-EC0FB4211FFF}" xr6:coauthVersionLast="47" xr6:coauthVersionMax="47" xr10:uidLastSave="{00000000-0000-0000-0000-000000000000}"/>
  <bookViews>
    <workbookView xWindow="-96" yWindow="0" windowWidth="11712" windowHeight="12336" xr2:uid="{35799B39-B67C-421A-868E-F011744C0D18}"/>
  </bookViews>
  <sheets>
    <sheet name="IF or VLOOKU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0" i="1" l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69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40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41" i="1"/>
  <c r="C30" i="1"/>
  <c r="C31" i="1"/>
  <c r="C32" i="1"/>
  <c r="C33" i="1"/>
  <c r="C34" i="1"/>
  <c r="C35" i="1"/>
  <c r="C36" i="1"/>
  <c r="C29" i="1"/>
  <c r="C16" i="1"/>
  <c r="C17" i="1"/>
  <c r="C18" i="1"/>
  <c r="C19" i="1"/>
  <c r="C20" i="1"/>
  <c r="C21" i="1"/>
  <c r="C22" i="1"/>
  <c r="C23" i="1"/>
  <c r="C5" i="1"/>
  <c r="C6" i="1"/>
  <c r="C7" i="1"/>
  <c r="C8" i="1"/>
  <c r="C9" i="1"/>
  <c r="C10" i="1"/>
  <c r="C11" i="1"/>
  <c r="C4" i="1"/>
  <c r="L80" i="1"/>
</calcChain>
</file>

<file path=xl/sharedStrings.xml><?xml version="1.0" encoding="utf-8"?>
<sst xmlns="http://schemas.openxmlformats.org/spreadsheetml/2006/main" count="244" uniqueCount="67">
  <si>
    <t>Employee</t>
  </si>
  <si>
    <t>Sales</t>
  </si>
  <si>
    <t>Bonus Commission? 5% or 1%</t>
  </si>
  <si>
    <t>Kartik aryan</t>
  </si>
  <si>
    <t>Arunish sod</t>
  </si>
  <si>
    <t>Karna mehrotra</t>
  </si>
  <si>
    <t>Anamika Singh</t>
  </si>
  <si>
    <t>Ekanshika Kalra</t>
  </si>
  <si>
    <t>Swati Singh</t>
  </si>
  <si>
    <t>Aman Mathur</t>
  </si>
  <si>
    <t>Surbhi Jain</t>
  </si>
  <si>
    <t>Hurdle</t>
  </si>
  <si>
    <t>Bonus %</t>
  </si>
  <si>
    <t>No Bonus %</t>
  </si>
  <si>
    <t>Instead of this:</t>
  </si>
  <si>
    <t>Contract Reads: if you have sales of $20,000 or more,</t>
  </si>
  <si>
    <t>you earn a 5% bonus, otherwise you get a 1%</t>
  </si>
  <si>
    <t>bonus</t>
  </si>
  <si>
    <t>Bonus Commission %?</t>
  </si>
  <si>
    <t>Bonus Comm. %</t>
  </si>
  <si>
    <t>Contract Reads:</t>
  </si>
  <si>
    <t xml:space="preserve">If you have sales of less than $10,000 you get 0.00% commission, </t>
  </si>
  <si>
    <t xml:space="preserve">If you have sales of $10,000 or more you get 1.00% commission, </t>
  </si>
  <si>
    <t xml:space="preserve">If you have sales of $20,000 or more you get 2.00% commission, </t>
  </si>
  <si>
    <t xml:space="preserve">If you have sales of $30,000 or more you get 4.00% commission, </t>
  </si>
  <si>
    <t xml:space="preserve">If you have sales of $40,000 or more you get 5.00% commission, </t>
  </si>
  <si>
    <t xml:space="preserve">If you have sales of $50,000 or more you get 6.00% commission, </t>
  </si>
  <si>
    <t xml:space="preserve">If you have sales of $60,000 or more you get 7.50% commission, </t>
  </si>
  <si>
    <t>Date</t>
  </si>
  <si>
    <t>Product</t>
  </si>
  <si>
    <t>County Code</t>
  </si>
  <si>
    <t>Units</t>
  </si>
  <si>
    <t>Sales Category</t>
  </si>
  <si>
    <t>samsung</t>
  </si>
  <si>
    <t>USA</t>
  </si>
  <si>
    <t>nokia</t>
  </si>
  <si>
    <t>ESP</t>
  </si>
  <si>
    <t>oppo</t>
  </si>
  <si>
    <t>POL</t>
  </si>
  <si>
    <t>lava</t>
  </si>
  <si>
    <t>ARE</t>
  </si>
  <si>
    <t>vivi</t>
  </si>
  <si>
    <t>CZE</t>
  </si>
  <si>
    <t>life</t>
  </si>
  <si>
    <t>UKR</t>
  </si>
  <si>
    <t>ISL</t>
  </si>
  <si>
    <t>DOM</t>
  </si>
  <si>
    <t>BRA</t>
  </si>
  <si>
    <t>CAN</t>
  </si>
  <si>
    <t>IND</t>
  </si>
  <si>
    <t>ITA</t>
  </si>
  <si>
    <t>ARG</t>
  </si>
  <si>
    <t>ARM</t>
  </si>
  <si>
    <t>NAM</t>
  </si>
  <si>
    <t>VEN</t>
  </si>
  <si>
    <t>Large Sale = $250 or more</t>
  </si>
  <si>
    <t>Average</t>
  </si>
  <si>
    <t>Below Par</t>
  </si>
  <si>
    <t>Category</t>
  </si>
  <si>
    <t>Par</t>
  </si>
  <si>
    <t>Above Average</t>
  </si>
  <si>
    <t>Excellent</t>
  </si>
  <si>
    <t>We had this :</t>
  </si>
  <si>
    <t>VLOOKUP is easier than IF when you have more than 1 of 2 items to put in a cell:</t>
  </si>
  <si>
    <t>We had this</t>
  </si>
  <si>
    <t>We had this-vlookup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</si>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</sst>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(&quot;$&quot;* #,##0.00_);_(&quot;$&quot;* \(#,##0.00\);_(&quot;$&quot;* &quot;-&quot;??_);_(@_)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u/>
      <sz val="10"/>
      <color theme="10"/>
      <name val="Arial"/>
      <family val="2"/>
    </font>
    <font>
      <b/>
      <sz val="2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0" fontId="4" fillId="2" borderId="1">
      <alignment wrapText="1"/>
    </xf>
    <xf numFmtId="0" fontId="5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" fillId="0" borderId="0"/>
    <xf numFmtId="164" fontId="5" fillId="0" borderId="0" applyFont="0" applyFill="0" applyBorder="0" applyAlignment="0" applyProtection="0"/>
  </cellStyleXfs>
  <cellXfs count="30">
    <xf numFmtId="0" fontId="0" fillId="0" borderId="0" xfId="0"/>
    <xf numFmtId="0" fontId="2" fillId="5" borderId="1" xfId="2" applyFont="1" applyFill="1">
      <alignment wrapText="1"/>
    </xf>
    <xf numFmtId="0" fontId="2" fillId="5" borderId="1" xfId="0" applyFont="1" applyFill="1" applyBorder="1"/>
    <xf numFmtId="0" fontId="7" fillId="6" borderId="1" xfId="3" applyFont="1" applyFill="1" applyBorder="1"/>
    <xf numFmtId="43" fontId="7" fillId="6" borderId="1" xfId="1" applyFont="1" applyFill="1" applyBorder="1"/>
    <xf numFmtId="10" fontId="6" fillId="6" borderId="1" xfId="0" applyNumberFormat="1" applyFont="1" applyFill="1" applyBorder="1"/>
    <xf numFmtId="0" fontId="4" fillId="7" borderId="1" xfId="0" applyFont="1" applyFill="1" applyBorder="1"/>
    <xf numFmtId="0" fontId="4" fillId="7" borderId="1" xfId="0" applyFont="1" applyFill="1" applyBorder="1" applyAlignment="1">
      <alignment wrapText="1"/>
    </xf>
    <xf numFmtId="0" fontId="2" fillId="7" borderId="1" xfId="0" applyFont="1" applyFill="1" applyBorder="1"/>
    <xf numFmtId="0" fontId="2" fillId="7" borderId="1" xfId="0" applyFont="1" applyFill="1" applyBorder="1" applyAlignment="1">
      <alignment wrapText="1"/>
    </xf>
    <xf numFmtId="0" fontId="0" fillId="4" borderId="1" xfId="0" applyFill="1" applyBorder="1"/>
    <xf numFmtId="10" fontId="0" fillId="4" borderId="1" xfId="0" applyNumberFormat="1" applyFill="1" applyBorder="1"/>
    <xf numFmtId="0" fontId="3" fillId="8" borderId="0" xfId="0" applyFont="1" applyFill="1"/>
    <xf numFmtId="0" fontId="0" fillId="9" borderId="1" xfId="0" applyFill="1" applyBorder="1"/>
    <xf numFmtId="10" fontId="0" fillId="9" borderId="1" xfId="0" applyNumberFormat="1" applyFill="1" applyBorder="1"/>
    <xf numFmtId="0" fontId="4" fillId="5" borderId="1" xfId="2" applyFill="1">
      <alignment wrapText="1"/>
    </xf>
    <xf numFmtId="0" fontId="4" fillId="5" borderId="1" xfId="0" applyFont="1" applyFill="1" applyBorder="1"/>
    <xf numFmtId="0" fontId="2" fillId="10" borderId="1" xfId="0" applyFont="1" applyFill="1" applyBorder="1"/>
    <xf numFmtId="14" fontId="0" fillId="6" borderId="1" xfId="0" applyNumberFormat="1" applyFill="1" applyBorder="1"/>
    <xf numFmtId="0" fontId="0" fillId="6" borderId="1" xfId="0" applyFill="1" applyBorder="1"/>
    <xf numFmtId="0" fontId="6" fillId="6" borderId="1" xfId="0" applyFont="1" applyFill="1" applyBorder="1"/>
    <xf numFmtId="0" fontId="0" fillId="11" borderId="1" xfId="0" applyFill="1" applyBorder="1"/>
    <xf numFmtId="0" fontId="3" fillId="0" borderId="0" xfId="0" applyFont="1"/>
    <xf numFmtId="0" fontId="0" fillId="6" borderId="2" xfId="0" applyFill="1" applyBorder="1"/>
    <xf numFmtId="0" fontId="3" fillId="12" borderId="3" xfId="0" applyFont="1" applyFill="1" applyBorder="1"/>
    <xf numFmtId="0" fontId="0" fillId="12" borderId="3" xfId="0" applyFill="1" applyBorder="1"/>
    <xf numFmtId="0" fontId="0" fillId="12" borderId="4" xfId="0" applyFill="1" applyBorder="1"/>
    <xf numFmtId="0" fontId="9" fillId="7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7" borderId="0" xfId="0" applyFont="1" applyFill="1" applyAlignment="1">
      <alignment horizontal="center"/>
    </xf>
  </cellXfs>
  <cellStyles count="7">
    <cellStyle name="blue" xfId="2" xr:uid="{961244BB-98D0-4ACA-8345-30EA4D570C49}"/>
    <cellStyle name="Comma" xfId="1" builtinId="3"/>
    <cellStyle name="Currency 2" xfId="6" xr:uid="{4BD22242-3A1A-4CD2-B37F-BFEC2F772F19}"/>
    <cellStyle name="Hyperlink 2" xfId="4" xr:uid="{940ED803-0063-425C-9E60-A51152F6A0D0}"/>
    <cellStyle name="Normal" xfId="0" builtinId="0"/>
    <cellStyle name="Normal 2" xfId="3" xr:uid="{036077C8-2C15-4F79-A9C6-CA3BB21D1E30}"/>
    <cellStyle name="Normal 3 2" xfId="5" xr:uid="{5BA608CF-42E0-450B-B16E-707E45D8D58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1B087-D35C-455E-A895-8D0D1F20E6F2}">
  <dimension ref="A1:S92"/>
  <sheetViews>
    <sheetView tabSelected="1" topLeftCell="B1" workbookViewId="0">
      <selection activeCell="J83" sqref="J83"/>
    </sheetView>
  </sheetViews>
  <sheetFormatPr defaultRowHeight="14.4" x14ac:dyDescent="0.3"/>
  <cols>
    <col min="1" max="1" width="13.33203125" bestFit="1" customWidth="1"/>
    <col min="2" max="2" width="9.77734375" bestFit="1" customWidth="1"/>
    <col min="3" max="3" width="11.88671875" bestFit="1" customWidth="1"/>
    <col min="4" max="4" width="10.33203125" bestFit="1" customWidth="1"/>
    <col min="5" max="5" width="8" bestFit="1" customWidth="1"/>
    <col min="6" max="6" width="13.33203125" bestFit="1" customWidth="1"/>
    <col min="7" max="7" width="8.109375" bestFit="1" customWidth="1"/>
    <col min="8" max="8" width="22.44140625" bestFit="1" customWidth="1"/>
    <col min="9" max="9" width="56.77734375" bestFit="1" customWidth="1"/>
    <col min="11" max="11" width="10.33203125" bestFit="1" customWidth="1"/>
    <col min="12" max="12" width="13.21875" bestFit="1" customWidth="1"/>
    <col min="13" max="13" width="11.88671875" bestFit="1" customWidth="1"/>
    <col min="14" max="14" width="5.33203125" bestFit="1" customWidth="1"/>
    <col min="15" max="15" width="7" bestFit="1" customWidth="1"/>
    <col min="16" max="16" width="13.33203125" bestFit="1" customWidth="1"/>
    <col min="18" max="18" width="5.21875" bestFit="1" customWidth="1"/>
    <col min="19" max="19" width="13.21875" bestFit="1" customWidth="1"/>
  </cols>
  <sheetData>
    <row r="1" spans="1:9" ht="28.8" x14ac:dyDescent="0.55000000000000004">
      <c r="A1" s="28" t="s">
        <v>14</v>
      </c>
      <c r="B1" s="28"/>
      <c r="C1" s="28"/>
      <c r="D1" s="28"/>
      <c r="E1" s="28"/>
      <c r="F1" s="28"/>
      <c r="G1" s="28"/>
    </row>
    <row r="3" spans="1:9" ht="57.6" x14ac:dyDescent="0.3">
      <c r="A3" s="1" t="s">
        <v>0</v>
      </c>
      <c r="B3" s="2" t="s">
        <v>1</v>
      </c>
      <c r="C3" s="1" t="s">
        <v>2</v>
      </c>
      <c r="E3" s="8" t="s">
        <v>11</v>
      </c>
      <c r="F3" s="8" t="s">
        <v>12</v>
      </c>
      <c r="G3" s="9" t="s">
        <v>13</v>
      </c>
      <c r="I3" s="12" t="s">
        <v>15</v>
      </c>
    </row>
    <row r="4" spans="1:9" x14ac:dyDescent="0.3">
      <c r="A4" s="3" t="s">
        <v>3</v>
      </c>
      <c r="B4" s="4">
        <v>23235</v>
      </c>
      <c r="C4" s="5">
        <f>IF(B4&gt;=$E$4,$F$4,$G$4)</f>
        <v>0.05</v>
      </c>
      <c r="E4" s="10">
        <v>20000</v>
      </c>
      <c r="F4" s="11">
        <v>0.05</v>
      </c>
      <c r="G4" s="11">
        <v>0.01</v>
      </c>
      <c r="I4" s="12" t="s">
        <v>16</v>
      </c>
    </row>
    <row r="5" spans="1:9" x14ac:dyDescent="0.3">
      <c r="A5" s="3" t="s">
        <v>4</v>
      </c>
      <c r="B5" s="4">
        <v>34254</v>
      </c>
      <c r="C5" s="5">
        <f t="shared" ref="C5:C11" si="0">IF(B5&gt;=$E$4,$F$4,$G$4)</f>
        <v>0.05</v>
      </c>
      <c r="I5" s="12" t="s">
        <v>17</v>
      </c>
    </row>
    <row r="6" spans="1:9" x14ac:dyDescent="0.3">
      <c r="A6" s="3" t="s">
        <v>5</v>
      </c>
      <c r="B6" s="4">
        <v>86543</v>
      </c>
      <c r="C6" s="5">
        <f t="shared" si="0"/>
        <v>0.05</v>
      </c>
    </row>
    <row r="7" spans="1:9" x14ac:dyDescent="0.3">
      <c r="A7" s="3" t="s">
        <v>6</v>
      </c>
      <c r="B7" s="4">
        <v>12123</v>
      </c>
      <c r="C7" s="5">
        <f t="shared" si="0"/>
        <v>0.01</v>
      </c>
    </row>
    <row r="8" spans="1:9" x14ac:dyDescent="0.3">
      <c r="A8" s="3" t="s">
        <v>7</v>
      </c>
      <c r="B8" s="4">
        <v>45453</v>
      </c>
      <c r="C8" s="5">
        <f t="shared" si="0"/>
        <v>0.05</v>
      </c>
    </row>
    <row r="9" spans="1:9" x14ac:dyDescent="0.3">
      <c r="A9" s="3" t="s">
        <v>8</v>
      </c>
      <c r="B9" s="4">
        <v>56443</v>
      </c>
      <c r="C9" s="5">
        <f t="shared" si="0"/>
        <v>0.05</v>
      </c>
    </row>
    <row r="10" spans="1:9" x14ac:dyDescent="0.3">
      <c r="A10" s="3" t="s">
        <v>9</v>
      </c>
      <c r="B10" s="4">
        <v>11112</v>
      </c>
      <c r="C10" s="5">
        <f t="shared" si="0"/>
        <v>0.01</v>
      </c>
    </row>
    <row r="11" spans="1:9" x14ac:dyDescent="0.3">
      <c r="A11" s="3" t="s">
        <v>10</v>
      </c>
      <c r="B11" s="4">
        <v>11232</v>
      </c>
      <c r="C11" s="5">
        <f t="shared" si="0"/>
        <v>0.01</v>
      </c>
    </row>
    <row r="13" spans="1:9" ht="28.8" x14ac:dyDescent="0.55000000000000004">
      <c r="A13" s="28" t="s">
        <v>62</v>
      </c>
      <c r="B13" s="28"/>
      <c r="C13" s="28"/>
      <c r="D13" s="28"/>
      <c r="E13" s="28"/>
      <c r="F13" s="28"/>
      <c r="G13" s="28"/>
    </row>
    <row r="15" spans="1:9" ht="43.2" x14ac:dyDescent="0.3">
      <c r="A15" s="1" t="s">
        <v>0</v>
      </c>
      <c r="B15" s="2" t="s">
        <v>1</v>
      </c>
      <c r="C15" s="1" t="s">
        <v>18</v>
      </c>
      <c r="E15" s="6" t="s">
        <v>1</v>
      </c>
      <c r="F15" s="7" t="s">
        <v>19</v>
      </c>
      <c r="I15" s="12" t="s">
        <v>20</v>
      </c>
    </row>
    <row r="16" spans="1:9" x14ac:dyDescent="0.3">
      <c r="A16" s="3" t="s">
        <v>3</v>
      </c>
      <c r="B16" s="4">
        <v>23235</v>
      </c>
      <c r="C16" s="5">
        <f>IF(B16&gt;=$E$22,$F$22,IF(B16&gt;$E$21,$F$21,IF(B16&gt;=$E$20,$F$20,IF(B16&gt;=$E$19,$F$19,IF(B16&gt;=$E$18,$F$18,IF(B16&gt;=$E$17,$F$17,IF(B16&gt;=$E$16,$F$16)))))))</f>
        <v>0.02</v>
      </c>
      <c r="E16" s="13">
        <v>0</v>
      </c>
      <c r="F16" s="14">
        <v>0</v>
      </c>
      <c r="I16" s="12" t="s">
        <v>21</v>
      </c>
    </row>
    <row r="17" spans="1:9" x14ac:dyDescent="0.3">
      <c r="A17" s="3" t="s">
        <v>4</v>
      </c>
      <c r="B17" s="4">
        <v>34254</v>
      </c>
      <c r="C17" s="5">
        <f t="shared" ref="C17:C23" si="1">IF(B17&gt;=$E$22,$F$22,IF(B17&gt;$E$21,F22,IF(B17&gt;=$E$20,$F$20,IF(B17&gt;=$E$19,$F$19,IF(B17&gt;=$E$18,$F$18,IF(B17&gt;=$E$17,$F$17,IF(B17&gt;=$E$16,$F$16)))))))</f>
        <v>0.04</v>
      </c>
      <c r="E17" s="13">
        <v>10000</v>
      </c>
      <c r="F17" s="14">
        <v>0.01</v>
      </c>
      <c r="I17" s="12" t="s">
        <v>22</v>
      </c>
    </row>
    <row r="18" spans="1:9" x14ac:dyDescent="0.3">
      <c r="A18" s="3" t="s">
        <v>5</v>
      </c>
      <c r="B18" s="4">
        <v>86543</v>
      </c>
      <c r="C18" s="5">
        <f t="shared" si="1"/>
        <v>7.4999999999999997E-2</v>
      </c>
      <c r="E18" s="13">
        <v>20000</v>
      </c>
      <c r="F18" s="14">
        <v>0.02</v>
      </c>
      <c r="I18" s="12" t="s">
        <v>23</v>
      </c>
    </row>
    <row r="19" spans="1:9" x14ac:dyDescent="0.3">
      <c r="A19" s="3" t="s">
        <v>6</v>
      </c>
      <c r="B19" s="4">
        <v>12123</v>
      </c>
      <c r="C19" s="5">
        <f t="shared" si="1"/>
        <v>0.01</v>
      </c>
      <c r="E19" s="13">
        <v>30000</v>
      </c>
      <c r="F19" s="14">
        <v>0.04</v>
      </c>
      <c r="I19" s="12" t="s">
        <v>24</v>
      </c>
    </row>
    <row r="20" spans="1:9" x14ac:dyDescent="0.3">
      <c r="A20" s="3" t="s">
        <v>7</v>
      </c>
      <c r="B20" s="4">
        <v>45453</v>
      </c>
      <c r="C20" s="5">
        <f t="shared" si="1"/>
        <v>0.05</v>
      </c>
      <c r="E20" s="13">
        <v>40000</v>
      </c>
      <c r="F20" s="14">
        <v>0.05</v>
      </c>
      <c r="I20" s="12" t="s">
        <v>25</v>
      </c>
    </row>
    <row r="21" spans="1:9" x14ac:dyDescent="0.3">
      <c r="A21" s="3" t="s">
        <v>8</v>
      </c>
      <c r="B21" s="4">
        <v>56443</v>
      </c>
      <c r="C21" s="5">
        <f t="shared" si="1"/>
        <v>0</v>
      </c>
      <c r="E21" s="13">
        <v>50000</v>
      </c>
      <c r="F21" s="14">
        <v>0.06</v>
      </c>
      <c r="I21" s="12" t="s">
        <v>26</v>
      </c>
    </row>
    <row r="22" spans="1:9" x14ac:dyDescent="0.3">
      <c r="A22" s="3" t="s">
        <v>9</v>
      </c>
      <c r="B22" s="4">
        <v>11112</v>
      </c>
      <c r="C22" s="5">
        <f t="shared" si="1"/>
        <v>0.01</v>
      </c>
      <c r="E22" s="13">
        <v>60000</v>
      </c>
      <c r="F22" s="14">
        <v>7.4999999999999997E-2</v>
      </c>
      <c r="I22" s="12" t="s">
        <v>27</v>
      </c>
    </row>
    <row r="23" spans="1:9" x14ac:dyDescent="0.3">
      <c r="A23" s="3" t="s">
        <v>10</v>
      </c>
      <c r="B23" s="4">
        <v>11232</v>
      </c>
      <c r="C23" s="5">
        <f t="shared" si="1"/>
        <v>0.01</v>
      </c>
    </row>
    <row r="26" spans="1:9" ht="21" x14ac:dyDescent="0.4">
      <c r="A26" s="29" t="s">
        <v>63</v>
      </c>
      <c r="B26" s="29"/>
      <c r="C26" s="29"/>
      <c r="D26" s="29"/>
      <c r="E26" s="29"/>
      <c r="F26" s="29"/>
      <c r="G26" s="29"/>
      <c r="H26" s="29"/>
      <c r="I26" s="29"/>
    </row>
    <row r="28" spans="1:9" ht="43.2" x14ac:dyDescent="0.3">
      <c r="A28" s="15" t="s">
        <v>0</v>
      </c>
      <c r="B28" s="16" t="s">
        <v>1</v>
      </c>
      <c r="C28" s="15" t="s">
        <v>18</v>
      </c>
      <c r="E28" s="6" t="s">
        <v>1</v>
      </c>
      <c r="F28" s="7" t="s">
        <v>19</v>
      </c>
      <c r="I28" s="12" t="s">
        <v>20</v>
      </c>
    </row>
    <row r="29" spans="1:9" x14ac:dyDescent="0.3">
      <c r="A29" s="3" t="s">
        <v>3</v>
      </c>
      <c r="B29" s="4">
        <v>23235</v>
      </c>
      <c r="C29" s="5">
        <f>VLOOKUP(B29,$E$29:$F$35,2,1)</f>
        <v>0.02</v>
      </c>
      <c r="E29" s="13">
        <v>0</v>
      </c>
      <c r="F29" s="14">
        <v>0</v>
      </c>
      <c r="I29" s="12" t="s">
        <v>21</v>
      </c>
    </row>
    <row r="30" spans="1:9" x14ac:dyDescent="0.3">
      <c r="A30" s="3" t="s">
        <v>4</v>
      </c>
      <c r="B30" s="4">
        <v>34254</v>
      </c>
      <c r="C30" s="5">
        <f t="shared" ref="C30:C36" si="2">VLOOKUP(B30,$E$29:$F$35,2,1)</f>
        <v>0.04</v>
      </c>
      <c r="E30" s="13">
        <v>10000</v>
      </c>
      <c r="F30" s="14">
        <v>0.01</v>
      </c>
      <c r="I30" s="12" t="s">
        <v>22</v>
      </c>
    </row>
    <row r="31" spans="1:9" x14ac:dyDescent="0.3">
      <c r="A31" s="3" t="s">
        <v>5</v>
      </c>
      <c r="B31" s="4">
        <v>86543</v>
      </c>
      <c r="C31" s="5">
        <f t="shared" si="2"/>
        <v>7.4999999999999997E-2</v>
      </c>
      <c r="E31" s="13">
        <v>20000</v>
      </c>
      <c r="F31" s="14">
        <v>0.02</v>
      </c>
      <c r="I31" s="12" t="s">
        <v>23</v>
      </c>
    </row>
    <row r="32" spans="1:9" x14ac:dyDescent="0.3">
      <c r="A32" s="3" t="s">
        <v>6</v>
      </c>
      <c r="B32" s="4">
        <v>12123</v>
      </c>
      <c r="C32" s="5">
        <f t="shared" si="2"/>
        <v>0.01</v>
      </c>
      <c r="E32" s="13">
        <v>30000</v>
      </c>
      <c r="F32" s="14">
        <v>0.04</v>
      </c>
      <c r="H32" s="22"/>
      <c r="I32" s="12" t="s">
        <v>24</v>
      </c>
    </row>
    <row r="33" spans="1:19" x14ac:dyDescent="0.3">
      <c r="A33" s="3" t="s">
        <v>7</v>
      </c>
      <c r="B33" s="4">
        <v>45453</v>
      </c>
      <c r="C33" s="5">
        <f t="shared" si="2"/>
        <v>0.05</v>
      </c>
      <c r="E33" s="13">
        <v>40000</v>
      </c>
      <c r="F33" s="14">
        <v>0.05</v>
      </c>
      <c r="I33" s="12" t="s">
        <v>25</v>
      </c>
    </row>
    <row r="34" spans="1:19" x14ac:dyDescent="0.3">
      <c r="A34" s="3" t="s">
        <v>8</v>
      </c>
      <c r="B34" s="4">
        <v>56443</v>
      </c>
      <c r="C34" s="5">
        <f t="shared" si="2"/>
        <v>0.06</v>
      </c>
      <c r="E34" s="13">
        <v>50000</v>
      </c>
      <c r="F34" s="14">
        <v>0.06</v>
      </c>
      <c r="I34" s="12" t="s">
        <v>26</v>
      </c>
    </row>
    <row r="35" spans="1:19" x14ac:dyDescent="0.3">
      <c r="A35" s="3" t="s">
        <v>9</v>
      </c>
      <c r="B35" s="4">
        <v>11112</v>
      </c>
      <c r="C35" s="5">
        <f t="shared" si="2"/>
        <v>0.01</v>
      </c>
      <c r="E35" s="13">
        <v>60000</v>
      </c>
      <c r="F35" s="14">
        <v>7.4999999999999997E-2</v>
      </c>
      <c r="I35" s="12" t="s">
        <v>27</v>
      </c>
    </row>
    <row r="36" spans="1:19" x14ac:dyDescent="0.3">
      <c r="A36" s="3" t="s">
        <v>10</v>
      </c>
      <c r="B36" s="4">
        <v>11232</v>
      </c>
      <c r="C36" s="5">
        <f t="shared" si="2"/>
        <v>0.01</v>
      </c>
    </row>
    <row r="37" spans="1:19" ht="28.8" x14ac:dyDescent="0.55000000000000004">
      <c r="K37" s="27" t="s">
        <v>64</v>
      </c>
      <c r="L37" s="27"/>
      <c r="M37" s="27"/>
      <c r="N37" s="27"/>
      <c r="O37" s="27"/>
      <c r="P37" s="27"/>
      <c r="Q37" s="27"/>
      <c r="R37" s="27"/>
      <c r="S37" s="27"/>
    </row>
    <row r="38" spans="1:19" ht="28.8" x14ac:dyDescent="0.55000000000000004">
      <c r="A38" s="27" t="s">
        <v>14</v>
      </c>
      <c r="B38" s="27"/>
      <c r="C38" s="27"/>
      <c r="D38" s="27"/>
      <c r="E38" s="27"/>
      <c r="F38" s="27"/>
      <c r="G38" s="27"/>
      <c r="H38" s="27"/>
    </row>
    <row r="39" spans="1:19" x14ac:dyDescent="0.3">
      <c r="K39" s="17" t="s">
        <v>28</v>
      </c>
      <c r="L39" s="17" t="s">
        <v>29</v>
      </c>
      <c r="M39" s="17" t="s">
        <v>30</v>
      </c>
      <c r="N39" s="17" t="s">
        <v>31</v>
      </c>
      <c r="O39" s="17" t="s">
        <v>1</v>
      </c>
      <c r="P39" s="17" t="s">
        <v>32</v>
      </c>
      <c r="R39" s="8" t="s">
        <v>1</v>
      </c>
      <c r="S39" s="8" t="s">
        <v>58</v>
      </c>
    </row>
    <row r="40" spans="1:19" x14ac:dyDescent="0.3">
      <c r="A40" s="17" t="s">
        <v>28</v>
      </c>
      <c r="B40" s="17" t="s">
        <v>29</v>
      </c>
      <c r="C40" s="17" t="s">
        <v>30</v>
      </c>
      <c r="D40" s="17" t="s">
        <v>31</v>
      </c>
      <c r="E40" s="17" t="s">
        <v>1</v>
      </c>
      <c r="F40" s="17" t="s">
        <v>32</v>
      </c>
      <c r="H40" t="s">
        <v>55</v>
      </c>
      <c r="K40" s="18">
        <v>43450</v>
      </c>
      <c r="L40" s="19" t="s">
        <v>33</v>
      </c>
      <c r="M40" s="19" t="s">
        <v>34</v>
      </c>
      <c r="N40" s="19">
        <v>36</v>
      </c>
      <c r="O40" s="19">
        <v>263.52</v>
      </c>
      <c r="P40" s="20" t="str">
        <f>IF(O40&gt;=$R$40,$S$40,IF(O40&gt;=$R$41,$S$41,IF(O40&gt;=$R$42,$S$42,IF(O40&gt;=$R$43,$S$43,IF(O40&gt;=$R$44,$S$44)))))</f>
        <v>Below Par</v>
      </c>
      <c r="R40" s="21">
        <v>0</v>
      </c>
      <c r="S40" s="21" t="s">
        <v>57</v>
      </c>
    </row>
    <row r="41" spans="1:19" x14ac:dyDescent="0.3">
      <c r="A41" s="18">
        <v>43450</v>
      </c>
      <c r="B41" s="19" t="s">
        <v>33</v>
      </c>
      <c r="C41" s="19" t="s">
        <v>34</v>
      </c>
      <c r="D41" s="19">
        <v>36</v>
      </c>
      <c r="E41" s="19">
        <v>263.52</v>
      </c>
      <c r="F41" s="20" t="str">
        <f>IF(E41&gt;=$H$43,"LARGE","SMALL")</f>
        <v>LARGE</v>
      </c>
      <c r="K41" s="18">
        <v>43118</v>
      </c>
      <c r="L41" s="19" t="s">
        <v>35</v>
      </c>
      <c r="M41" s="19" t="s">
        <v>36</v>
      </c>
      <c r="N41" s="19">
        <v>2</v>
      </c>
      <c r="O41" s="19">
        <v>32.78</v>
      </c>
      <c r="P41" s="20" t="str">
        <f t="shared" ref="P41:P63" si="3">IF(O41&gt;=$R$40,$S$40,IF(O41&gt;=$R$41,$S$41,IF(O41&gt;=$R$42,$S$42,IF(O41&gt;=$R$43,$S$43,IF(O41&gt;=$R$44,$S$44)))))</f>
        <v>Below Par</v>
      </c>
      <c r="R41" s="21">
        <v>100</v>
      </c>
      <c r="S41" s="21" t="s">
        <v>59</v>
      </c>
    </row>
    <row r="42" spans="1:19" x14ac:dyDescent="0.3">
      <c r="A42" s="18">
        <v>43118</v>
      </c>
      <c r="B42" s="19" t="s">
        <v>35</v>
      </c>
      <c r="C42" s="19" t="s">
        <v>36</v>
      </c>
      <c r="D42" s="19">
        <v>2</v>
      </c>
      <c r="E42" s="19">
        <v>32.78</v>
      </c>
      <c r="F42" s="20" t="str">
        <f t="shared" ref="F42:F64" si="4">IF(E42&gt;=$H$43,"LARGE","SMALL")</f>
        <v>SMALL</v>
      </c>
      <c r="H42" s="6" t="s">
        <v>11</v>
      </c>
      <c r="K42" s="18">
        <v>43144</v>
      </c>
      <c r="L42" s="19" t="s">
        <v>37</v>
      </c>
      <c r="M42" s="19" t="s">
        <v>38</v>
      </c>
      <c r="N42" s="19">
        <v>2</v>
      </c>
      <c r="O42" s="19">
        <v>37.82</v>
      </c>
      <c r="P42" s="20" t="str">
        <f t="shared" si="3"/>
        <v>Below Par</v>
      </c>
      <c r="R42" s="21">
        <v>250</v>
      </c>
      <c r="S42" s="21" t="s">
        <v>56</v>
      </c>
    </row>
    <row r="43" spans="1:19" x14ac:dyDescent="0.3">
      <c r="A43" s="18">
        <v>43144</v>
      </c>
      <c r="B43" s="19" t="s">
        <v>37</v>
      </c>
      <c r="C43" s="19" t="s">
        <v>38</v>
      </c>
      <c r="D43" s="19">
        <v>2</v>
      </c>
      <c r="E43" s="19">
        <v>37.82</v>
      </c>
      <c r="F43" s="20" t="str">
        <f t="shared" si="4"/>
        <v>SMALL</v>
      </c>
      <c r="H43" s="21">
        <v>250</v>
      </c>
      <c r="K43" s="18">
        <v>43424</v>
      </c>
      <c r="L43" s="19" t="s">
        <v>39</v>
      </c>
      <c r="M43" s="19" t="s">
        <v>40</v>
      </c>
      <c r="N43" s="19">
        <v>2</v>
      </c>
      <c r="O43" s="19">
        <v>38.4</v>
      </c>
      <c r="P43" s="20" t="str">
        <f t="shared" si="3"/>
        <v>Below Par</v>
      </c>
      <c r="R43" s="21">
        <v>500</v>
      </c>
      <c r="S43" s="21" t="s">
        <v>60</v>
      </c>
    </row>
    <row r="44" spans="1:19" x14ac:dyDescent="0.3">
      <c r="A44" s="18">
        <v>43424</v>
      </c>
      <c r="B44" s="19" t="s">
        <v>39</v>
      </c>
      <c r="C44" s="19" t="s">
        <v>40</v>
      </c>
      <c r="D44" s="19">
        <v>2</v>
      </c>
      <c r="E44" s="19">
        <v>38.4</v>
      </c>
      <c r="F44" s="20" t="str">
        <f t="shared" si="4"/>
        <v>SMALL</v>
      </c>
      <c r="K44" s="18">
        <v>43422</v>
      </c>
      <c r="L44" s="19" t="s">
        <v>41</v>
      </c>
      <c r="M44" s="19" t="s">
        <v>42</v>
      </c>
      <c r="N44" s="19">
        <v>2</v>
      </c>
      <c r="O44" s="19">
        <v>32.5</v>
      </c>
      <c r="P44" s="20" t="str">
        <f t="shared" si="3"/>
        <v>Below Par</v>
      </c>
      <c r="R44" s="21">
        <v>600</v>
      </c>
      <c r="S44" s="21" t="s">
        <v>61</v>
      </c>
    </row>
    <row r="45" spans="1:19" x14ac:dyDescent="0.3">
      <c r="A45" s="18">
        <v>43422</v>
      </c>
      <c r="B45" s="19" t="s">
        <v>41</v>
      </c>
      <c r="C45" s="19" t="s">
        <v>42</v>
      </c>
      <c r="D45" s="19">
        <v>2</v>
      </c>
      <c r="E45" s="19">
        <v>32.5</v>
      </c>
      <c r="F45" s="20" t="str">
        <f t="shared" si="4"/>
        <v>SMALL</v>
      </c>
      <c r="K45" s="18">
        <v>43452</v>
      </c>
      <c r="L45" s="19" t="s">
        <v>43</v>
      </c>
      <c r="M45" s="19" t="s">
        <v>34</v>
      </c>
      <c r="N45" s="19">
        <v>1</v>
      </c>
      <c r="O45" s="19">
        <v>10.59</v>
      </c>
      <c r="P45" s="20" t="str">
        <f t="shared" si="3"/>
        <v>Below Par</v>
      </c>
    </row>
    <row r="46" spans="1:19" x14ac:dyDescent="0.3">
      <c r="A46" s="18">
        <v>43452</v>
      </c>
      <c r="B46" s="19" t="s">
        <v>43</v>
      </c>
      <c r="C46" s="19" t="s">
        <v>34</v>
      </c>
      <c r="D46" s="19">
        <v>1</v>
      </c>
      <c r="E46" s="19">
        <v>10.59</v>
      </c>
      <c r="F46" s="20" t="str">
        <f t="shared" si="4"/>
        <v>SMALL</v>
      </c>
      <c r="K46" s="18">
        <v>43206</v>
      </c>
      <c r="L46" s="19" t="s">
        <v>33</v>
      </c>
      <c r="M46" s="19" t="s">
        <v>44</v>
      </c>
      <c r="N46" s="19">
        <v>4</v>
      </c>
      <c r="O46" s="19">
        <v>55</v>
      </c>
      <c r="P46" s="20" t="str">
        <f t="shared" si="3"/>
        <v>Below Par</v>
      </c>
    </row>
    <row r="47" spans="1:19" x14ac:dyDescent="0.3">
      <c r="A47" s="18">
        <v>43206</v>
      </c>
      <c r="B47" s="19" t="s">
        <v>33</v>
      </c>
      <c r="C47" s="19" t="s">
        <v>44</v>
      </c>
      <c r="D47" s="19">
        <v>4</v>
      </c>
      <c r="E47" s="19">
        <v>55</v>
      </c>
      <c r="F47" s="20" t="str">
        <f t="shared" si="4"/>
        <v>SMALL</v>
      </c>
      <c r="K47" s="18">
        <v>43232</v>
      </c>
      <c r="L47" s="19" t="s">
        <v>35</v>
      </c>
      <c r="M47" s="19" t="s">
        <v>34</v>
      </c>
      <c r="N47" s="19">
        <v>3</v>
      </c>
      <c r="O47" s="19">
        <v>38.340000000000003</v>
      </c>
      <c r="P47" s="20" t="str">
        <f t="shared" si="3"/>
        <v>Below Par</v>
      </c>
    </row>
    <row r="48" spans="1:19" x14ac:dyDescent="0.3">
      <c r="A48" s="18">
        <v>43232</v>
      </c>
      <c r="B48" s="19" t="s">
        <v>35</v>
      </c>
      <c r="C48" s="19" t="s">
        <v>34</v>
      </c>
      <c r="D48" s="19">
        <v>3</v>
      </c>
      <c r="E48" s="19">
        <v>38.340000000000003</v>
      </c>
      <c r="F48" s="20" t="str">
        <f t="shared" si="4"/>
        <v>SMALL</v>
      </c>
      <c r="K48" s="18">
        <v>43432</v>
      </c>
      <c r="L48" s="19" t="s">
        <v>37</v>
      </c>
      <c r="M48" s="19" t="s">
        <v>34</v>
      </c>
      <c r="N48" s="19">
        <v>2</v>
      </c>
      <c r="O48" s="19">
        <v>23.62</v>
      </c>
      <c r="P48" s="20" t="str">
        <f t="shared" si="3"/>
        <v>Below Par</v>
      </c>
    </row>
    <row r="49" spans="1:16" x14ac:dyDescent="0.3">
      <c r="A49" s="18">
        <v>43432</v>
      </c>
      <c r="B49" s="19" t="s">
        <v>37</v>
      </c>
      <c r="C49" s="19" t="s">
        <v>34</v>
      </c>
      <c r="D49" s="19">
        <v>2</v>
      </c>
      <c r="E49" s="19">
        <v>23.62</v>
      </c>
      <c r="F49" s="20" t="str">
        <f t="shared" si="4"/>
        <v>SMALL</v>
      </c>
      <c r="K49" s="18">
        <v>43267</v>
      </c>
      <c r="L49" s="19" t="s">
        <v>39</v>
      </c>
      <c r="M49" s="19" t="s">
        <v>45</v>
      </c>
      <c r="N49" s="19">
        <v>2</v>
      </c>
      <c r="O49" s="19">
        <v>39.76</v>
      </c>
      <c r="P49" s="20" t="str">
        <f t="shared" si="3"/>
        <v>Below Par</v>
      </c>
    </row>
    <row r="50" spans="1:16" x14ac:dyDescent="0.3">
      <c r="A50" s="18">
        <v>43267</v>
      </c>
      <c r="B50" s="19" t="s">
        <v>39</v>
      </c>
      <c r="C50" s="19" t="s">
        <v>45</v>
      </c>
      <c r="D50" s="19">
        <v>2</v>
      </c>
      <c r="E50" s="19">
        <v>39.76</v>
      </c>
      <c r="F50" s="20" t="str">
        <f t="shared" si="4"/>
        <v>SMALL</v>
      </c>
      <c r="K50" s="18">
        <v>43196</v>
      </c>
      <c r="L50" s="19" t="s">
        <v>41</v>
      </c>
      <c r="M50" s="19" t="s">
        <v>36</v>
      </c>
      <c r="N50" s="19">
        <v>4</v>
      </c>
      <c r="O50" s="19">
        <v>71.040000000000006</v>
      </c>
      <c r="P50" s="20" t="str">
        <f t="shared" si="3"/>
        <v>Below Par</v>
      </c>
    </row>
    <row r="51" spans="1:16" x14ac:dyDescent="0.3">
      <c r="A51" s="18">
        <v>43196</v>
      </c>
      <c r="B51" s="19" t="s">
        <v>41</v>
      </c>
      <c r="C51" s="19" t="s">
        <v>36</v>
      </c>
      <c r="D51" s="19">
        <v>4</v>
      </c>
      <c r="E51" s="19">
        <v>71.040000000000006</v>
      </c>
      <c r="F51" s="20" t="str">
        <f t="shared" si="4"/>
        <v>SMALL</v>
      </c>
      <c r="K51" s="18">
        <v>43418</v>
      </c>
      <c r="L51" s="19" t="s">
        <v>43</v>
      </c>
      <c r="M51" s="19" t="s">
        <v>38</v>
      </c>
      <c r="N51" s="19">
        <v>2</v>
      </c>
      <c r="O51" s="19">
        <v>34.28</v>
      </c>
      <c r="P51" s="20" t="str">
        <f t="shared" si="3"/>
        <v>Below Par</v>
      </c>
    </row>
    <row r="52" spans="1:16" x14ac:dyDescent="0.3">
      <c r="A52" s="18">
        <v>43418</v>
      </c>
      <c r="B52" s="19" t="s">
        <v>43</v>
      </c>
      <c r="C52" s="19" t="s">
        <v>38</v>
      </c>
      <c r="D52" s="19">
        <v>2</v>
      </c>
      <c r="E52" s="19">
        <v>34.28</v>
      </c>
      <c r="F52" s="20" t="str">
        <f t="shared" si="4"/>
        <v>SMALL</v>
      </c>
      <c r="K52" s="18">
        <v>43341</v>
      </c>
      <c r="L52" s="19" t="s">
        <v>33</v>
      </c>
      <c r="M52" s="19" t="s">
        <v>46</v>
      </c>
      <c r="N52" s="19">
        <v>2</v>
      </c>
      <c r="O52" s="19">
        <v>23.12</v>
      </c>
      <c r="P52" s="20" t="str">
        <f t="shared" si="3"/>
        <v>Below Par</v>
      </c>
    </row>
    <row r="53" spans="1:16" x14ac:dyDescent="0.3">
      <c r="A53" s="18">
        <v>43341</v>
      </c>
      <c r="B53" s="19" t="s">
        <v>33</v>
      </c>
      <c r="C53" s="19" t="s">
        <v>46</v>
      </c>
      <c r="D53" s="19">
        <v>2</v>
      </c>
      <c r="E53" s="19">
        <v>23.12</v>
      </c>
      <c r="F53" s="20" t="str">
        <f t="shared" si="4"/>
        <v>SMALL</v>
      </c>
      <c r="K53" s="18">
        <v>43271</v>
      </c>
      <c r="L53" s="19" t="s">
        <v>35</v>
      </c>
      <c r="M53" s="19" t="s">
        <v>47</v>
      </c>
      <c r="N53" s="19">
        <v>3</v>
      </c>
      <c r="O53" s="19">
        <v>36.39</v>
      </c>
      <c r="P53" s="20" t="str">
        <f t="shared" si="3"/>
        <v>Below Par</v>
      </c>
    </row>
    <row r="54" spans="1:16" x14ac:dyDescent="0.3">
      <c r="A54" s="18">
        <v>43271</v>
      </c>
      <c r="B54" s="19" t="s">
        <v>35</v>
      </c>
      <c r="C54" s="19" t="s">
        <v>47</v>
      </c>
      <c r="D54" s="19">
        <v>3</v>
      </c>
      <c r="E54" s="19">
        <v>36.39</v>
      </c>
      <c r="F54" s="20" t="str">
        <f t="shared" si="4"/>
        <v>SMALL</v>
      </c>
      <c r="K54" s="18">
        <v>43451</v>
      </c>
      <c r="L54" s="19" t="s">
        <v>37</v>
      </c>
      <c r="M54" s="19" t="s">
        <v>48</v>
      </c>
      <c r="N54" s="19">
        <v>1</v>
      </c>
      <c r="O54" s="19">
        <v>12.22</v>
      </c>
      <c r="P54" s="20" t="str">
        <f t="shared" si="3"/>
        <v>Below Par</v>
      </c>
    </row>
    <row r="55" spans="1:16" x14ac:dyDescent="0.3">
      <c r="A55" s="18">
        <v>43451</v>
      </c>
      <c r="B55" s="19" t="s">
        <v>37</v>
      </c>
      <c r="C55" s="19" t="s">
        <v>48</v>
      </c>
      <c r="D55" s="19">
        <v>1</v>
      </c>
      <c r="E55" s="19">
        <v>12.22</v>
      </c>
      <c r="F55" s="20" t="str">
        <f t="shared" si="4"/>
        <v>SMALL</v>
      </c>
      <c r="K55" s="18">
        <v>43246</v>
      </c>
      <c r="L55" s="19" t="s">
        <v>39</v>
      </c>
      <c r="M55" s="19" t="s">
        <v>49</v>
      </c>
      <c r="N55" s="19">
        <v>2</v>
      </c>
      <c r="O55" s="19">
        <v>24.86</v>
      </c>
      <c r="P55" s="20" t="str">
        <f t="shared" si="3"/>
        <v>Below Par</v>
      </c>
    </row>
    <row r="56" spans="1:16" x14ac:dyDescent="0.3">
      <c r="A56" s="18">
        <v>43246</v>
      </c>
      <c r="B56" s="19" t="s">
        <v>39</v>
      </c>
      <c r="C56" s="19" t="s">
        <v>49</v>
      </c>
      <c r="D56" s="19">
        <v>2</v>
      </c>
      <c r="E56" s="19">
        <v>24.86</v>
      </c>
      <c r="F56" s="20" t="str">
        <f t="shared" si="4"/>
        <v>SMALL</v>
      </c>
      <c r="K56" s="18">
        <v>43436</v>
      </c>
      <c r="L56" s="19" t="s">
        <v>41</v>
      </c>
      <c r="M56" s="19" t="s">
        <v>48</v>
      </c>
      <c r="N56" s="19">
        <v>3</v>
      </c>
      <c r="O56" s="19">
        <v>45.6</v>
      </c>
      <c r="P56" s="20" t="str">
        <f t="shared" si="3"/>
        <v>Below Par</v>
      </c>
    </row>
    <row r="57" spans="1:16" x14ac:dyDescent="0.3">
      <c r="A57" s="18">
        <v>43436</v>
      </c>
      <c r="B57" s="19" t="s">
        <v>41</v>
      </c>
      <c r="C57" s="19" t="s">
        <v>48</v>
      </c>
      <c r="D57" s="19">
        <v>3</v>
      </c>
      <c r="E57" s="19">
        <v>45.6</v>
      </c>
      <c r="F57" s="20" t="str">
        <f t="shared" si="4"/>
        <v>SMALL</v>
      </c>
      <c r="K57" s="18">
        <v>43388</v>
      </c>
      <c r="L57" s="19" t="s">
        <v>43</v>
      </c>
      <c r="M57" s="19" t="s">
        <v>50</v>
      </c>
      <c r="N57" s="19">
        <v>2</v>
      </c>
      <c r="O57" s="19">
        <v>28.76</v>
      </c>
      <c r="P57" s="20" t="str">
        <f t="shared" si="3"/>
        <v>Below Par</v>
      </c>
    </row>
    <row r="58" spans="1:16" x14ac:dyDescent="0.3">
      <c r="A58" s="18">
        <v>43388</v>
      </c>
      <c r="B58" s="19" t="s">
        <v>43</v>
      </c>
      <c r="C58" s="19" t="s">
        <v>50</v>
      </c>
      <c r="D58" s="19">
        <v>2</v>
      </c>
      <c r="E58" s="19">
        <v>28.76</v>
      </c>
      <c r="F58" s="20" t="str">
        <f t="shared" si="4"/>
        <v>SMALL</v>
      </c>
      <c r="K58" s="18">
        <v>43225</v>
      </c>
      <c r="L58" s="19" t="s">
        <v>33</v>
      </c>
      <c r="M58" s="19" t="s">
        <v>51</v>
      </c>
      <c r="N58" s="19">
        <v>3</v>
      </c>
      <c r="O58" s="19">
        <v>54.57</v>
      </c>
      <c r="P58" s="20" t="str">
        <f t="shared" si="3"/>
        <v>Below Par</v>
      </c>
    </row>
    <row r="59" spans="1:16" x14ac:dyDescent="0.3">
      <c r="A59" s="18">
        <v>43225</v>
      </c>
      <c r="B59" s="19" t="s">
        <v>33</v>
      </c>
      <c r="C59" s="19" t="s">
        <v>51</v>
      </c>
      <c r="D59" s="19">
        <v>3</v>
      </c>
      <c r="E59" s="19">
        <v>54.57</v>
      </c>
      <c r="F59" s="20" t="str">
        <f t="shared" si="4"/>
        <v>SMALL</v>
      </c>
      <c r="K59" s="18">
        <v>43418</v>
      </c>
      <c r="L59" s="19" t="s">
        <v>35</v>
      </c>
      <c r="M59" s="19" t="s">
        <v>52</v>
      </c>
      <c r="N59" s="19">
        <v>4</v>
      </c>
      <c r="O59" s="19">
        <v>73.88</v>
      </c>
      <c r="P59" s="20" t="str">
        <f t="shared" si="3"/>
        <v>Below Par</v>
      </c>
    </row>
    <row r="60" spans="1:16" x14ac:dyDescent="0.3">
      <c r="A60" s="18">
        <v>43418</v>
      </c>
      <c r="B60" s="19" t="s">
        <v>35</v>
      </c>
      <c r="C60" s="19" t="s">
        <v>52</v>
      </c>
      <c r="D60" s="19">
        <v>4</v>
      </c>
      <c r="E60" s="19">
        <v>73.88</v>
      </c>
      <c r="F60" s="20" t="str">
        <f t="shared" si="4"/>
        <v>SMALL</v>
      </c>
      <c r="K60" s="18">
        <v>43451</v>
      </c>
      <c r="L60" s="19" t="s">
        <v>37</v>
      </c>
      <c r="M60" s="19" t="s">
        <v>34</v>
      </c>
      <c r="N60" s="19">
        <v>2</v>
      </c>
      <c r="O60" s="19">
        <v>39.1</v>
      </c>
      <c r="P60" s="20" t="str">
        <f t="shared" si="3"/>
        <v>Below Par</v>
      </c>
    </row>
    <row r="61" spans="1:16" x14ac:dyDescent="0.3">
      <c r="A61" s="18">
        <v>43451</v>
      </c>
      <c r="B61" s="19" t="s">
        <v>37</v>
      </c>
      <c r="C61" s="19" t="s">
        <v>34</v>
      </c>
      <c r="D61" s="19">
        <v>2</v>
      </c>
      <c r="E61" s="19">
        <v>39.1</v>
      </c>
      <c r="F61" s="20" t="str">
        <f t="shared" si="4"/>
        <v>SMALL</v>
      </c>
      <c r="K61" s="18">
        <v>43360</v>
      </c>
      <c r="L61" s="19" t="s">
        <v>39</v>
      </c>
      <c r="M61" s="19" t="s">
        <v>53</v>
      </c>
      <c r="N61" s="19">
        <v>1</v>
      </c>
      <c r="O61" s="19">
        <v>10.83</v>
      </c>
      <c r="P61" s="20" t="str">
        <f t="shared" si="3"/>
        <v>Below Par</v>
      </c>
    </row>
    <row r="62" spans="1:16" x14ac:dyDescent="0.3">
      <c r="A62" s="18">
        <v>43360</v>
      </c>
      <c r="B62" s="19" t="s">
        <v>39</v>
      </c>
      <c r="C62" s="19" t="s">
        <v>53</v>
      </c>
      <c r="D62" s="19">
        <v>1</v>
      </c>
      <c r="E62" s="19">
        <v>10.83</v>
      </c>
      <c r="F62" s="20" t="str">
        <f t="shared" si="4"/>
        <v>SMALL</v>
      </c>
      <c r="K62" s="18">
        <v>43462</v>
      </c>
      <c r="L62" s="19" t="s">
        <v>41</v>
      </c>
      <c r="M62" s="19" t="s">
        <v>54</v>
      </c>
      <c r="N62" s="19">
        <v>4</v>
      </c>
      <c r="O62" s="19">
        <v>53.96</v>
      </c>
      <c r="P62" s="20" t="str">
        <f t="shared" si="3"/>
        <v>Below Par</v>
      </c>
    </row>
    <row r="63" spans="1:16" x14ac:dyDescent="0.3">
      <c r="A63" s="18">
        <v>43462</v>
      </c>
      <c r="B63" s="19" t="s">
        <v>41</v>
      </c>
      <c r="C63" s="19" t="s">
        <v>54</v>
      </c>
      <c r="D63" s="19">
        <v>4</v>
      </c>
      <c r="E63" s="19">
        <v>53.96</v>
      </c>
      <c r="F63" s="20" t="str">
        <f t="shared" si="4"/>
        <v>SMALL</v>
      </c>
      <c r="K63" s="18">
        <v>43143</v>
      </c>
      <c r="L63" s="19" t="s">
        <v>43</v>
      </c>
      <c r="M63" s="19" t="s">
        <v>53</v>
      </c>
      <c r="N63" s="19">
        <v>48</v>
      </c>
      <c r="O63" s="19">
        <v>345.17</v>
      </c>
      <c r="P63" s="20" t="str">
        <f t="shared" si="3"/>
        <v>Below Par</v>
      </c>
    </row>
    <row r="64" spans="1:16" x14ac:dyDescent="0.3">
      <c r="A64" s="18">
        <v>43143</v>
      </c>
      <c r="B64" s="19" t="s">
        <v>43</v>
      </c>
      <c r="C64" s="19" t="s">
        <v>53</v>
      </c>
      <c r="D64" s="19">
        <v>48</v>
      </c>
      <c r="E64" s="19">
        <v>345.17</v>
      </c>
      <c r="F64" s="20" t="str">
        <f t="shared" si="4"/>
        <v>LARGE</v>
      </c>
    </row>
    <row r="66" spans="4:14" ht="28.8" x14ac:dyDescent="0.55000000000000004">
      <c r="D66" s="27" t="s">
        <v>65</v>
      </c>
      <c r="E66" s="27"/>
      <c r="F66" s="27"/>
      <c r="G66" s="27"/>
      <c r="H66" s="27"/>
      <c r="I66" s="27"/>
      <c r="J66" s="27"/>
      <c r="K66" s="27"/>
      <c r="L66" s="27"/>
    </row>
    <row r="68" spans="4:14" x14ac:dyDescent="0.3">
      <c r="D68" s="17" t="s">
        <v>28</v>
      </c>
      <c r="E68" s="17" t="s">
        <v>29</v>
      </c>
      <c r="F68" s="17" t="s">
        <v>30</v>
      </c>
      <c r="G68" s="17" t="s">
        <v>31</v>
      </c>
      <c r="H68" s="17" t="s">
        <v>1</v>
      </c>
      <c r="I68" s="17" t="s">
        <v>32</v>
      </c>
      <c r="K68" s="8" t="s">
        <v>1</v>
      </c>
      <c r="L68" s="8" t="s">
        <v>58</v>
      </c>
    </row>
    <row r="69" spans="4:14" x14ac:dyDescent="0.3">
      <c r="D69" s="18">
        <v>43450</v>
      </c>
      <c r="E69" s="19" t="s">
        <v>33</v>
      </c>
      <c r="F69" s="19" t="s">
        <v>34</v>
      </c>
      <c r="G69" s="19">
        <v>36</v>
      </c>
      <c r="H69" s="19">
        <v>263.52</v>
      </c>
      <c r="I69" s="20" t="str">
        <f>VLOOKUP(H69,$K$69:$L$73,2,1)</f>
        <v>Average</v>
      </c>
      <c r="K69" s="21">
        <v>0</v>
      </c>
      <c r="L69" s="21" t="s">
        <v>57</v>
      </c>
    </row>
    <row r="70" spans="4:14" x14ac:dyDescent="0.3">
      <c r="D70" s="18">
        <v>43118</v>
      </c>
      <c r="E70" s="19" t="s">
        <v>35</v>
      </c>
      <c r="F70" s="19" t="s">
        <v>36</v>
      </c>
      <c r="G70" s="19">
        <v>2</v>
      </c>
      <c r="H70" s="19">
        <v>32.78</v>
      </c>
      <c r="I70" s="20" t="str">
        <f t="shared" ref="I70:I92" si="5">VLOOKUP(H70,$K$69:$L$73,2,1)</f>
        <v>Below Par</v>
      </c>
      <c r="K70" s="21">
        <v>100</v>
      </c>
      <c r="L70" s="21" t="s">
        <v>59</v>
      </c>
    </row>
    <row r="71" spans="4:14" x14ac:dyDescent="0.3">
      <c r="D71" s="18">
        <v>43144</v>
      </c>
      <c r="E71" s="19" t="s">
        <v>37</v>
      </c>
      <c r="F71" s="19" t="s">
        <v>38</v>
      </c>
      <c r="G71" s="19">
        <v>2</v>
      </c>
      <c r="H71" s="19">
        <v>37.82</v>
      </c>
      <c r="I71" s="20" t="str">
        <f t="shared" si="5"/>
        <v>Below Par</v>
      </c>
      <c r="K71" s="21">
        <v>250</v>
      </c>
      <c r="L71" s="21" t="s">
        <v>56</v>
      </c>
    </row>
    <row r="72" spans="4:14" x14ac:dyDescent="0.3">
      <c r="D72" s="18">
        <v>43424</v>
      </c>
      <c r="E72" s="19" t="s">
        <v>39</v>
      </c>
      <c r="F72" s="19" t="s">
        <v>40</v>
      </c>
      <c r="G72" s="19">
        <v>2</v>
      </c>
      <c r="H72" s="19">
        <v>38.4</v>
      </c>
      <c r="I72" s="20" t="str">
        <f t="shared" si="5"/>
        <v>Below Par</v>
      </c>
      <c r="K72" s="21">
        <v>500</v>
      </c>
      <c r="L72" s="21" t="s">
        <v>60</v>
      </c>
    </row>
    <row r="73" spans="4:14" x14ac:dyDescent="0.3">
      <c r="D73" s="18">
        <v>43422</v>
      </c>
      <c r="E73" s="19" t="s">
        <v>41</v>
      </c>
      <c r="F73" s="19" t="s">
        <v>42</v>
      </c>
      <c r="G73" s="19">
        <v>2</v>
      </c>
      <c r="H73" s="19">
        <v>32.5</v>
      </c>
      <c r="I73" s="20" t="str">
        <f t="shared" si="5"/>
        <v>Below Par</v>
      </c>
      <c r="K73" s="21">
        <v>600</v>
      </c>
      <c r="L73" s="21" t="s">
        <v>61</v>
      </c>
    </row>
    <row r="74" spans="4:14" x14ac:dyDescent="0.3">
      <c r="D74" s="18">
        <v>43452</v>
      </c>
      <c r="E74" s="19" t="s">
        <v>43</v>
      </c>
      <c r="F74" s="19" t="s">
        <v>34</v>
      </c>
      <c r="G74" s="19">
        <v>1</v>
      </c>
      <c r="H74" s="19">
        <v>10.59</v>
      </c>
      <c r="I74" s="20" t="str">
        <f t="shared" si="5"/>
        <v>Below Par</v>
      </c>
    </row>
    <row r="75" spans="4:14" x14ac:dyDescent="0.3">
      <c r="D75" s="18">
        <v>43206</v>
      </c>
      <c r="E75" s="19" t="s">
        <v>33</v>
      </c>
      <c r="F75" s="19" t="s">
        <v>44</v>
      </c>
      <c r="G75" s="19">
        <v>4</v>
      </c>
      <c r="H75" s="19">
        <v>55</v>
      </c>
      <c r="I75" s="20" t="str">
        <f t="shared" si="5"/>
        <v>Below Par</v>
      </c>
    </row>
    <row r="76" spans="4:14" x14ac:dyDescent="0.3">
      <c r="D76" s="18">
        <v>43232</v>
      </c>
      <c r="E76" s="19" t="s">
        <v>35</v>
      </c>
      <c r="F76" s="19" t="s">
        <v>34</v>
      </c>
      <c r="G76" s="19">
        <v>3</v>
      </c>
      <c r="H76" s="19">
        <v>38.340000000000003</v>
      </c>
      <c r="I76" s="20" t="str">
        <f t="shared" si="5"/>
        <v>Below Par</v>
      </c>
    </row>
    <row r="77" spans="4:14" x14ac:dyDescent="0.3">
      <c r="D77" s="18">
        <v>43432</v>
      </c>
      <c r="E77" s="19" t="s">
        <v>37</v>
      </c>
      <c r="F77" s="19" t="s">
        <v>34</v>
      </c>
      <c r="G77" s="19">
        <v>2</v>
      </c>
      <c r="H77" s="19">
        <v>23.62</v>
      </c>
      <c r="I77" s="20" t="str">
        <f t="shared" si="5"/>
        <v>Below Par</v>
      </c>
    </row>
    <row r="78" spans="4:14" x14ac:dyDescent="0.3">
      <c r="D78" s="18">
        <v>43267</v>
      </c>
      <c r="E78" s="19" t="s">
        <v>39</v>
      </c>
      <c r="F78" s="19" t="s">
        <v>45</v>
      </c>
      <c r="G78" s="19">
        <v>2</v>
      </c>
      <c r="H78" s="19">
        <v>39.76</v>
      </c>
      <c r="I78" s="20" t="str">
        <f t="shared" si="5"/>
        <v>Below Par</v>
      </c>
    </row>
    <row r="79" spans="4:14" x14ac:dyDescent="0.3">
      <c r="D79" s="18">
        <v>43196</v>
      </c>
      <c r="E79" s="19" t="s">
        <v>41</v>
      </c>
      <c r="F79" s="19" t="s">
        <v>36</v>
      </c>
      <c r="G79" s="19">
        <v>4</v>
      </c>
      <c r="H79" s="19">
        <v>71.040000000000006</v>
      </c>
      <c r="I79" s="20" t="str">
        <f t="shared" si="5"/>
        <v>Below Par</v>
      </c>
    </row>
    <row r="80" spans="4:14" x14ac:dyDescent="0.3">
      <c r="D80" s="18">
        <v>43418</v>
      </c>
      <c r="E80" s="19" t="s">
        <v>43</v>
      </c>
      <c r="F80" s="19" t="s">
        <v>38</v>
      </c>
      <c r="G80" s="19">
        <v>2</v>
      </c>
      <c r="H80" s="19">
        <v>34.28</v>
      </c>
      <c r="I80" s="20" t="str">
        <f t="shared" si="5"/>
        <v>Below Par</v>
      </c>
      <c r="K80" s="23" t="s">
        <v>66</v>
      </c>
      <c r="L80" s="24" t="str">
        <f ca="1">_xlfn.FORMULATEXT(I69)</f>
        <v>=VLOOKUP(H69,$K$69:$L$73,2,1)</v>
      </c>
      <c r="M80" s="25"/>
      <c r="N80" s="26"/>
    </row>
    <row r="81" spans="4:9" x14ac:dyDescent="0.3">
      <c r="D81" s="18">
        <v>43341</v>
      </c>
      <c r="E81" s="19" t="s">
        <v>33</v>
      </c>
      <c r="F81" s="19" t="s">
        <v>46</v>
      </c>
      <c r="G81" s="19">
        <v>2</v>
      </c>
      <c r="H81" s="19">
        <v>23.12</v>
      </c>
      <c r="I81" s="20" t="str">
        <f t="shared" si="5"/>
        <v>Below Par</v>
      </c>
    </row>
    <row r="82" spans="4:9" x14ac:dyDescent="0.3">
      <c r="D82" s="18">
        <v>43271</v>
      </c>
      <c r="E82" s="19" t="s">
        <v>35</v>
      </c>
      <c r="F82" s="19" t="s">
        <v>47</v>
      </c>
      <c r="G82" s="19">
        <v>3</v>
      </c>
      <c r="H82" s="19">
        <v>36.39</v>
      </c>
      <c r="I82" s="20" t="str">
        <f t="shared" si="5"/>
        <v>Below Par</v>
      </c>
    </row>
    <row r="83" spans="4:9" x14ac:dyDescent="0.3">
      <c r="D83" s="18">
        <v>43451</v>
      </c>
      <c r="E83" s="19" t="s">
        <v>37</v>
      </c>
      <c r="F83" s="19" t="s">
        <v>48</v>
      </c>
      <c r="G83" s="19">
        <v>1</v>
      </c>
      <c r="H83" s="19">
        <v>12.22</v>
      </c>
      <c r="I83" s="20" t="str">
        <f t="shared" si="5"/>
        <v>Below Par</v>
      </c>
    </row>
    <row r="84" spans="4:9" x14ac:dyDescent="0.3">
      <c r="D84" s="18">
        <v>43246</v>
      </c>
      <c r="E84" s="19" t="s">
        <v>39</v>
      </c>
      <c r="F84" s="19" t="s">
        <v>49</v>
      </c>
      <c r="G84" s="19">
        <v>2</v>
      </c>
      <c r="H84" s="19">
        <v>24.86</v>
      </c>
      <c r="I84" s="20" t="str">
        <f t="shared" si="5"/>
        <v>Below Par</v>
      </c>
    </row>
    <row r="85" spans="4:9" x14ac:dyDescent="0.3">
      <c r="D85" s="18">
        <v>43436</v>
      </c>
      <c r="E85" s="19" t="s">
        <v>41</v>
      </c>
      <c r="F85" s="19" t="s">
        <v>48</v>
      </c>
      <c r="G85" s="19">
        <v>3</v>
      </c>
      <c r="H85" s="19">
        <v>45.6</v>
      </c>
      <c r="I85" s="20" t="str">
        <f t="shared" si="5"/>
        <v>Below Par</v>
      </c>
    </row>
    <row r="86" spans="4:9" x14ac:dyDescent="0.3">
      <c r="D86" s="18">
        <v>43388</v>
      </c>
      <c r="E86" s="19" t="s">
        <v>43</v>
      </c>
      <c r="F86" s="19" t="s">
        <v>50</v>
      </c>
      <c r="G86" s="19">
        <v>2</v>
      </c>
      <c r="H86" s="19">
        <v>28.76</v>
      </c>
      <c r="I86" s="20" t="str">
        <f t="shared" si="5"/>
        <v>Below Par</v>
      </c>
    </row>
    <row r="87" spans="4:9" x14ac:dyDescent="0.3">
      <c r="D87" s="18">
        <v>43225</v>
      </c>
      <c r="E87" s="19" t="s">
        <v>33</v>
      </c>
      <c r="F87" s="19" t="s">
        <v>51</v>
      </c>
      <c r="G87" s="19">
        <v>3</v>
      </c>
      <c r="H87" s="19">
        <v>54.57</v>
      </c>
      <c r="I87" s="20" t="str">
        <f t="shared" si="5"/>
        <v>Below Par</v>
      </c>
    </row>
    <row r="88" spans="4:9" x14ac:dyDescent="0.3">
      <c r="D88" s="18">
        <v>43418</v>
      </c>
      <c r="E88" s="19" t="s">
        <v>35</v>
      </c>
      <c r="F88" s="19" t="s">
        <v>52</v>
      </c>
      <c r="G88" s="19">
        <v>4</v>
      </c>
      <c r="H88" s="19">
        <v>73.88</v>
      </c>
      <c r="I88" s="20" t="str">
        <f t="shared" si="5"/>
        <v>Below Par</v>
      </c>
    </row>
    <row r="89" spans="4:9" x14ac:dyDescent="0.3">
      <c r="D89" s="18">
        <v>43451</v>
      </c>
      <c r="E89" s="19" t="s">
        <v>37</v>
      </c>
      <c r="F89" s="19" t="s">
        <v>34</v>
      </c>
      <c r="G89" s="19">
        <v>2</v>
      </c>
      <c r="H89" s="19">
        <v>39.1</v>
      </c>
      <c r="I89" s="20" t="str">
        <f t="shared" si="5"/>
        <v>Below Par</v>
      </c>
    </row>
    <row r="90" spans="4:9" x14ac:dyDescent="0.3">
      <c r="D90" s="18">
        <v>43360</v>
      </c>
      <c r="E90" s="19" t="s">
        <v>39</v>
      </c>
      <c r="F90" s="19" t="s">
        <v>53</v>
      </c>
      <c r="G90" s="19">
        <v>1</v>
      </c>
      <c r="H90" s="19">
        <v>10.83</v>
      </c>
      <c r="I90" s="20" t="str">
        <f t="shared" si="5"/>
        <v>Below Par</v>
      </c>
    </row>
    <row r="91" spans="4:9" x14ac:dyDescent="0.3">
      <c r="D91" s="18">
        <v>43462</v>
      </c>
      <c r="E91" s="19" t="s">
        <v>41</v>
      </c>
      <c r="F91" s="19" t="s">
        <v>54</v>
      </c>
      <c r="G91" s="19">
        <v>4</v>
      </c>
      <c r="H91" s="19">
        <v>53.96</v>
      </c>
      <c r="I91" s="20" t="str">
        <f t="shared" si="5"/>
        <v>Below Par</v>
      </c>
    </row>
    <row r="92" spans="4:9" x14ac:dyDescent="0.3">
      <c r="D92" s="18">
        <v>43143</v>
      </c>
      <c r="E92" s="19" t="s">
        <v>43</v>
      </c>
      <c r="F92" s="19" t="s">
        <v>53</v>
      </c>
      <c r="G92" s="19">
        <v>48</v>
      </c>
      <c r="H92" s="19">
        <v>345.17</v>
      </c>
      <c r="I92" s="20" t="str">
        <f t="shared" si="5"/>
        <v>Average</v>
      </c>
    </row>
  </sheetData>
  <mergeCells count="6">
    <mergeCell ref="K37:S37"/>
    <mergeCell ref="D66:L66"/>
    <mergeCell ref="A1:G1"/>
    <mergeCell ref="A13:G13"/>
    <mergeCell ref="A26:I26"/>
    <mergeCell ref="A38:H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or VLOOKUP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pragati sulakhe</dc:creator>
  <cp:lastModifiedBy>pragati sulakhe</cp:lastModifiedBy>
  <dcterms:created xsi:type="dcterms:W3CDTF">2024-12-27T13:53:10Z</dcterms:created>
  <dcterms:modified xsi:type="dcterms:W3CDTF">2024-12-31T07:08:02Z</dcterms:modified>
</cp:coreProperties>
</file>