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\Lookup Functions\"/>
    </mc:Choice>
  </mc:AlternateContent>
  <xr:revisionPtr revIDLastSave="0" documentId="13_ncr:1_{DBA47A7F-072A-484F-909C-F526B3CF0B52}" xr6:coauthVersionLast="47" xr6:coauthVersionMax="47" xr10:uidLastSave="{00000000-0000-0000-0000-000000000000}"/>
  <bookViews>
    <workbookView xWindow="-108" yWindow="-108" windowWidth="23256" windowHeight="12456" activeTab="1" xr2:uid="{4BEA5303-B38B-472C-A7E6-67E10E174396}"/>
  </bookViews>
  <sheets>
    <sheet name="EX -1" sheetId="1" r:id="rId1"/>
    <sheet name="EX -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2" l="1" a="1"/>
  <c r="Q5" i="2" s="1"/>
  <c r="Q6" i="2" a="1"/>
  <c r="Q6" i="2"/>
  <c r="Q7" i="2" a="1"/>
  <c r="Q7" i="2"/>
  <c r="Q8" i="2" a="1"/>
  <c r="Q8" i="2"/>
  <c r="Q9" i="2" a="1"/>
  <c r="Q9" i="2" s="1"/>
  <c r="Q10" i="2" a="1"/>
  <c r="Q10" i="2" s="1"/>
  <c r="Q11" i="2" a="1"/>
  <c r="Q11" i="2" s="1"/>
  <c r="Q12" i="2" a="1"/>
  <c r="Q12" i="2"/>
  <c r="Q13" i="2" a="1"/>
  <c r="Q13" i="2"/>
  <c r="Q14" i="2" a="1"/>
  <c r="Q14" i="2"/>
  <c r="Q15" i="2" a="1"/>
  <c r="Q15" i="2" s="1"/>
  <c r="Q16" i="2" a="1"/>
  <c r="Q16" i="2" s="1"/>
  <c r="Q17" i="2" a="1"/>
  <c r="Q17" i="2" s="1"/>
  <c r="Q18" i="2" a="1"/>
  <c r="Q18" i="2" s="1"/>
  <c r="Q19" i="2" a="1"/>
  <c r="Q19" i="2"/>
  <c r="Q20" i="2" a="1"/>
  <c r="Q20" i="2" s="1"/>
  <c r="Q21" i="2" a="1"/>
  <c r="Q21" i="2"/>
  <c r="Q22" i="2" a="1"/>
  <c r="Q22" i="2"/>
  <c r="Q23" i="2" a="1"/>
  <c r="Q23" i="2" s="1"/>
  <c r="Q24" i="2" a="1"/>
  <c r="Q24" i="2" s="1"/>
  <c r="Q4" i="2" a="1"/>
  <c r="Q4" i="2" s="1"/>
  <c r="F5" i="2" a="1"/>
  <c r="F5" i="2" s="1"/>
  <c r="F6" i="2" a="1"/>
  <c r="F6" i="2" s="1"/>
  <c r="F7" i="2" a="1"/>
  <c r="F7" i="2" s="1"/>
  <c r="F8" i="2" a="1"/>
  <c r="F8" i="2" s="1"/>
  <c r="F9" i="2" a="1"/>
  <c r="F9" i="2"/>
  <c r="F10" i="2" a="1"/>
  <c r="F10" i="2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/>
  <c r="F17" i="2" a="1"/>
  <c r="F17" i="2" s="1"/>
  <c r="F18" i="2" a="1"/>
  <c r="F18" i="2" s="1"/>
  <c r="F19" i="2" a="1"/>
  <c r="F19" i="2" s="1"/>
  <c r="F20" i="2" a="1"/>
  <c r="F20" i="2" s="1"/>
  <c r="F21" i="2" a="1"/>
  <c r="F21" i="2"/>
  <c r="F22" i="2" a="1"/>
  <c r="F22" i="2"/>
  <c r="F23" i="2" a="1"/>
  <c r="F23" i="2" s="1"/>
  <c r="F24" i="2" a="1"/>
  <c r="F24" i="2" s="1"/>
  <c r="F4" i="2" a="1"/>
  <c r="F4" i="2" s="1"/>
  <c r="J32" i="1"/>
  <c r="F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<sst xmlns="http://schemas.openxmlformats.org/spreadsheetml/2006/main" count="129" uniqueCount="34">
  <si>
    <t>Allowances</t>
  </si>
  <si>
    <t>Income</t>
  </si>
  <si>
    <t>Relative Position in list</t>
  </si>
  <si>
    <t>Tax</t>
  </si>
  <si>
    <t>Regular Customer</t>
  </si>
  <si>
    <t>Region</t>
  </si>
  <si>
    <t>Shipping Method</t>
  </si>
  <si>
    <t xml:space="preserve">Customer Type </t>
  </si>
  <si>
    <t xml:space="preserve">Shipping Method - Regular </t>
  </si>
  <si>
    <t>NW</t>
  </si>
  <si>
    <t>Rail</t>
  </si>
  <si>
    <t>Truck</t>
  </si>
  <si>
    <t>Plane</t>
  </si>
  <si>
    <t>Ship</t>
  </si>
  <si>
    <t>West</t>
  </si>
  <si>
    <t>Preffered Customer</t>
  </si>
  <si>
    <t>SW</t>
  </si>
  <si>
    <t>Most Preffered Customer</t>
  </si>
  <si>
    <t>MidWest</t>
  </si>
  <si>
    <t>East</t>
  </si>
  <si>
    <t>Shipping Method - Customer Choice</t>
  </si>
  <si>
    <t>Shipping per Unit</t>
  </si>
  <si>
    <t>Customer Type 30</t>
  </si>
  <si>
    <t>INDEX &amp; MATCH REFERENCE AREA OPTION</t>
  </si>
  <si>
    <t>RAYMOND</t>
  </si>
  <si>
    <t>DISCOUNT</t>
  </si>
  <si>
    <t>ITEM</t>
  </si>
  <si>
    <t>SALE</t>
  </si>
  <si>
    <t>RANGE</t>
  </si>
  <si>
    <t>BLACKBERRY</t>
  </si>
  <si>
    <t>SIYARAM</t>
  </si>
  <si>
    <t>Raymond</t>
  </si>
  <si>
    <t>Blackberry</t>
  </si>
  <si>
    <t>Siyaram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</si>
</sst>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&quot;$&quot;* #,##0.000_);_(&quot;$&quot;* \(#,##0.0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3">
    <xf numFmtId="0" fontId="0" fillId="0" borderId="0" xfId="0"/>
    <xf numFmtId="0" fontId="3" fillId="3" borderId="1" xfId="0" applyFont="1" applyFill="1" applyBorder="1"/>
    <xf numFmtId="0" fontId="3" fillId="4" borderId="1" xfId="0" applyFont="1" applyFill="1" applyBorder="1" applyAlignment="1">
      <alignment horizontal="centerContinuous" wrapText="1"/>
    </xf>
    <xf numFmtId="0" fontId="0" fillId="0" borderId="1" xfId="0" applyBorder="1"/>
    <xf numFmtId="164" fontId="0" fillId="2" borderId="1" xfId="0" applyNumberFormat="1" applyFill="1" applyBorder="1"/>
    <xf numFmtId="0" fontId="3" fillId="5" borderId="1" xfId="0" applyFont="1" applyFill="1" applyBorder="1" applyAlignment="1">
      <alignment wrapText="1"/>
    </xf>
    <xf numFmtId="0" fontId="3" fillId="4" borderId="0" xfId="0" applyFont="1" applyFill="1"/>
    <xf numFmtId="0" fontId="4" fillId="7" borderId="3" xfId="0" applyFont="1" applyFill="1" applyBorder="1" applyAlignment="1">
      <alignment horizontal="centerContinuous" wrapText="1"/>
    </xf>
    <xf numFmtId="0" fontId="4" fillId="7" borderId="1" xfId="0" applyFont="1" applyFill="1" applyBorder="1" applyAlignment="1">
      <alignment horizontal="centerContinuous" wrapText="1"/>
    </xf>
    <xf numFmtId="0" fontId="6" fillId="0" borderId="1" xfId="0" applyFont="1" applyBorder="1" applyAlignment="1">
      <alignment horizontal="centerContinuous" wrapText="1"/>
    </xf>
    <xf numFmtId="0" fontId="3" fillId="8" borderId="1" xfId="0" applyFont="1" applyFill="1" applyBorder="1"/>
    <xf numFmtId="0" fontId="3" fillId="8" borderId="2" xfId="0" applyFont="1" applyFill="1" applyBorder="1"/>
    <xf numFmtId="0" fontId="5" fillId="8" borderId="1" xfId="0" applyFont="1" applyFill="1" applyBorder="1" applyAlignment="1">
      <alignment horizontal="centerContinuous"/>
    </xf>
    <xf numFmtId="166" fontId="6" fillId="10" borderId="1" xfId="2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/>
    <xf numFmtId="0" fontId="3" fillId="4" borderId="4" xfId="0" applyFont="1" applyFill="1" applyBorder="1" applyAlignment="1">
      <alignment horizontal="center" vertical="center" textRotation="90"/>
    </xf>
    <xf numFmtId="0" fontId="3" fillId="4" borderId="5" xfId="0" applyFont="1" applyFill="1" applyBorder="1" applyAlignment="1">
      <alignment horizontal="center" vertical="center" textRotation="90"/>
    </xf>
    <xf numFmtId="0" fontId="5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4" fontId="8" fillId="6" borderId="1" xfId="0" applyNumberFormat="1" applyFont="1" applyFill="1" applyBorder="1"/>
    <xf numFmtId="0" fontId="7" fillId="11" borderId="1" xfId="0" applyFont="1" applyFill="1" applyBorder="1" applyAlignment="1">
      <alignment wrapText="1"/>
    </xf>
    <xf numFmtId="0" fontId="8" fillId="6" borderId="1" xfId="0" applyFont="1" applyFill="1" applyBorder="1"/>
    <xf numFmtId="9" fontId="8" fillId="12" borderId="1" xfId="1" quotePrefix="1" applyFont="1" applyFill="1" applyBorder="1"/>
    <xf numFmtId="0" fontId="0" fillId="11" borderId="1" xfId="0" applyFill="1" applyBorder="1"/>
    <xf numFmtId="0" fontId="2" fillId="11" borderId="1" xfId="0" applyFont="1" applyFill="1" applyBorder="1"/>
    <xf numFmtId="0" fontId="0" fillId="13" borderId="0" xfId="0" applyFill="1" applyBorder="1"/>
    <xf numFmtId="0" fontId="2" fillId="8" borderId="1" xfId="0" applyFont="1" applyFill="1" applyBorder="1"/>
    <xf numFmtId="0" fontId="0" fillId="14" borderId="1" xfId="0" applyFill="1" applyBorder="1"/>
    <xf numFmtId="9" fontId="0" fillId="14" borderId="1" xfId="0" applyNumberFormat="1" applyFill="1" applyBorder="1"/>
    <xf numFmtId="0" fontId="2" fillId="15" borderId="1" xfId="0" applyFont="1" applyFill="1" applyBorder="1"/>
    <xf numFmtId="0" fontId="0" fillId="16" borderId="1" xfId="1" applyNumberFormat="1" applyFont="1" applyFill="1" applyBorder="1"/>
    <xf numFmtId="0" fontId="2" fillId="15" borderId="6" xfId="0" applyFont="1" applyFill="1" applyBorder="1"/>
    <xf numFmtId="0" fontId="0" fillId="16" borderId="7" xfId="1" applyNumberFormat="1" applyFont="1" applyFill="1" applyBorder="1"/>
    <xf numFmtId="0" fontId="2" fillId="15" borderId="8" xfId="0" applyFont="1" applyFill="1" applyBorder="1"/>
    <xf numFmtId="0" fontId="0" fillId="16" borderId="9" xfId="1" applyNumberFormat="1" applyFont="1" applyFill="1" applyBorder="1"/>
    <xf numFmtId="0" fontId="2" fillId="15" borderId="10" xfId="0" applyFont="1" applyFill="1" applyBorder="1"/>
    <xf numFmtId="0" fontId="0" fillId="16" borderId="11" xfId="1" applyNumberFormat="1" applyFont="1" applyFill="1" applyBorder="1"/>
    <xf numFmtId="0" fontId="0" fillId="17" borderId="1" xfId="0" applyFill="1" applyBorder="1"/>
    <xf numFmtId="0" fontId="2" fillId="17" borderId="1" xfId="0" applyFont="1" applyFill="1" applyBorder="1"/>
    <xf numFmtId="0" fontId="0" fillId="18" borderId="1" xfId="0" applyFill="1" applyBorder="1"/>
    <xf numFmtId="0" fontId="0" fillId="8" borderId="1" xfId="0" applyFill="1" applyBorder="1"/>
    <xf numFmtId="0" fontId="2" fillId="19" borderId="1" xfId="0" applyFont="1" applyFill="1" applyBorder="1" applyAlignment="1">
      <alignment horizontal="center"/>
    </xf>
  </cellXfs>
  <cellStyles count="3">
    <cellStyle name="Currency 2" xfId="2" xr:uid="{40BFC150-A21C-4256-A21A-84752881D5A1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5529-D5EF-4945-A7F4-60EC340F71CD}">
  <dimension ref="A3:L43"/>
  <sheetViews>
    <sheetView showGridLines="0" workbookViewId="0">
      <selection activeCell="J12" sqref="J12"/>
    </sheetView>
  </sheetViews>
  <sheetFormatPr defaultRowHeight="14.4" x14ac:dyDescent="0.3"/>
  <cols>
    <col min="1" max="1" width="3.5546875" bestFit="1" customWidth="1"/>
    <col min="2" max="2" width="10.21875" bestFit="1" customWidth="1"/>
    <col min="3" max="6" width="7.88671875" bestFit="1" customWidth="1"/>
    <col min="7" max="7" width="6.109375" bestFit="1" customWidth="1"/>
    <col min="8" max="8" width="8.33203125" bestFit="1" customWidth="1"/>
    <col min="10" max="10" width="22" bestFit="1" customWidth="1"/>
    <col min="12" max="12" width="15" bestFit="1" customWidth="1"/>
  </cols>
  <sheetData>
    <row r="3" spans="1:8" x14ac:dyDescent="0.3">
      <c r="A3" s="1">
        <v>1</v>
      </c>
      <c r="C3" s="2" t="s">
        <v>0</v>
      </c>
      <c r="D3" s="2"/>
      <c r="E3" s="2"/>
      <c r="F3" s="2"/>
      <c r="G3" s="2"/>
      <c r="H3" s="2"/>
    </row>
    <row r="4" spans="1:8" x14ac:dyDescent="0.3">
      <c r="A4" s="16" t="s">
        <v>1</v>
      </c>
      <c r="B4" s="3"/>
      <c r="C4" s="10">
        <v>0</v>
      </c>
      <c r="D4" s="10">
        <v>1</v>
      </c>
      <c r="E4" s="10">
        <v>2</v>
      </c>
      <c r="F4" s="10">
        <v>3</v>
      </c>
      <c r="G4" s="10">
        <v>4</v>
      </c>
      <c r="H4" s="10">
        <v>5</v>
      </c>
    </row>
    <row r="5" spans="1:8" x14ac:dyDescent="0.3">
      <c r="A5" s="16"/>
      <c r="B5" s="10">
        <v>0</v>
      </c>
      <c r="C5" s="4">
        <v>6</v>
      </c>
      <c r="D5" s="4">
        <v>5</v>
      </c>
      <c r="E5" s="4">
        <v>4</v>
      </c>
      <c r="F5" s="4">
        <v>3</v>
      </c>
      <c r="G5" s="4">
        <v>2</v>
      </c>
      <c r="H5" s="4">
        <v>1</v>
      </c>
    </row>
    <row r="6" spans="1:8" x14ac:dyDescent="0.3">
      <c r="A6" s="16"/>
      <c r="B6" s="10">
        <v>100</v>
      </c>
      <c r="C6" s="4">
        <v>7</v>
      </c>
      <c r="D6" s="4">
        <v>6</v>
      </c>
      <c r="E6" s="4">
        <v>5</v>
      </c>
      <c r="F6" s="4">
        <v>4</v>
      </c>
      <c r="G6" s="4">
        <v>3</v>
      </c>
      <c r="H6" s="4">
        <v>2</v>
      </c>
    </row>
    <row r="7" spans="1:8" x14ac:dyDescent="0.3">
      <c r="A7" s="16"/>
      <c r="B7" s="10">
        <v>200</v>
      </c>
      <c r="C7" s="4">
        <v>8</v>
      </c>
      <c r="D7" s="4">
        <v>7</v>
      </c>
      <c r="E7" s="4">
        <v>6</v>
      </c>
      <c r="F7" s="4">
        <v>5</v>
      </c>
      <c r="G7" s="4">
        <v>4</v>
      </c>
      <c r="H7" s="4">
        <v>3</v>
      </c>
    </row>
    <row r="8" spans="1:8" x14ac:dyDescent="0.3">
      <c r="A8" s="16"/>
      <c r="B8" s="10">
        <v>300</v>
      </c>
      <c r="C8" s="4">
        <v>9</v>
      </c>
      <c r="D8" s="4">
        <v>8</v>
      </c>
      <c r="E8" s="4">
        <v>7</v>
      </c>
      <c r="F8" s="4">
        <v>6</v>
      </c>
      <c r="G8" s="4">
        <v>5</v>
      </c>
      <c r="H8" s="4">
        <v>4</v>
      </c>
    </row>
    <row r="9" spans="1:8" x14ac:dyDescent="0.3">
      <c r="A9" s="16"/>
      <c r="B9" s="10">
        <v>400</v>
      </c>
      <c r="C9" s="4">
        <v>10</v>
      </c>
      <c r="D9" s="4">
        <v>9</v>
      </c>
      <c r="E9" s="4">
        <v>8</v>
      </c>
      <c r="F9" s="4">
        <v>7</v>
      </c>
      <c r="G9" s="4">
        <v>6</v>
      </c>
      <c r="H9" s="4">
        <v>5</v>
      </c>
    </row>
    <row r="10" spans="1:8" x14ac:dyDescent="0.3">
      <c r="A10" s="16"/>
      <c r="B10" s="10">
        <v>500</v>
      </c>
      <c r="C10" s="4">
        <v>11</v>
      </c>
      <c r="D10" s="4">
        <v>10</v>
      </c>
      <c r="E10" s="4">
        <v>9</v>
      </c>
      <c r="F10" s="4">
        <v>8</v>
      </c>
      <c r="G10" s="4">
        <v>7</v>
      </c>
      <c r="H10" s="4">
        <v>6</v>
      </c>
    </row>
    <row r="11" spans="1:8" x14ac:dyDescent="0.3">
      <c r="A11" s="16"/>
      <c r="B11" s="10">
        <v>600</v>
      </c>
      <c r="C11" s="4">
        <v>12</v>
      </c>
      <c r="D11" s="4">
        <v>11</v>
      </c>
      <c r="E11" s="4">
        <v>10</v>
      </c>
      <c r="F11" s="4">
        <v>9</v>
      </c>
      <c r="G11" s="4">
        <v>8</v>
      </c>
      <c r="H11" s="4">
        <v>7</v>
      </c>
    </row>
    <row r="12" spans="1:8" x14ac:dyDescent="0.3">
      <c r="A12" s="17"/>
      <c r="B12" s="10">
        <v>700</v>
      </c>
      <c r="C12" s="4">
        <v>13</v>
      </c>
      <c r="D12" s="4">
        <v>12</v>
      </c>
      <c r="E12" s="4">
        <v>11</v>
      </c>
      <c r="F12" s="4">
        <v>10</v>
      </c>
      <c r="G12" s="4">
        <v>9</v>
      </c>
      <c r="H12" s="4">
        <v>8</v>
      </c>
    </row>
    <row r="14" spans="1:8" ht="43.2" x14ac:dyDescent="0.3">
      <c r="D14" s="5" t="s">
        <v>2</v>
      </c>
      <c r="F14" s="21" t="s">
        <v>3</v>
      </c>
    </row>
    <row r="15" spans="1:8" x14ac:dyDescent="0.3">
      <c r="B15" s="6" t="s">
        <v>1</v>
      </c>
      <c r="C15" s="11">
        <v>500</v>
      </c>
      <c r="D15" s="3">
        <v>6</v>
      </c>
      <c r="F15" s="20">
        <f>INDEX($C$5:$H$12,MATCH(C15,$B$5:$B$12,0),MATCH(C16,$C$4:$H$4,0))</f>
        <v>9</v>
      </c>
    </row>
    <row r="16" spans="1:8" x14ac:dyDescent="0.3">
      <c r="B16" s="6" t="s">
        <v>0</v>
      </c>
      <c r="C16" s="11">
        <v>2</v>
      </c>
      <c r="D16" s="3">
        <v>3</v>
      </c>
    </row>
    <row r="18" spans="1:12" x14ac:dyDescent="0.3">
      <c r="A18" s="1">
        <v>2</v>
      </c>
      <c r="B18" s="7" t="s">
        <v>4</v>
      </c>
      <c r="C18" s="8"/>
      <c r="D18" s="8"/>
      <c r="E18" s="8"/>
      <c r="F18" s="8"/>
      <c r="H18" s="14" t="s">
        <v>5</v>
      </c>
      <c r="J18" s="14" t="s">
        <v>6</v>
      </c>
      <c r="L18" s="14" t="s">
        <v>7</v>
      </c>
    </row>
    <row r="19" spans="1:12" ht="27" x14ac:dyDescent="0.3">
      <c r="B19" s="3"/>
      <c r="C19" s="12" t="s">
        <v>8</v>
      </c>
      <c r="D19" s="12"/>
      <c r="E19" s="12"/>
      <c r="F19" s="12"/>
      <c r="H19" s="3" t="s">
        <v>9</v>
      </c>
      <c r="J19" s="3" t="s">
        <v>10</v>
      </c>
      <c r="L19" s="9" t="s">
        <v>4</v>
      </c>
    </row>
    <row r="20" spans="1:12" ht="27" x14ac:dyDescent="0.3">
      <c r="B20" s="14" t="s">
        <v>5</v>
      </c>
      <c r="C20" s="3" t="s">
        <v>10</v>
      </c>
      <c r="D20" s="3" t="s">
        <v>11</v>
      </c>
      <c r="E20" s="3" t="s">
        <v>12</v>
      </c>
      <c r="F20" s="3" t="s">
        <v>13</v>
      </c>
      <c r="H20" s="3" t="s">
        <v>14</v>
      </c>
      <c r="J20" s="3" t="s">
        <v>11</v>
      </c>
      <c r="L20" s="9" t="s">
        <v>15</v>
      </c>
    </row>
    <row r="21" spans="1:12" ht="40.200000000000003" x14ac:dyDescent="0.3">
      <c r="B21" s="3" t="s">
        <v>9</v>
      </c>
      <c r="C21" s="13">
        <v>0.125</v>
      </c>
      <c r="D21" s="13">
        <v>0.13500000000000001</v>
      </c>
      <c r="E21" s="13">
        <v>1.5249999999999999</v>
      </c>
      <c r="F21" s="13">
        <v>0.22500000000000001</v>
      </c>
      <c r="H21" s="3" t="s">
        <v>16</v>
      </c>
      <c r="J21" s="3" t="s">
        <v>12</v>
      </c>
      <c r="L21" s="9" t="s">
        <v>17</v>
      </c>
    </row>
    <row r="22" spans="1:12" x14ac:dyDescent="0.3">
      <c r="B22" s="3" t="s">
        <v>14</v>
      </c>
      <c r="C22" s="13">
        <v>0.20499999999999999</v>
      </c>
      <c r="D22" s="13">
        <v>0.14499999999999999</v>
      </c>
      <c r="E22" s="13">
        <v>2.0249999999999999</v>
      </c>
      <c r="F22" s="13">
        <v>0.245</v>
      </c>
      <c r="H22" s="3" t="s">
        <v>18</v>
      </c>
      <c r="J22" s="3" t="s">
        <v>13</v>
      </c>
    </row>
    <row r="23" spans="1:12" x14ac:dyDescent="0.3">
      <c r="B23" s="3" t="s">
        <v>16</v>
      </c>
      <c r="C23" s="13">
        <v>0.26500000000000001</v>
      </c>
      <c r="D23" s="13">
        <v>0.16500000000000001</v>
      </c>
      <c r="E23" s="13">
        <v>2.125</v>
      </c>
      <c r="F23" s="13">
        <v>0.22500000000000001</v>
      </c>
      <c r="H23" s="3" t="s">
        <v>19</v>
      </c>
    </row>
    <row r="24" spans="1:12" x14ac:dyDescent="0.3">
      <c r="B24" s="3" t="s">
        <v>18</v>
      </c>
      <c r="C24" s="13">
        <v>0.30500000000000005</v>
      </c>
      <c r="D24" s="13">
        <v>0.185</v>
      </c>
      <c r="E24" s="13">
        <v>2.2749999999999999</v>
      </c>
      <c r="F24" s="13">
        <v>0.22500000000000001</v>
      </c>
    </row>
    <row r="25" spans="1:12" x14ac:dyDescent="0.3">
      <c r="B25" s="3" t="s">
        <v>19</v>
      </c>
      <c r="C25" s="13">
        <v>0.47500000000000003</v>
      </c>
      <c r="D25" s="13">
        <v>0.42500000000000004</v>
      </c>
      <c r="E25" s="13">
        <v>3.5249999999999999</v>
      </c>
      <c r="F25" s="13">
        <v>0.375</v>
      </c>
      <c r="J25" s="14" t="s">
        <v>5</v>
      </c>
    </row>
    <row r="26" spans="1:12" x14ac:dyDescent="0.3">
      <c r="J26" s="3" t="s">
        <v>14</v>
      </c>
    </row>
    <row r="27" spans="1:12" x14ac:dyDescent="0.3">
      <c r="B27" s="8" t="s">
        <v>15</v>
      </c>
      <c r="C27" s="8"/>
      <c r="D27" s="8"/>
      <c r="E27" s="8"/>
      <c r="F27" s="8"/>
      <c r="J27" s="14" t="s">
        <v>6</v>
      </c>
    </row>
    <row r="28" spans="1:12" x14ac:dyDescent="0.3">
      <c r="B28" s="3"/>
      <c r="C28" s="18" t="s">
        <v>20</v>
      </c>
      <c r="D28" s="19"/>
      <c r="E28" s="19"/>
      <c r="F28" s="19"/>
      <c r="J28" s="3" t="s">
        <v>11</v>
      </c>
    </row>
    <row r="29" spans="1:12" x14ac:dyDescent="0.3">
      <c r="B29" s="15" t="s">
        <v>5</v>
      </c>
      <c r="C29" s="3" t="s">
        <v>10</v>
      </c>
      <c r="D29" s="3" t="s">
        <v>11</v>
      </c>
      <c r="E29" s="3" t="s">
        <v>12</v>
      </c>
      <c r="F29" s="3" t="s">
        <v>13</v>
      </c>
      <c r="J29" s="14" t="s">
        <v>7</v>
      </c>
    </row>
    <row r="30" spans="1:12" x14ac:dyDescent="0.3">
      <c r="B30" s="3" t="s">
        <v>9</v>
      </c>
      <c r="C30" s="13">
        <v>0.11499999999999999</v>
      </c>
      <c r="D30" s="13">
        <v>0.125</v>
      </c>
      <c r="E30" s="13">
        <v>1.375</v>
      </c>
      <c r="F30" s="13">
        <v>0.20499999999999999</v>
      </c>
      <c r="J30" s="3" t="s">
        <v>17</v>
      </c>
    </row>
    <row r="31" spans="1:12" x14ac:dyDescent="0.3">
      <c r="B31" s="3" t="s">
        <v>14</v>
      </c>
      <c r="C31" s="13">
        <v>0.185</v>
      </c>
      <c r="D31" s="13">
        <v>0.13500000000000001</v>
      </c>
      <c r="E31" s="13">
        <v>1.825</v>
      </c>
      <c r="F31" s="13">
        <v>0.215</v>
      </c>
      <c r="J31" s="14" t="s">
        <v>21</v>
      </c>
    </row>
    <row r="32" spans="1:12" x14ac:dyDescent="0.3">
      <c r="B32" s="3" t="s">
        <v>16</v>
      </c>
      <c r="C32" s="13">
        <v>0.245</v>
      </c>
      <c r="D32" s="13">
        <v>0.155</v>
      </c>
      <c r="E32" s="13">
        <v>1.9149999999999998</v>
      </c>
      <c r="F32" s="13">
        <v>0.20499999999999999</v>
      </c>
      <c r="J32" s="22">
        <f>INDEX(($C$21:$F$25,$C$30:$F$34,$C$39:$F$43),MATCH(J26,$B$21:$B$25,0),MATCH(J28,$C$20:$F$20,0),MATCH(J30,$L$19:$L$21,0))</f>
        <v>0.125</v>
      </c>
    </row>
    <row r="33" spans="2:6" x14ac:dyDescent="0.3">
      <c r="B33" s="3" t="s">
        <v>18</v>
      </c>
      <c r="C33" s="13">
        <v>0.27500000000000002</v>
      </c>
      <c r="D33" s="13">
        <v>0.16500000000000001</v>
      </c>
      <c r="E33" s="13">
        <v>2.0549999999999997</v>
      </c>
      <c r="F33" s="13">
        <v>0.20499999999999999</v>
      </c>
    </row>
    <row r="34" spans="2:6" x14ac:dyDescent="0.3">
      <c r="B34" s="3" t="s">
        <v>19</v>
      </c>
      <c r="C34" s="13">
        <v>0.435</v>
      </c>
      <c r="D34" s="13">
        <v>0.38500000000000001</v>
      </c>
      <c r="E34" s="13">
        <v>3.1749999999999998</v>
      </c>
      <c r="F34" s="13">
        <v>0.34500000000000003</v>
      </c>
    </row>
    <row r="36" spans="2:6" x14ac:dyDescent="0.3">
      <c r="B36" s="8" t="s">
        <v>22</v>
      </c>
      <c r="C36" s="8"/>
      <c r="D36" s="8"/>
      <c r="E36" s="8"/>
      <c r="F36" s="8"/>
    </row>
    <row r="37" spans="2:6" x14ac:dyDescent="0.3">
      <c r="B37" s="3"/>
      <c r="C37" s="18" t="s">
        <v>17</v>
      </c>
      <c r="D37" s="18"/>
      <c r="E37" s="18"/>
      <c r="F37" s="18"/>
    </row>
    <row r="38" spans="2:6" x14ac:dyDescent="0.3">
      <c r="B38" s="15" t="s">
        <v>5</v>
      </c>
      <c r="C38" s="3" t="s">
        <v>10</v>
      </c>
      <c r="D38" s="3" t="s">
        <v>11</v>
      </c>
      <c r="E38" s="3" t="s">
        <v>12</v>
      </c>
      <c r="F38" s="3" t="s">
        <v>13</v>
      </c>
    </row>
    <row r="39" spans="2:6" x14ac:dyDescent="0.3">
      <c r="B39" s="3" t="s">
        <v>9</v>
      </c>
      <c r="C39" s="13">
        <v>0.10500000000000001</v>
      </c>
      <c r="D39" s="13">
        <v>0.11499999999999999</v>
      </c>
      <c r="E39" s="13">
        <v>1.2449999999999999</v>
      </c>
      <c r="F39" s="13">
        <v>0.17499999999999999</v>
      </c>
    </row>
    <row r="40" spans="2:6" x14ac:dyDescent="0.3">
      <c r="B40" s="3" t="s">
        <v>14</v>
      </c>
      <c r="C40" s="13">
        <v>0.17499999999999999</v>
      </c>
      <c r="D40" s="13">
        <v>0.125</v>
      </c>
      <c r="E40" s="13">
        <v>1.645</v>
      </c>
      <c r="F40" s="13">
        <v>0.16500000000000001</v>
      </c>
    </row>
    <row r="41" spans="2:6" x14ac:dyDescent="0.3">
      <c r="B41" s="3" t="s">
        <v>16</v>
      </c>
      <c r="C41" s="13">
        <v>0.215</v>
      </c>
      <c r="D41" s="13">
        <v>0.13500000000000001</v>
      </c>
      <c r="E41" s="13">
        <v>1.7249999999999999</v>
      </c>
      <c r="F41" s="13">
        <v>0.185</v>
      </c>
    </row>
    <row r="42" spans="2:6" x14ac:dyDescent="0.3">
      <c r="B42" s="3" t="s">
        <v>18</v>
      </c>
      <c r="C42" s="13">
        <v>0.255</v>
      </c>
      <c r="D42" s="13">
        <v>0.155</v>
      </c>
      <c r="E42" s="13">
        <v>1.845</v>
      </c>
      <c r="F42" s="13">
        <v>0.185</v>
      </c>
    </row>
    <row r="43" spans="2:6" x14ac:dyDescent="0.3">
      <c r="B43" s="3" t="s">
        <v>19</v>
      </c>
      <c r="C43" s="13">
        <v>0.38500000000000001</v>
      </c>
      <c r="D43" s="13">
        <v>0.34500000000000003</v>
      </c>
      <c r="E43" s="13">
        <v>2.8649999999999998</v>
      </c>
      <c r="F43" s="13">
        <v>0.30500000000000005</v>
      </c>
    </row>
  </sheetData>
  <mergeCells count="3">
    <mergeCell ref="A4:A12"/>
    <mergeCell ref="C28:F28"/>
    <mergeCell ref="C37:F37"/>
  </mergeCells>
  <dataValidations count="3">
    <dataValidation type="list" allowBlank="1" showInputMessage="1" showErrorMessage="1" sqref="J26" xr:uid="{889B2FA1-7E1B-40B6-9A65-AA3B52B41CA7}">
      <formula1>$H$19:$H$23</formula1>
    </dataValidation>
    <dataValidation type="list" allowBlank="1" showInputMessage="1" showErrorMessage="1" sqref="J28" xr:uid="{353CCA60-AAE2-4308-86E6-A316AD61E2F5}">
      <formula1>$J$19:$J$22</formula1>
    </dataValidation>
    <dataValidation type="list" allowBlank="1" showInputMessage="1" showErrorMessage="1" sqref="J30" xr:uid="{51B18C46-6452-4BEC-917A-91847FE78216}">
      <formula1>$L$19:$L$21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AD85-3951-42C3-ADB8-70B24CA23286}">
  <dimension ref="A1:Q31"/>
  <sheetViews>
    <sheetView showGridLines="0" tabSelected="1" workbookViewId="0">
      <selection activeCell="L16" sqref="L16"/>
    </sheetView>
  </sheetViews>
  <sheetFormatPr defaultColWidth="2.6640625" defaultRowHeight="14.4" x14ac:dyDescent="0.3"/>
  <cols>
    <col min="1" max="1" width="37.77734375" bestFit="1" customWidth="1"/>
    <col min="2" max="2" width="9.88671875" bestFit="1" customWidth="1"/>
    <col min="4" max="4" width="9.5546875" bestFit="1" customWidth="1"/>
    <col min="5" max="5" width="5" bestFit="1" customWidth="1"/>
    <col min="6" max="6" width="9.77734375" bestFit="1" customWidth="1"/>
    <col min="10" max="10" width="11.77734375" bestFit="1" customWidth="1"/>
    <col min="11" max="11" width="9.77734375" bestFit="1" customWidth="1"/>
    <col min="12" max="12" width="11.5546875" bestFit="1" customWidth="1"/>
    <col min="13" max="13" width="8.44140625" bestFit="1" customWidth="1"/>
    <col min="15" max="15" width="9.5546875" bestFit="1" customWidth="1"/>
    <col min="16" max="16" width="5" bestFit="1" customWidth="1"/>
    <col min="17" max="17" width="9.77734375" bestFit="1" customWidth="1"/>
  </cols>
  <sheetData>
    <row r="1" spans="1:17" x14ac:dyDescent="0.3">
      <c r="A1" s="42" t="s">
        <v>23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17" x14ac:dyDescent="0.3">
      <c r="H2" s="26"/>
    </row>
    <row r="3" spans="1:17" x14ac:dyDescent="0.3">
      <c r="A3" s="27" t="s">
        <v>24</v>
      </c>
      <c r="B3" s="27" t="s">
        <v>25</v>
      </c>
      <c r="D3" s="39" t="s">
        <v>26</v>
      </c>
      <c r="E3" s="39" t="s">
        <v>27</v>
      </c>
      <c r="F3" s="25" t="s">
        <v>25</v>
      </c>
      <c r="H3" s="26"/>
      <c r="J3" s="41" t="s">
        <v>28</v>
      </c>
      <c r="K3" s="41" t="s">
        <v>24</v>
      </c>
      <c r="L3" s="41" t="s">
        <v>29</v>
      </c>
      <c r="M3" s="41" t="s">
        <v>30</v>
      </c>
      <c r="O3" s="38" t="s">
        <v>26</v>
      </c>
      <c r="P3" s="38" t="s">
        <v>27</v>
      </c>
      <c r="Q3" s="24" t="s">
        <v>25</v>
      </c>
    </row>
    <row r="4" spans="1:17" x14ac:dyDescent="0.3">
      <c r="A4" s="28">
        <v>500</v>
      </c>
      <c r="B4" s="29">
        <v>0.01</v>
      </c>
      <c r="D4" s="40" t="s">
        <v>31</v>
      </c>
      <c r="E4" s="40">
        <v>2810</v>
      </c>
      <c r="F4" s="23" cm="1">
        <f t="array" ref="F4">INDEX(($B$4:$B$8,$B$12:$B$16,$B$20:$B$24),MATCH(E4,$A$4:$A$8,1),,VLOOKUP(D4,$A$26:$B$28,2,0))</f>
        <v>0.03</v>
      </c>
      <c r="H4" s="26"/>
      <c r="J4" s="28">
        <v>500</v>
      </c>
      <c r="K4" s="29">
        <v>0.01</v>
      </c>
      <c r="L4" s="29">
        <v>0.03</v>
      </c>
      <c r="M4" s="29">
        <v>0.08</v>
      </c>
      <c r="O4" s="40" t="s">
        <v>31</v>
      </c>
      <c r="P4" s="40">
        <v>2810</v>
      </c>
      <c r="Q4" s="23" cm="1">
        <f t="array" ref="Q4">INDEX(($K$4:$K$8,$L$4:$L$8,$M$4:$M$8),MATCH(P4,$J$4:$J$8,1),,VLOOKUP(O4,$J$11:$K$13,2,0))</f>
        <v>0.03</v>
      </c>
    </row>
    <row r="5" spans="1:17" x14ac:dyDescent="0.3">
      <c r="A5" s="28">
        <v>1000</v>
      </c>
      <c r="B5" s="29">
        <v>0.02</v>
      </c>
      <c r="D5" s="40" t="s">
        <v>32</v>
      </c>
      <c r="E5" s="40">
        <v>4047</v>
      </c>
      <c r="F5" s="23" cm="1">
        <f t="array" ref="F5">INDEX(($B$4:$B$8,$B$12:$B$16,$B$20:$B$24),MATCH(E5,$A$4:$A$8,1),,VLOOKUP(D5,$A$26:$B$28,2,0))</f>
        <v>0.06</v>
      </c>
      <c r="H5" s="26"/>
      <c r="J5" s="28">
        <v>1000</v>
      </c>
      <c r="K5" s="29">
        <v>0.02</v>
      </c>
      <c r="L5" s="29">
        <v>0.04</v>
      </c>
      <c r="M5" s="29">
        <v>0.09</v>
      </c>
      <c r="O5" s="40" t="s">
        <v>32</v>
      </c>
      <c r="P5" s="40">
        <v>4047</v>
      </c>
      <c r="Q5" s="23" cm="1">
        <f t="array" ref="Q5">INDEX(($K$4:$K$8,$L$4:$L$8,$M$4:$M$8),MATCH(P5,$J$4:$J$8,1),,VLOOKUP(O5,$J$11:$K$13,2,0))</f>
        <v>0.06</v>
      </c>
    </row>
    <row r="6" spans="1:17" x14ac:dyDescent="0.3">
      <c r="A6" s="28">
        <v>2000</v>
      </c>
      <c r="B6" s="29">
        <v>0.03</v>
      </c>
      <c r="D6" s="40" t="s">
        <v>33</v>
      </c>
      <c r="E6" s="40">
        <v>4465</v>
      </c>
      <c r="F6" s="23" cm="1">
        <f t="array" ref="F6">INDEX(($B$4:$B$8,$B$12:$B$16,$B$20:$B$24),MATCH(E6,$A$4:$A$8,1),,VLOOKUP(D6,$A$26:$B$28,2,0))</f>
        <v>0.11</v>
      </c>
      <c r="H6" s="26"/>
      <c r="J6" s="28">
        <v>2000</v>
      </c>
      <c r="K6" s="29">
        <v>0.03</v>
      </c>
      <c r="L6" s="29">
        <v>0.05</v>
      </c>
      <c r="M6" s="29">
        <v>0.1</v>
      </c>
      <c r="O6" s="40" t="s">
        <v>33</v>
      </c>
      <c r="P6" s="40">
        <v>4465</v>
      </c>
      <c r="Q6" s="23" cm="1">
        <f t="array" ref="Q6">INDEX(($K$4:$K$8,$L$4:$L$8,$M$4:$M$8),MATCH(P6,$J$4:$J$8,1),,VLOOKUP(O6,$J$11:$K$13,2,0))</f>
        <v>0.11</v>
      </c>
    </row>
    <row r="7" spans="1:17" x14ac:dyDescent="0.3">
      <c r="A7" s="28">
        <v>3000</v>
      </c>
      <c r="B7" s="29">
        <v>0.04</v>
      </c>
      <c r="D7" s="40" t="s">
        <v>31</v>
      </c>
      <c r="E7" s="40">
        <v>3255</v>
      </c>
      <c r="F7" s="23" cm="1">
        <f t="array" ref="F7">INDEX(($B$4:$B$8,$B$12:$B$16,$B$20:$B$24),MATCH(E7,$A$4:$A$8,1),,VLOOKUP(D7,$A$26:$B$28,2,0))</f>
        <v>0.04</v>
      </c>
      <c r="H7" s="26"/>
      <c r="J7" s="28">
        <v>3000</v>
      </c>
      <c r="K7" s="29">
        <v>0.04</v>
      </c>
      <c r="L7" s="29">
        <v>0.06</v>
      </c>
      <c r="M7" s="29">
        <v>0.11</v>
      </c>
      <c r="O7" s="40" t="s">
        <v>31</v>
      </c>
      <c r="P7" s="40">
        <v>3255</v>
      </c>
      <c r="Q7" s="23" cm="1">
        <f t="array" ref="Q7">INDEX(($K$4:$K$8,$L$4:$L$8,$M$4:$M$8),MATCH(P7,$J$4:$J$8,1),,VLOOKUP(O7,$J$11:$K$13,2,0))</f>
        <v>0.04</v>
      </c>
    </row>
    <row r="8" spans="1:17" x14ac:dyDescent="0.3">
      <c r="A8" s="28">
        <v>5000</v>
      </c>
      <c r="B8" s="29">
        <v>0.05</v>
      </c>
      <c r="D8" s="40" t="s">
        <v>31</v>
      </c>
      <c r="E8" s="40">
        <v>2177</v>
      </c>
      <c r="F8" s="23" cm="1">
        <f t="array" ref="F8">INDEX(($B$4:$B$8,$B$12:$B$16,$B$20:$B$24),MATCH(E8,$A$4:$A$8,1),,VLOOKUP(D8,$A$26:$B$28,2,0))</f>
        <v>0.03</v>
      </c>
      <c r="H8" s="26"/>
      <c r="J8" s="28">
        <v>5000</v>
      </c>
      <c r="K8" s="29">
        <v>0.05</v>
      </c>
      <c r="L8" s="29">
        <v>7.0000000000000007E-2</v>
      </c>
      <c r="M8" s="29">
        <v>0.12</v>
      </c>
      <c r="O8" s="40" t="s">
        <v>31</v>
      </c>
      <c r="P8" s="40">
        <v>2177</v>
      </c>
      <c r="Q8" s="23" cm="1">
        <f t="array" ref="Q8">INDEX(($K$4:$K$8,$L$4:$L$8,$M$4:$M$8),MATCH(P8,$J$4:$J$8,1),,VLOOKUP(O8,$J$11:$K$13,2,0))</f>
        <v>0.03</v>
      </c>
    </row>
    <row r="9" spans="1:17" x14ac:dyDescent="0.3">
      <c r="D9" s="40" t="s">
        <v>32</v>
      </c>
      <c r="E9" s="40">
        <v>3375</v>
      </c>
      <c r="F9" s="23" cm="1">
        <f t="array" ref="F9">INDEX(($B$4:$B$8,$B$12:$B$16,$B$20:$B$24),MATCH(E9,$A$4:$A$8,1),,VLOOKUP(D9,$A$26:$B$28,2,0))</f>
        <v>0.06</v>
      </c>
      <c r="H9" s="26"/>
      <c r="O9" s="40" t="s">
        <v>32</v>
      </c>
      <c r="P9" s="40">
        <v>3375</v>
      </c>
      <c r="Q9" s="23" cm="1">
        <f t="array" ref="Q9">INDEX(($K$4:$K$8,$L$4:$L$8,$M$4:$M$8),MATCH(P9,$J$4:$J$8,1),,VLOOKUP(O9,$J$11:$K$13,2,0))</f>
        <v>0.06</v>
      </c>
    </row>
    <row r="10" spans="1:17" x14ac:dyDescent="0.3">
      <c r="D10" s="40" t="s">
        <v>32</v>
      </c>
      <c r="E10" s="40">
        <v>4682</v>
      </c>
      <c r="F10" s="23" cm="1">
        <f t="array" ref="F10">INDEX(($B$4:$B$8,$B$12:$B$16,$B$20:$B$24),MATCH(E10,$A$4:$A$8,1),,VLOOKUP(D10,$A$26:$B$28,2,0))</f>
        <v>0.06</v>
      </c>
      <c r="H10" s="26"/>
      <c r="O10" s="40" t="s">
        <v>32</v>
      </c>
      <c r="P10" s="40">
        <v>4682</v>
      </c>
      <c r="Q10" s="23" cm="1">
        <f t="array" ref="Q10">INDEX(($K$4:$K$8,$L$4:$L$8,$M$4:$M$8),MATCH(P10,$J$4:$J$8,1),,VLOOKUP(O10,$J$11:$K$13,2,0))</f>
        <v>0.06</v>
      </c>
    </row>
    <row r="11" spans="1:17" x14ac:dyDescent="0.3">
      <c r="A11" s="27" t="s">
        <v>29</v>
      </c>
      <c r="B11" s="27" t="s">
        <v>25</v>
      </c>
      <c r="D11" s="40" t="s">
        <v>33</v>
      </c>
      <c r="E11" s="40">
        <v>2688</v>
      </c>
      <c r="F11" s="23" cm="1">
        <f t="array" ref="F11">INDEX(($B$4:$B$8,$B$12:$B$16,$B$20:$B$24),MATCH(E11,$A$4:$A$8,1),,VLOOKUP(D11,$A$26:$B$28,2,0))</f>
        <v>0.1</v>
      </c>
      <c r="H11" s="26"/>
      <c r="J11" s="30" t="s">
        <v>24</v>
      </c>
      <c r="K11" s="31">
        <v>1</v>
      </c>
      <c r="O11" s="40" t="s">
        <v>33</v>
      </c>
      <c r="P11" s="40">
        <v>2688</v>
      </c>
      <c r="Q11" s="23" cm="1">
        <f t="array" ref="Q11">INDEX(($K$4:$K$8,$L$4:$L$8,$M$4:$M$8),MATCH(P11,$J$4:$J$8,1),,VLOOKUP(O11,$J$11:$K$13,2,0))</f>
        <v>0.1</v>
      </c>
    </row>
    <row r="12" spans="1:17" x14ac:dyDescent="0.3">
      <c r="A12" s="28">
        <v>500</v>
      </c>
      <c r="B12" s="29">
        <v>0.03</v>
      </c>
      <c r="D12" s="40" t="s">
        <v>31</v>
      </c>
      <c r="E12" s="40">
        <v>1210</v>
      </c>
      <c r="F12" s="23" cm="1">
        <f t="array" ref="F12">INDEX(($B$4:$B$8,$B$12:$B$16,$B$20:$B$24),MATCH(E12,$A$4:$A$8,1),,VLOOKUP(D12,$A$26:$B$28,2,0))</f>
        <v>0.02</v>
      </c>
      <c r="H12" s="26"/>
      <c r="J12" s="30" t="s">
        <v>29</v>
      </c>
      <c r="K12" s="31">
        <v>2</v>
      </c>
      <c r="O12" s="40" t="s">
        <v>31</v>
      </c>
      <c r="P12" s="40">
        <v>1210</v>
      </c>
      <c r="Q12" s="23" cm="1">
        <f t="array" ref="Q12">INDEX(($K$4:$K$8,$L$4:$L$8,$M$4:$M$8),MATCH(P12,$J$4:$J$8,1),,VLOOKUP(O12,$J$11:$K$13,2,0))</f>
        <v>0.02</v>
      </c>
    </row>
    <row r="13" spans="1:17" x14ac:dyDescent="0.3">
      <c r="A13" s="28">
        <v>1000</v>
      </c>
      <c r="B13" s="29">
        <v>0.04</v>
      </c>
      <c r="D13" s="40" t="s">
        <v>33</v>
      </c>
      <c r="E13" s="40">
        <v>1068</v>
      </c>
      <c r="F13" s="23" cm="1">
        <f t="array" ref="F13">INDEX(($B$4:$B$8,$B$12:$B$16,$B$20:$B$24),MATCH(E13,$A$4:$A$8,1),,VLOOKUP(D13,$A$26:$B$28,2,0))</f>
        <v>0.09</v>
      </c>
      <c r="H13" s="26"/>
      <c r="J13" s="30" t="s">
        <v>30</v>
      </c>
      <c r="K13" s="31">
        <v>3</v>
      </c>
      <c r="O13" s="40" t="s">
        <v>33</v>
      </c>
      <c r="P13" s="40">
        <v>1068</v>
      </c>
      <c r="Q13" s="23" cm="1">
        <f t="array" ref="Q13">INDEX(($K$4:$K$8,$L$4:$L$8,$M$4:$M$8),MATCH(P13,$J$4:$J$8,1),,VLOOKUP(O13,$J$11:$K$13,2,0))</f>
        <v>0.09</v>
      </c>
    </row>
    <row r="14" spans="1:17" x14ac:dyDescent="0.3">
      <c r="A14" s="28">
        <v>2000</v>
      </c>
      <c r="B14" s="29">
        <v>0.05</v>
      </c>
      <c r="D14" s="40" t="s">
        <v>32</v>
      </c>
      <c r="E14" s="40">
        <v>2499</v>
      </c>
      <c r="F14" s="23" cm="1">
        <f t="array" ref="F14">INDEX(($B$4:$B$8,$B$12:$B$16,$B$20:$B$24),MATCH(E14,$A$4:$A$8,1),,VLOOKUP(D14,$A$26:$B$28,2,0))</f>
        <v>0.05</v>
      </c>
      <c r="H14" s="26"/>
      <c r="O14" s="40" t="s">
        <v>32</v>
      </c>
      <c r="P14" s="40">
        <v>2499</v>
      </c>
      <c r="Q14" s="23" cm="1">
        <f t="array" ref="Q14">INDEX(($K$4:$K$8,$L$4:$L$8,$M$4:$M$8),MATCH(P14,$J$4:$J$8,1),,VLOOKUP(O14,$J$11:$K$13,2,0))</f>
        <v>0.05</v>
      </c>
    </row>
    <row r="15" spans="1:17" x14ac:dyDescent="0.3">
      <c r="A15" s="28">
        <v>3000</v>
      </c>
      <c r="B15" s="29">
        <v>0.06</v>
      </c>
      <c r="D15" s="40" t="s">
        <v>32</v>
      </c>
      <c r="E15" s="40">
        <v>2295</v>
      </c>
      <c r="F15" s="23" cm="1">
        <f t="array" ref="F15">INDEX(($B$4:$B$8,$B$12:$B$16,$B$20:$B$24),MATCH(E15,$A$4:$A$8,1),,VLOOKUP(D15,$A$26:$B$28,2,0))</f>
        <v>0.05</v>
      </c>
      <c r="H15" s="26"/>
      <c r="O15" s="40" t="s">
        <v>32</v>
      </c>
      <c r="P15" s="40">
        <v>2295</v>
      </c>
      <c r="Q15" s="23" cm="1">
        <f t="array" ref="Q15">INDEX(($K$4:$K$8,$L$4:$L$8,$M$4:$M$8),MATCH(P15,$J$4:$J$8,1),,VLOOKUP(O15,$J$11:$K$13,2,0))</f>
        <v>0.05</v>
      </c>
    </row>
    <row r="16" spans="1:17" x14ac:dyDescent="0.3">
      <c r="A16" s="28">
        <v>5000</v>
      </c>
      <c r="B16" s="29">
        <v>7.0000000000000007E-2</v>
      </c>
      <c r="D16" s="40" t="s">
        <v>32</v>
      </c>
      <c r="E16" s="40">
        <v>520</v>
      </c>
      <c r="F16" s="23" cm="1">
        <f t="array" ref="F16">INDEX(($B$4:$B$8,$B$12:$B$16,$B$20:$B$24),MATCH(E16,$A$4:$A$8,1),,VLOOKUP(D16,$A$26:$B$28,2,0))</f>
        <v>0.03</v>
      </c>
      <c r="H16" s="26"/>
      <c r="O16" s="40" t="s">
        <v>32</v>
      </c>
      <c r="P16" s="40">
        <v>520</v>
      </c>
      <c r="Q16" s="23" cm="1">
        <f t="array" ref="Q16">INDEX(($K$4:$K$8,$L$4:$L$8,$M$4:$M$8),MATCH(P16,$J$4:$J$8,1),,VLOOKUP(O16,$J$11:$K$13,2,0))</f>
        <v>0.03</v>
      </c>
    </row>
    <row r="17" spans="1:17" x14ac:dyDescent="0.3">
      <c r="D17" s="40" t="s">
        <v>33</v>
      </c>
      <c r="E17" s="40">
        <v>1805</v>
      </c>
      <c r="F17" s="23" cm="1">
        <f t="array" ref="F17">INDEX(($B$4:$B$8,$B$12:$B$16,$B$20:$B$24),MATCH(E17,$A$4:$A$8,1),,VLOOKUP(D17,$A$26:$B$28,2,0))</f>
        <v>0.09</v>
      </c>
      <c r="H17" s="26"/>
      <c r="O17" s="40" t="s">
        <v>33</v>
      </c>
      <c r="P17" s="40">
        <v>1805</v>
      </c>
      <c r="Q17" s="23" cm="1">
        <f t="array" ref="Q17">INDEX(($K$4:$K$8,$L$4:$L$8,$M$4:$M$8),MATCH(P17,$J$4:$J$8,1),,VLOOKUP(O17,$J$11:$K$13,2,0))</f>
        <v>0.09</v>
      </c>
    </row>
    <row r="18" spans="1:17" x14ac:dyDescent="0.3">
      <c r="D18" s="40" t="s">
        <v>33</v>
      </c>
      <c r="E18" s="40">
        <v>1210</v>
      </c>
      <c r="F18" s="23" cm="1">
        <f t="array" ref="F18">INDEX(($B$4:$B$8,$B$12:$B$16,$B$20:$B$24),MATCH(E18,$A$4:$A$8,1),,VLOOKUP(D18,$A$26:$B$28,2,0))</f>
        <v>0.09</v>
      </c>
      <c r="H18" s="26"/>
      <c r="O18" s="40" t="s">
        <v>33</v>
      </c>
      <c r="P18" s="40">
        <v>1210</v>
      </c>
      <c r="Q18" s="23" cm="1">
        <f t="array" ref="Q18">INDEX(($K$4:$K$8,$L$4:$L$8,$M$4:$M$8),MATCH(P18,$J$4:$J$8,1),,VLOOKUP(O18,$J$11:$K$13,2,0))</f>
        <v>0.09</v>
      </c>
    </row>
    <row r="19" spans="1:17" x14ac:dyDescent="0.3">
      <c r="A19" s="27" t="s">
        <v>30</v>
      </c>
      <c r="B19" s="27" t="s">
        <v>25</v>
      </c>
      <c r="D19" s="40" t="s">
        <v>31</v>
      </c>
      <c r="E19" s="40">
        <v>4810</v>
      </c>
      <c r="F19" s="23" cm="1">
        <f t="array" ref="F19">INDEX(($B$4:$B$8,$B$12:$B$16,$B$20:$B$24),MATCH(E19,$A$4:$A$8,1),,VLOOKUP(D19,$A$26:$B$28,2,0))</f>
        <v>0.04</v>
      </c>
      <c r="H19" s="26"/>
      <c r="O19" s="40" t="s">
        <v>31</v>
      </c>
      <c r="P19" s="40">
        <v>4810</v>
      </c>
      <c r="Q19" s="23" cm="1">
        <f t="array" ref="Q19">INDEX(($K$4:$K$8,$L$4:$L$8,$M$4:$M$8),MATCH(P19,$J$4:$J$8,1),,VLOOKUP(O19,$J$11:$K$13,2,0))</f>
        <v>0.04</v>
      </c>
    </row>
    <row r="20" spans="1:17" x14ac:dyDescent="0.3">
      <c r="A20" s="28">
        <v>500</v>
      </c>
      <c r="B20" s="29">
        <v>0.08</v>
      </c>
      <c r="D20" s="40" t="s">
        <v>33</v>
      </c>
      <c r="E20" s="40">
        <v>1240</v>
      </c>
      <c r="F20" s="23" cm="1">
        <f t="array" ref="F20">INDEX(($B$4:$B$8,$B$12:$B$16,$B$20:$B$24),MATCH(E20,$A$4:$A$8,1),,VLOOKUP(D20,$A$26:$B$28,2,0))</f>
        <v>0.09</v>
      </c>
      <c r="H20" s="26"/>
      <c r="O20" s="40" t="s">
        <v>33</v>
      </c>
      <c r="P20" s="40">
        <v>1240</v>
      </c>
      <c r="Q20" s="23" cm="1">
        <f t="array" ref="Q20">INDEX(($K$4:$K$8,$L$4:$L$8,$M$4:$M$8),MATCH(P20,$J$4:$J$8,1),,VLOOKUP(O20,$J$11:$K$13,2,0))</f>
        <v>0.09</v>
      </c>
    </row>
    <row r="21" spans="1:17" x14ac:dyDescent="0.3">
      <c r="A21" s="28">
        <v>1000</v>
      </c>
      <c r="B21" s="29">
        <v>0.09</v>
      </c>
      <c r="D21" s="40" t="s">
        <v>32</v>
      </c>
      <c r="E21" s="40">
        <v>2245</v>
      </c>
      <c r="F21" s="23" cm="1">
        <f t="array" ref="F21">INDEX(($B$4:$B$8,$B$12:$B$16,$B$20:$B$24),MATCH(E21,$A$4:$A$8,1),,VLOOKUP(D21,$A$26:$B$28,2,0))</f>
        <v>0.05</v>
      </c>
      <c r="H21" s="26"/>
      <c r="O21" s="40" t="s">
        <v>32</v>
      </c>
      <c r="P21" s="40">
        <v>2245</v>
      </c>
      <c r="Q21" s="23" cm="1">
        <f t="array" ref="Q21">INDEX(($K$4:$K$8,$L$4:$L$8,$M$4:$M$8),MATCH(P21,$J$4:$J$8,1),,VLOOKUP(O21,$J$11:$K$13,2,0))</f>
        <v>0.05</v>
      </c>
    </row>
    <row r="22" spans="1:17" x14ac:dyDescent="0.3">
      <c r="A22" s="28">
        <v>2000</v>
      </c>
      <c r="B22" s="29">
        <v>0.1</v>
      </c>
      <c r="D22" s="40" t="s">
        <v>31</v>
      </c>
      <c r="E22" s="40">
        <v>1125</v>
      </c>
      <c r="F22" s="23" cm="1">
        <f t="array" ref="F22">INDEX(($B$4:$B$8,$B$12:$B$16,$B$20:$B$24),MATCH(E22,$A$4:$A$8,1),,VLOOKUP(D22,$A$26:$B$28,2,0))</f>
        <v>0.02</v>
      </c>
      <c r="H22" s="26"/>
      <c r="O22" s="40" t="s">
        <v>31</v>
      </c>
      <c r="P22" s="40">
        <v>1125</v>
      </c>
      <c r="Q22" s="23" cm="1">
        <f t="array" ref="Q22">INDEX(($K$4:$K$8,$L$4:$L$8,$M$4:$M$8),MATCH(P22,$J$4:$J$8,1),,VLOOKUP(O22,$J$11:$K$13,2,0))</f>
        <v>0.02</v>
      </c>
    </row>
    <row r="23" spans="1:17" x14ac:dyDescent="0.3">
      <c r="A23" s="28">
        <v>3000</v>
      </c>
      <c r="B23" s="29">
        <v>0.11</v>
      </c>
      <c r="D23" s="40" t="s">
        <v>31</v>
      </c>
      <c r="E23" s="40">
        <v>4570</v>
      </c>
      <c r="F23" s="23" cm="1">
        <f t="array" ref="F23">INDEX(($B$4:$B$8,$B$12:$B$16,$B$20:$B$24),MATCH(E23,$A$4:$A$8,1),,VLOOKUP(D23,$A$26:$B$28,2,0))</f>
        <v>0.04</v>
      </c>
      <c r="H23" s="26"/>
      <c r="O23" s="40" t="s">
        <v>31</v>
      </c>
      <c r="P23" s="40">
        <v>4570</v>
      </c>
      <c r="Q23" s="23" cm="1">
        <f t="array" ref="Q23">INDEX(($K$4:$K$8,$L$4:$L$8,$M$4:$M$8),MATCH(P23,$J$4:$J$8,1),,VLOOKUP(O23,$J$11:$K$13,2,0))</f>
        <v>0.04</v>
      </c>
    </row>
    <row r="24" spans="1:17" x14ac:dyDescent="0.3">
      <c r="A24" s="28">
        <v>5000</v>
      </c>
      <c r="B24" s="29">
        <v>0.12</v>
      </c>
      <c r="D24" s="40" t="s">
        <v>32</v>
      </c>
      <c r="E24" s="40">
        <v>1100</v>
      </c>
      <c r="F24" s="23" cm="1">
        <f t="array" ref="F24">INDEX(($B$4:$B$8,$B$12:$B$16,$B$20:$B$24),MATCH(E24,$A$4:$A$8,1),,VLOOKUP(D24,$A$26:$B$28,2,0))</f>
        <v>0.04</v>
      </c>
      <c r="H24" s="26"/>
      <c r="O24" s="40" t="s">
        <v>32</v>
      </c>
      <c r="P24" s="40">
        <v>1100</v>
      </c>
      <c r="Q24" s="23" cm="1">
        <f t="array" ref="Q24">INDEX(($K$4:$K$8,$L$4:$L$8,$M$4:$M$8),MATCH(P24,$J$4:$J$8,1),,VLOOKUP(O24,$J$11:$K$13,2,0))</f>
        <v>0.04</v>
      </c>
    </row>
    <row r="25" spans="1:17" ht="15" thickBot="1" x14ac:dyDescent="0.35">
      <c r="H25" s="26"/>
    </row>
    <row r="26" spans="1:17" x14ac:dyDescent="0.3">
      <c r="A26" s="32" t="s">
        <v>24</v>
      </c>
      <c r="B26" s="33">
        <v>1</v>
      </c>
      <c r="H26" s="26"/>
    </row>
    <row r="27" spans="1:17" x14ac:dyDescent="0.3">
      <c r="A27" s="34" t="s">
        <v>29</v>
      </c>
      <c r="B27" s="35">
        <v>2</v>
      </c>
      <c r="H27" s="26"/>
    </row>
    <row r="28" spans="1:17" ht="15" thickBot="1" x14ac:dyDescent="0.35">
      <c r="A28" s="36" t="s">
        <v>30</v>
      </c>
      <c r="B28" s="37">
        <v>3</v>
      </c>
      <c r="H28" s="26"/>
    </row>
    <row r="29" spans="1:17" x14ac:dyDescent="0.3">
      <c r="H29" s="26"/>
    </row>
    <row r="30" spans="1:17" x14ac:dyDescent="0.3">
      <c r="H30" s="26"/>
    </row>
    <row r="31" spans="1:17" x14ac:dyDescent="0.3">
      <c r="H31" s="26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-1</vt:lpstr>
      <vt:lpstr>EX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2025-01-10T10:03:21Z</dcterms:created>
  <dcterms:modified xsi:type="dcterms:W3CDTF">2025-01-10T16:02:05Z</dcterms:modified>
</cp:coreProperties>
</file>