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MIS_Questions\"/>
    </mc:Choice>
  </mc:AlternateContent>
  <xr:revisionPtr revIDLastSave="0" documentId="13_ncr:1_{FDAE6FD0-EEFE-4A8E-AC4D-49CFC600EC80}" xr6:coauthVersionLast="47" xr6:coauthVersionMax="47" xr10:uidLastSave="{00000000-0000-0000-0000-000000000000}"/>
  <bookViews>
    <workbookView xWindow="-108" yWindow="-108" windowWidth="23256" windowHeight="12456" xr2:uid="{49F09B9F-B7CA-4E5E-BFDC-DFA47C58CD26}"/>
  </bookViews>
  <sheets>
    <sheet name="QUESTIONS" sheetId="1" r:id="rId1"/>
    <sheet name="Q4" sheetId="6" r:id="rId2"/>
    <sheet name="Q3" sheetId="5" r:id="rId3"/>
    <sheet name="Q1" sheetId="3" r:id="rId4"/>
    <sheet name="Q2" sheetId="4" r:id="rId5"/>
    <sheet name="Manufacturing Country" sheetId="2" r:id="rId6"/>
  </sheets>
  <definedNames>
    <definedName name="_xlnm._FilterDatabase" localSheetId="3" hidden="1">'Q1'!$L$7:$L$25</definedName>
    <definedName name="_xlnm._FilterDatabase" localSheetId="4" hidden="1">'Q2'!$A$4:$I$22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6" l="1"/>
  <c r="L6" i="6"/>
  <c r="L7" i="6"/>
  <c r="L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4" i="6"/>
  <c r="K4" i="6" a="1"/>
  <c r="K4" i="6" s="1"/>
  <c r="N6" i="5"/>
  <c r="N7" i="5"/>
  <c r="N8" i="5"/>
  <c r="N9" i="5"/>
  <c r="N10" i="5"/>
  <c r="N11" i="5"/>
  <c r="N5" i="5"/>
  <c r="M5" i="5" a="1"/>
  <c r="M5" i="5" s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5" i="5"/>
  <c r="L6" i="4"/>
  <c r="L7" i="4"/>
  <c r="L8" i="4"/>
  <c r="L9" i="4"/>
  <c r="L5" i="4"/>
  <c r="K5" i="4" a="1"/>
  <c r="K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5" i="4"/>
  <c r="I5" i="4" s="1"/>
  <c r="N8" i="3" a="1"/>
  <c r="N8" i="3" s="1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8" i="3"/>
  <c r="O8" i="3"/>
  <c r="B43" i="3" l="1"/>
  <c r="B42" i="3"/>
  <c r="B46" i="3"/>
  <c r="B45" i="3"/>
  <c r="B44" i="3"/>
  <c r="B41" i="3"/>
  <c r="B48" i="3"/>
  <c r="B4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<sst xmlns="http://schemas.openxmlformats.org/spreadsheetml/2006/main" count="562" uniqueCount="80">
  <si>
    <t>You are the data analyst of a luxury car dealership. You were assigned with the following tasks:</t>
  </si>
  <si>
    <t>What's the most popular car manufacturer?</t>
  </si>
  <si>
    <t>What's the most popular manufacturing country (Refer to "Manufacturing country" sheet)?</t>
  </si>
  <si>
    <t>What's the least popular color for cars?</t>
  </si>
  <si>
    <t>What's the average price per owner?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</si>
  <si>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</si>
  <si>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</si>
  <si>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</si>
  <si>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</si>
  <si>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</si>
  <si>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</si>
  <si>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</si>
  <si>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</si>
  <si>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</si>
  <si>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</si>
  <si>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</si>
  <si>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</si>
  <si>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</si>
  <si>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</si>
  <si>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</si>
  <si>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</si>
  <si>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</si>
  <si>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</si>
  <si>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</si>
  <si>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</si>
  <si>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</si>
  <si>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</si>
  <si>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</si>
  <si>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</si>
  <si>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</si>
  <si>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</si>
  <si>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</si>
  <si>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</si>
  <si>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</si>
  <si>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</si>
  <si>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</si>
  <si>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</si>
  <si>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</si>
  <si>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</si>
  <si>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</si>
  <si>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</si>
  <si>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</si>
  <si>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</si>
  <si>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</si>
  <si>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</si>
  <si>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</si>
  <si>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</si>
  <si>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</si>
  <si>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</si>
  <si>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</si>
  <si>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</si>
  <si>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</si>
  <si>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</si>
  <si>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</si>
  <si>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</si>
  <si>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</si>
  <si>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</si>
  <si>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</si>
  <si>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</si>
  <si>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</si>
  <si>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</si>
  <si>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</si>
  <si>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</si>
  <si>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</si>
  <si>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</si>
  <si>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</si>
  <si>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</si>
  <si>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</si>
  <si>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</si>
  <si>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</si>
  <si>
    <t>Manufacturer</t>
  </si>
  <si>
    <t>Step 1 : Extract Manufacturer's Names From Car Column</t>
  </si>
  <si>
    <t>step 2 : Unique  Manufacturer Cars</t>
  </si>
  <si>
    <t>step 3 : Most Popular Manufacturer Cars</t>
  </si>
  <si>
    <t>Manufacturer 's</t>
  </si>
  <si>
    <t>Popular Manufacturer Cars</t>
  </si>
  <si>
    <t>Popular Manufacturer</t>
  </si>
  <si>
    <t>Manufacturing Country</t>
  </si>
  <si>
    <t>popular color</t>
  </si>
  <si>
    <t>Avg Per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</si>
</sst>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7868-F979-4247-ABBF-BBECA8E7A8C2}">
  <dimension ref="A1:H25"/>
  <sheetViews>
    <sheetView tabSelected="1" workbookViewId="0">
      <selection activeCell="B7" sqref="B7:H25"/>
    </sheetView>
  </sheetViews>
  <sheetFormatPr defaultRowHeight="14.4" x14ac:dyDescent="0.3"/>
  <sheetData>
    <row r="1" spans="1:8" x14ac:dyDescent="0.3">
      <c r="A1" s="1"/>
      <c r="B1" s="2" t="s">
        <v>0</v>
      </c>
      <c r="C1" s="1"/>
      <c r="D1" s="1"/>
      <c r="E1" s="1"/>
      <c r="F1" s="1"/>
      <c r="G1" s="1"/>
      <c r="H1" s="1"/>
    </row>
    <row r="2" spans="1:8" x14ac:dyDescent="0.3">
      <c r="A2" s="1">
        <v>1</v>
      </c>
      <c r="B2" s="1" t="s">
        <v>1</v>
      </c>
      <c r="C2" s="1"/>
      <c r="D2" s="1"/>
      <c r="E2" s="1"/>
      <c r="F2" s="1"/>
      <c r="G2" s="1"/>
      <c r="H2" s="1"/>
    </row>
    <row r="3" spans="1:8" x14ac:dyDescent="0.3">
      <c r="A3" s="1">
        <v>2</v>
      </c>
      <c r="B3" s="1" t="s">
        <v>2</v>
      </c>
      <c r="C3" s="1"/>
      <c r="D3" s="1"/>
      <c r="E3" s="1"/>
      <c r="F3" s="1"/>
      <c r="G3" s="1"/>
      <c r="H3" s="1"/>
    </row>
    <row r="4" spans="1:8" x14ac:dyDescent="0.3">
      <c r="A4" s="1">
        <v>3</v>
      </c>
      <c r="B4" s="1" t="s">
        <v>3</v>
      </c>
      <c r="C4" s="1"/>
      <c r="D4" s="1"/>
      <c r="E4" s="1"/>
      <c r="F4" s="1"/>
      <c r="G4" s="1"/>
      <c r="H4" s="1"/>
    </row>
    <row r="5" spans="1:8" x14ac:dyDescent="0.3">
      <c r="A5" s="1">
        <v>4</v>
      </c>
      <c r="B5" s="1" t="s">
        <v>4</v>
      </c>
      <c r="C5" s="1"/>
      <c r="D5" s="1"/>
      <c r="E5" s="1"/>
      <c r="F5" s="1"/>
      <c r="G5" s="1"/>
      <c r="H5" s="1"/>
    </row>
    <row r="7" spans="1:8" x14ac:dyDescent="0.3">
      <c r="A7" s="1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</row>
    <row r="8" spans="1:8" x14ac:dyDescent="0.3">
      <c r="A8" s="1"/>
      <c r="B8" s="1" t="s">
        <v>12</v>
      </c>
      <c r="C8" s="1">
        <v>2012</v>
      </c>
      <c r="D8" s="1">
        <v>342358</v>
      </c>
      <c r="E8" s="1" t="s">
        <v>13</v>
      </c>
      <c r="F8" s="1" t="s">
        <v>14</v>
      </c>
      <c r="G8" s="1" t="s">
        <v>15</v>
      </c>
      <c r="H8" s="1" t="s">
        <v>16</v>
      </c>
    </row>
    <row r="9" spans="1:8" x14ac:dyDescent="0.3">
      <c r="A9" s="1"/>
      <c r="B9" s="1" t="s">
        <v>17</v>
      </c>
      <c r="C9" s="1">
        <v>2017</v>
      </c>
      <c r="D9" s="1">
        <v>130000</v>
      </c>
      <c r="E9" s="1" t="s">
        <v>18</v>
      </c>
      <c r="F9" s="1" t="s">
        <v>19</v>
      </c>
      <c r="G9" s="1" t="s">
        <v>20</v>
      </c>
      <c r="H9" s="1" t="s">
        <v>21</v>
      </c>
    </row>
    <row r="10" spans="1:8" x14ac:dyDescent="0.3">
      <c r="A10" s="1"/>
      <c r="B10" s="1" t="s">
        <v>22</v>
      </c>
      <c r="C10" s="1">
        <v>2020</v>
      </c>
      <c r="D10" s="1">
        <v>92450</v>
      </c>
      <c r="E10" s="1" t="s">
        <v>23</v>
      </c>
      <c r="F10" s="1" t="s">
        <v>14</v>
      </c>
      <c r="G10" s="1" t="s">
        <v>24</v>
      </c>
      <c r="H10" s="1" t="s">
        <v>25</v>
      </c>
    </row>
    <row r="11" spans="1:8" x14ac:dyDescent="0.3">
      <c r="A11" s="1"/>
      <c r="B11" s="1" t="s">
        <v>12</v>
      </c>
      <c r="C11" s="1">
        <v>2020</v>
      </c>
      <c r="D11" s="1">
        <v>76240</v>
      </c>
      <c r="E11" s="1" t="s">
        <v>13</v>
      </c>
      <c r="F11" s="1" t="s">
        <v>14</v>
      </c>
      <c r="G11" s="1" t="s">
        <v>20</v>
      </c>
      <c r="H11" s="1" t="s">
        <v>26</v>
      </c>
    </row>
    <row r="12" spans="1:8" x14ac:dyDescent="0.3">
      <c r="A12" s="1"/>
      <c r="B12" s="1" t="s">
        <v>27</v>
      </c>
      <c r="C12" s="1">
        <v>2021</v>
      </c>
      <c r="D12" s="1">
        <v>17283</v>
      </c>
      <c r="E12" s="1" t="s">
        <v>13</v>
      </c>
      <c r="F12" s="1" t="s">
        <v>19</v>
      </c>
      <c r="G12" s="1" t="s">
        <v>15</v>
      </c>
      <c r="H12" s="1" t="s">
        <v>28</v>
      </c>
    </row>
    <row r="13" spans="1:8" x14ac:dyDescent="0.3">
      <c r="A13" s="1"/>
      <c r="B13" s="1" t="s">
        <v>29</v>
      </c>
      <c r="C13" s="1">
        <v>2020</v>
      </c>
      <c r="D13" s="1">
        <v>98312</v>
      </c>
      <c r="E13" s="1" t="s">
        <v>18</v>
      </c>
      <c r="F13" s="1" t="s">
        <v>14</v>
      </c>
      <c r="G13" s="1" t="s">
        <v>24</v>
      </c>
      <c r="H13" s="1" t="s">
        <v>30</v>
      </c>
    </row>
    <row r="14" spans="1:8" x14ac:dyDescent="0.3">
      <c r="A14" s="1"/>
      <c r="B14" s="1" t="s">
        <v>27</v>
      </c>
      <c r="C14" s="1">
        <v>2018</v>
      </c>
      <c r="D14" s="1">
        <v>156784</v>
      </c>
      <c r="E14" s="1" t="s">
        <v>31</v>
      </c>
      <c r="F14" s="1" t="s">
        <v>19</v>
      </c>
      <c r="G14" s="1" t="s">
        <v>24</v>
      </c>
      <c r="H14" s="1" t="s">
        <v>32</v>
      </c>
    </row>
    <row r="15" spans="1:8" x14ac:dyDescent="0.3">
      <c r="A15" s="1"/>
      <c r="B15" s="1" t="s">
        <v>12</v>
      </c>
      <c r="C15" s="1">
        <v>2019</v>
      </c>
      <c r="D15" s="1">
        <v>52034</v>
      </c>
      <c r="E15" s="1" t="s">
        <v>33</v>
      </c>
      <c r="F15" s="1" t="s">
        <v>14</v>
      </c>
      <c r="G15" s="1" t="s">
        <v>15</v>
      </c>
      <c r="H15" s="1" t="s">
        <v>34</v>
      </c>
    </row>
    <row r="16" spans="1:8" x14ac:dyDescent="0.3">
      <c r="A16" s="1"/>
      <c r="B16" s="1" t="s">
        <v>35</v>
      </c>
      <c r="C16" s="1">
        <v>2011</v>
      </c>
      <c r="D16" s="1">
        <v>205204</v>
      </c>
      <c r="E16" s="1" t="s">
        <v>18</v>
      </c>
      <c r="F16" s="1" t="s">
        <v>14</v>
      </c>
      <c r="G16" s="1" t="s">
        <v>20</v>
      </c>
      <c r="H16" s="1" t="s">
        <v>36</v>
      </c>
    </row>
    <row r="17" spans="2:8" x14ac:dyDescent="0.3">
      <c r="B17" s="1" t="s">
        <v>22</v>
      </c>
      <c r="C17" s="1">
        <v>2014</v>
      </c>
      <c r="D17" s="1">
        <v>152985</v>
      </c>
      <c r="E17" s="1" t="s">
        <v>23</v>
      </c>
      <c r="F17" s="1" t="s">
        <v>14</v>
      </c>
      <c r="G17" s="1" t="s">
        <v>20</v>
      </c>
      <c r="H17" s="1" t="s">
        <v>37</v>
      </c>
    </row>
    <row r="18" spans="2:8" x14ac:dyDescent="0.3">
      <c r="B18" s="1" t="s">
        <v>38</v>
      </c>
      <c r="C18" s="1">
        <v>2018</v>
      </c>
      <c r="D18" s="1">
        <v>76429</v>
      </c>
      <c r="E18" s="1" t="s">
        <v>39</v>
      </c>
      <c r="F18" s="1" t="s">
        <v>14</v>
      </c>
      <c r="G18" s="1" t="s">
        <v>15</v>
      </c>
      <c r="H18" s="1" t="s">
        <v>40</v>
      </c>
    </row>
    <row r="19" spans="2:8" x14ac:dyDescent="0.3">
      <c r="B19" s="1" t="s">
        <v>41</v>
      </c>
      <c r="C19" s="1">
        <v>2013</v>
      </c>
      <c r="D19" s="1">
        <v>254028</v>
      </c>
      <c r="E19" s="1" t="s">
        <v>42</v>
      </c>
      <c r="F19" s="1" t="s">
        <v>19</v>
      </c>
      <c r="G19" s="1" t="s">
        <v>20</v>
      </c>
      <c r="H19" s="1" t="s">
        <v>43</v>
      </c>
    </row>
    <row r="20" spans="2:8" x14ac:dyDescent="0.3">
      <c r="B20" s="1" t="s">
        <v>44</v>
      </c>
      <c r="C20" s="1">
        <v>2014</v>
      </c>
      <c r="D20" s="1">
        <v>45832</v>
      </c>
      <c r="E20" s="1" t="s">
        <v>13</v>
      </c>
      <c r="F20" s="1" t="s">
        <v>19</v>
      </c>
      <c r="G20" s="1" t="s">
        <v>15</v>
      </c>
      <c r="H20" s="1" t="s">
        <v>45</v>
      </c>
    </row>
    <row r="21" spans="2:8" x14ac:dyDescent="0.3">
      <c r="B21" s="1" t="s">
        <v>46</v>
      </c>
      <c r="C21" s="1">
        <v>2018</v>
      </c>
      <c r="D21" s="1">
        <v>67591</v>
      </c>
      <c r="E21" s="1" t="s">
        <v>31</v>
      </c>
      <c r="F21" s="1" t="s">
        <v>14</v>
      </c>
      <c r="G21" s="1" t="s">
        <v>20</v>
      </c>
      <c r="H21" s="1" t="s">
        <v>47</v>
      </c>
    </row>
    <row r="22" spans="2:8" x14ac:dyDescent="0.3">
      <c r="B22" s="1" t="s">
        <v>48</v>
      </c>
      <c r="C22" s="1">
        <v>2013</v>
      </c>
      <c r="D22" s="1">
        <v>85320</v>
      </c>
      <c r="E22" s="1" t="s">
        <v>13</v>
      </c>
      <c r="F22" s="1" t="s">
        <v>14</v>
      </c>
      <c r="G22" s="1" t="s">
        <v>20</v>
      </c>
      <c r="H22" s="1" t="s">
        <v>49</v>
      </c>
    </row>
    <row r="23" spans="2:8" x14ac:dyDescent="0.3">
      <c r="B23" s="1" t="s">
        <v>29</v>
      </c>
      <c r="C23" s="1">
        <v>2016</v>
      </c>
      <c r="D23" s="1">
        <v>5000</v>
      </c>
      <c r="E23" s="1" t="s">
        <v>13</v>
      </c>
      <c r="F23" s="1" t="s">
        <v>14</v>
      </c>
      <c r="G23" s="1" t="s">
        <v>15</v>
      </c>
      <c r="H23" s="1" t="s">
        <v>50</v>
      </c>
    </row>
    <row r="24" spans="2:8" x14ac:dyDescent="0.3">
      <c r="B24" s="1" t="s">
        <v>51</v>
      </c>
      <c r="C24" s="1">
        <v>2017</v>
      </c>
      <c r="D24" s="1">
        <v>92450</v>
      </c>
      <c r="E24" s="1" t="s">
        <v>18</v>
      </c>
      <c r="F24" s="1" t="s">
        <v>19</v>
      </c>
      <c r="G24" s="1" t="s">
        <v>20</v>
      </c>
      <c r="H24" s="1" t="s">
        <v>52</v>
      </c>
    </row>
    <row r="25" spans="2:8" x14ac:dyDescent="0.3">
      <c r="B25" s="1" t="s">
        <v>29</v>
      </c>
      <c r="C25" s="1">
        <v>2015</v>
      </c>
      <c r="D25" s="1">
        <v>130000</v>
      </c>
      <c r="E25" s="1" t="s">
        <v>23</v>
      </c>
      <c r="F25" s="1" t="s">
        <v>14</v>
      </c>
      <c r="G25" s="1" t="s">
        <v>53</v>
      </c>
      <c r="H2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3F8D-E153-4378-9D82-BDA55A0B2A8D}">
  <dimension ref="A1:L21"/>
  <sheetViews>
    <sheetView workbookViewId="0">
      <selection activeCell="K17" sqref="K17"/>
    </sheetView>
  </sheetViews>
  <sheetFormatPr defaultRowHeight="14.4" x14ac:dyDescent="0.3"/>
  <sheetData>
    <row r="1" spans="1:12" x14ac:dyDescent="0.3">
      <c r="A1" s="7" t="s">
        <v>4</v>
      </c>
      <c r="B1" s="7"/>
      <c r="C1" s="7"/>
      <c r="D1" s="7"/>
      <c r="E1" s="7"/>
    </row>
    <row r="3" spans="1:12" x14ac:dyDescent="0.3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K3" s="5" t="s">
        <v>10</v>
      </c>
      <c r="L3" s="5" t="s">
        <v>79</v>
      </c>
    </row>
    <row r="4" spans="1:12" x14ac:dyDescent="0.3">
      <c r="A4" s="4" t="s">
        <v>12</v>
      </c>
      <c r="B4" s="4">
        <v>2012</v>
      </c>
      <c r="C4" s="4">
        <v>342358</v>
      </c>
      <c r="D4" s="4" t="s">
        <v>13</v>
      </c>
      <c r="E4" s="4" t="s">
        <v>14</v>
      </c>
      <c r="F4" s="4" t="s">
        <v>15</v>
      </c>
      <c r="G4" s="4" t="s">
        <v>16</v>
      </c>
      <c r="H4" s="15">
        <f>VALUE(SUBSTITUTE(G4,"$",""))</f>
        <v>15400</v>
      </c>
      <c r="K4" t="str" cm="1">
        <f t="array" ref="K4:K7">_xlfn.UNIQUE($F$4:$F$21)</f>
        <v>1st owner</v>
      </c>
      <c r="L4" s="16">
        <f>AVERAGEIF($F$4:$F$21,K4,$H$4:$H$21)</f>
        <v>36513.666666666664</v>
      </c>
    </row>
    <row r="5" spans="1:12" x14ac:dyDescent="0.3">
      <c r="A5" s="4" t="s">
        <v>17</v>
      </c>
      <c r="B5" s="4">
        <v>2017</v>
      </c>
      <c r="C5" s="4">
        <v>130000</v>
      </c>
      <c r="D5" s="4" t="s">
        <v>18</v>
      </c>
      <c r="E5" s="4" t="s">
        <v>19</v>
      </c>
      <c r="F5" s="4" t="s">
        <v>20</v>
      </c>
      <c r="G5" s="4" t="s">
        <v>21</v>
      </c>
      <c r="H5" s="15">
        <f t="shared" ref="H5:H21" si="0">VALUE(SUBSTITUTE(G5,"$",""))</f>
        <v>24321</v>
      </c>
      <c r="K5" t="str">
        <v>2nd owner</v>
      </c>
      <c r="L5" s="16">
        <f t="shared" ref="L5:L7" si="1">AVERAGEIF($F$4:$F$21,K5,$H$4:$H$21)</f>
        <v>30718</v>
      </c>
    </row>
    <row r="6" spans="1:12" x14ac:dyDescent="0.3">
      <c r="A6" s="4" t="s">
        <v>22</v>
      </c>
      <c r="B6" s="4">
        <v>2020</v>
      </c>
      <c r="C6" s="4">
        <v>92450</v>
      </c>
      <c r="D6" s="4" t="s">
        <v>23</v>
      </c>
      <c r="E6" s="4" t="s">
        <v>14</v>
      </c>
      <c r="F6" s="4" t="s">
        <v>24</v>
      </c>
      <c r="G6" s="4" t="s">
        <v>25</v>
      </c>
      <c r="H6" s="15">
        <f t="shared" si="0"/>
        <v>102342</v>
      </c>
      <c r="K6" t="str">
        <v>3rd owner</v>
      </c>
      <c r="L6" s="16">
        <f t="shared" si="1"/>
        <v>63746.333333333336</v>
      </c>
    </row>
    <row r="7" spans="1:12" x14ac:dyDescent="0.3">
      <c r="A7" s="4" t="s">
        <v>12</v>
      </c>
      <c r="B7" s="4">
        <v>2020</v>
      </c>
      <c r="C7" s="4">
        <v>76240</v>
      </c>
      <c r="D7" s="4" t="s">
        <v>13</v>
      </c>
      <c r="E7" s="4" t="s">
        <v>14</v>
      </c>
      <c r="F7" s="4" t="s">
        <v>20</v>
      </c>
      <c r="G7" s="4" t="s">
        <v>26</v>
      </c>
      <c r="H7" s="15">
        <f t="shared" si="0"/>
        <v>55272</v>
      </c>
      <c r="K7" t="str">
        <v>4th owner</v>
      </c>
      <c r="L7" s="16">
        <f t="shared" si="1"/>
        <v>22520</v>
      </c>
    </row>
    <row r="8" spans="1:12" x14ac:dyDescent="0.3">
      <c r="A8" s="4" t="s">
        <v>27</v>
      </c>
      <c r="B8" s="4">
        <v>2021</v>
      </c>
      <c r="C8" s="4">
        <v>17283</v>
      </c>
      <c r="D8" s="4" t="s">
        <v>13</v>
      </c>
      <c r="E8" s="4" t="s">
        <v>19</v>
      </c>
      <c r="F8" s="4" t="s">
        <v>15</v>
      </c>
      <c r="G8" s="4" t="s">
        <v>28</v>
      </c>
      <c r="H8" s="15">
        <f t="shared" si="0"/>
        <v>42000</v>
      </c>
    </row>
    <row r="9" spans="1:12" x14ac:dyDescent="0.3">
      <c r="A9" s="4" t="s">
        <v>29</v>
      </c>
      <c r="B9" s="4">
        <v>2020</v>
      </c>
      <c r="C9" s="4">
        <v>98312</v>
      </c>
      <c r="D9" s="4" t="s">
        <v>18</v>
      </c>
      <c r="E9" s="4" t="s">
        <v>14</v>
      </c>
      <c r="F9" s="4" t="s">
        <v>24</v>
      </c>
      <c r="G9" s="4" t="s">
        <v>30</v>
      </c>
      <c r="H9" s="15">
        <f t="shared" si="0"/>
        <v>51292</v>
      </c>
    </row>
    <row r="10" spans="1:12" x14ac:dyDescent="0.3">
      <c r="A10" s="4" t="s">
        <v>27</v>
      </c>
      <c r="B10" s="4">
        <v>2018</v>
      </c>
      <c r="C10" s="4">
        <v>156784</v>
      </c>
      <c r="D10" s="4" t="s">
        <v>31</v>
      </c>
      <c r="E10" s="4" t="s">
        <v>19</v>
      </c>
      <c r="F10" s="4" t="s">
        <v>24</v>
      </c>
      <c r="G10" s="4" t="s">
        <v>32</v>
      </c>
      <c r="H10" s="15">
        <f t="shared" si="0"/>
        <v>37605</v>
      </c>
    </row>
    <row r="11" spans="1:12" x14ac:dyDescent="0.3">
      <c r="A11" s="4" t="s">
        <v>12</v>
      </c>
      <c r="B11" s="4">
        <v>2019</v>
      </c>
      <c r="C11" s="4">
        <v>52034</v>
      </c>
      <c r="D11" s="4" t="s">
        <v>33</v>
      </c>
      <c r="E11" s="4" t="s">
        <v>14</v>
      </c>
      <c r="F11" s="4" t="s">
        <v>15</v>
      </c>
      <c r="G11" s="4" t="s">
        <v>34</v>
      </c>
      <c r="H11" s="15">
        <f t="shared" si="0"/>
        <v>45000</v>
      </c>
    </row>
    <row r="12" spans="1:12" x14ac:dyDescent="0.3">
      <c r="A12" s="4" t="s">
        <v>35</v>
      </c>
      <c r="B12" s="4">
        <v>2011</v>
      </c>
      <c r="C12" s="4">
        <v>205204</v>
      </c>
      <c r="D12" s="4" t="s">
        <v>18</v>
      </c>
      <c r="E12" s="4" t="s">
        <v>14</v>
      </c>
      <c r="F12" s="4" t="s">
        <v>20</v>
      </c>
      <c r="G12" s="4" t="s">
        <v>36</v>
      </c>
      <c r="H12" s="15">
        <f t="shared" si="0"/>
        <v>13241</v>
      </c>
    </row>
    <row r="13" spans="1:12" x14ac:dyDescent="0.3">
      <c r="A13" s="4" t="s">
        <v>22</v>
      </c>
      <c r="B13" s="4">
        <v>2014</v>
      </c>
      <c r="C13" s="4">
        <v>152985</v>
      </c>
      <c r="D13" s="4" t="s">
        <v>23</v>
      </c>
      <c r="E13" s="4" t="s">
        <v>14</v>
      </c>
      <c r="F13" s="4" t="s">
        <v>20</v>
      </c>
      <c r="G13" s="4" t="s">
        <v>37</v>
      </c>
      <c r="H13" s="15">
        <f t="shared" si="0"/>
        <v>49344</v>
      </c>
    </row>
    <row r="14" spans="1:12" x14ac:dyDescent="0.3">
      <c r="A14" s="4" t="s">
        <v>38</v>
      </c>
      <c r="B14" s="4">
        <v>2018</v>
      </c>
      <c r="C14" s="4">
        <v>76429</v>
      </c>
      <c r="D14" s="4" t="s">
        <v>39</v>
      </c>
      <c r="E14" s="4" t="s">
        <v>14</v>
      </c>
      <c r="F14" s="4" t="s">
        <v>15</v>
      </c>
      <c r="G14" s="4" t="s">
        <v>40</v>
      </c>
      <c r="H14" s="15">
        <f t="shared" si="0"/>
        <v>52432</v>
      </c>
    </row>
    <row r="15" spans="1:12" x14ac:dyDescent="0.3">
      <c r="A15" s="4" t="s">
        <v>41</v>
      </c>
      <c r="B15" s="4">
        <v>2013</v>
      </c>
      <c r="C15" s="4">
        <v>254028</v>
      </c>
      <c r="D15" s="4" t="s">
        <v>42</v>
      </c>
      <c r="E15" s="4" t="s">
        <v>19</v>
      </c>
      <c r="F15" s="4" t="s">
        <v>20</v>
      </c>
      <c r="G15" s="4" t="s">
        <v>43</v>
      </c>
      <c r="H15" s="15">
        <f t="shared" si="0"/>
        <v>17452</v>
      </c>
    </row>
    <row r="16" spans="1:12" x14ac:dyDescent="0.3">
      <c r="A16" s="4" t="s">
        <v>44</v>
      </c>
      <c r="B16" s="4">
        <v>2014</v>
      </c>
      <c r="C16" s="4">
        <v>45832</v>
      </c>
      <c r="D16" s="4" t="s">
        <v>13</v>
      </c>
      <c r="E16" s="4" t="s">
        <v>19</v>
      </c>
      <c r="F16" s="4" t="s">
        <v>15</v>
      </c>
      <c r="G16" s="4" t="s">
        <v>45</v>
      </c>
      <c r="H16" s="15">
        <f t="shared" si="0"/>
        <v>23250</v>
      </c>
    </row>
    <row r="17" spans="1:8" x14ac:dyDescent="0.3">
      <c r="A17" s="4" t="s">
        <v>46</v>
      </c>
      <c r="B17" s="4">
        <v>2018</v>
      </c>
      <c r="C17" s="4">
        <v>67591</v>
      </c>
      <c r="D17" s="4" t="s">
        <v>31</v>
      </c>
      <c r="E17" s="4" t="s">
        <v>14</v>
      </c>
      <c r="F17" s="4" t="s">
        <v>20</v>
      </c>
      <c r="G17" s="4" t="s">
        <v>47</v>
      </c>
      <c r="H17" s="15">
        <f t="shared" si="0"/>
        <v>32420</v>
      </c>
    </row>
    <row r="18" spans="1:8" x14ac:dyDescent="0.3">
      <c r="A18" s="4" t="s">
        <v>48</v>
      </c>
      <c r="B18" s="4">
        <v>2013</v>
      </c>
      <c r="C18" s="4">
        <v>85320</v>
      </c>
      <c r="D18" s="4" t="s">
        <v>13</v>
      </c>
      <c r="E18" s="4" t="s">
        <v>14</v>
      </c>
      <c r="F18" s="4" t="s">
        <v>20</v>
      </c>
      <c r="G18" s="4" t="s">
        <v>49</v>
      </c>
      <c r="H18" s="15">
        <f t="shared" si="0"/>
        <v>18454</v>
      </c>
    </row>
    <row r="19" spans="1:8" x14ac:dyDescent="0.3">
      <c r="A19" s="4" t="s">
        <v>29</v>
      </c>
      <c r="B19" s="4">
        <v>2016</v>
      </c>
      <c r="C19" s="4">
        <v>5000</v>
      </c>
      <c r="D19" s="4" t="s">
        <v>13</v>
      </c>
      <c r="E19" s="4" t="s">
        <v>14</v>
      </c>
      <c r="F19" s="4" t="s">
        <v>15</v>
      </c>
      <c r="G19" s="4" t="s">
        <v>50</v>
      </c>
      <c r="H19" s="15">
        <f t="shared" si="0"/>
        <v>41000</v>
      </c>
    </row>
    <row r="20" spans="1:8" x14ac:dyDescent="0.3">
      <c r="A20" s="4" t="s">
        <v>51</v>
      </c>
      <c r="B20" s="4">
        <v>2017</v>
      </c>
      <c r="C20" s="4">
        <v>92450</v>
      </c>
      <c r="D20" s="4" t="s">
        <v>18</v>
      </c>
      <c r="E20" s="4" t="s">
        <v>19</v>
      </c>
      <c r="F20" s="4" t="s">
        <v>20</v>
      </c>
      <c r="G20" s="4" t="s">
        <v>52</v>
      </c>
      <c r="H20" s="15">
        <f t="shared" si="0"/>
        <v>35240</v>
      </c>
    </row>
    <row r="21" spans="1:8" x14ac:dyDescent="0.3">
      <c r="A21" s="4" t="s">
        <v>29</v>
      </c>
      <c r="B21" s="4">
        <v>2015</v>
      </c>
      <c r="C21" s="4">
        <v>130000</v>
      </c>
      <c r="D21" s="4" t="s">
        <v>23</v>
      </c>
      <c r="E21" s="4" t="s">
        <v>14</v>
      </c>
      <c r="F21" s="4" t="s">
        <v>53</v>
      </c>
      <c r="G21" s="4" t="s">
        <v>54</v>
      </c>
      <c r="H21" s="15">
        <f t="shared" si="0"/>
        <v>22520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42CE-99B3-48B0-8E52-0C62B72FDBB7}">
  <dimension ref="A1:N22"/>
  <sheetViews>
    <sheetView workbookViewId="0">
      <selection activeCell="L4" sqref="L4"/>
    </sheetView>
  </sheetViews>
  <sheetFormatPr defaultRowHeight="14.4" x14ac:dyDescent="0.3"/>
  <sheetData>
    <row r="1" spans="1:14" x14ac:dyDescent="0.3">
      <c r="A1" s="3" t="s">
        <v>3</v>
      </c>
      <c r="B1" s="3"/>
      <c r="C1" s="3"/>
      <c r="D1" s="3"/>
      <c r="E1" s="3"/>
      <c r="F1" s="3"/>
    </row>
    <row r="4" spans="1:14" x14ac:dyDescent="0.3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70</v>
      </c>
      <c r="M4" s="5" t="s">
        <v>8</v>
      </c>
      <c r="N4" s="5" t="s">
        <v>78</v>
      </c>
    </row>
    <row r="5" spans="1:14" x14ac:dyDescent="0.3">
      <c r="B5" s="4" t="s">
        <v>12</v>
      </c>
      <c r="C5" s="4">
        <v>2012</v>
      </c>
      <c r="D5" s="4">
        <v>342358</v>
      </c>
      <c r="E5" s="4" t="s">
        <v>13</v>
      </c>
      <c r="F5" s="4" t="s">
        <v>14</v>
      </c>
      <c r="G5" s="4" t="s">
        <v>15</v>
      </c>
      <c r="H5" s="4" t="s">
        <v>16</v>
      </c>
      <c r="I5" t="str">
        <f>LEFT(B5,FIND(" ",B5)-1)</f>
        <v>BMW</v>
      </c>
      <c r="M5" t="str" cm="1">
        <f t="array" ref="M5:M11">TRIM(_xlfn.UNIQUE(E5:E22))</f>
        <v>White</v>
      </c>
      <c r="N5">
        <f>COUNTIF($E$5:$E$22,M5)</f>
        <v>6</v>
      </c>
    </row>
    <row r="6" spans="1:14" x14ac:dyDescent="0.3">
      <c r="B6" s="4" t="s">
        <v>17</v>
      </c>
      <c r="C6" s="4">
        <v>2017</v>
      </c>
      <c r="D6" s="4">
        <v>130000</v>
      </c>
      <c r="E6" s="4" t="s">
        <v>18</v>
      </c>
      <c r="F6" s="4" t="s">
        <v>19</v>
      </c>
      <c r="G6" s="4" t="s">
        <v>20</v>
      </c>
      <c r="H6" s="4" t="s">
        <v>21</v>
      </c>
      <c r="I6" s="4" t="str">
        <f t="shared" ref="I6:I22" si="0">LEFT(B6,FIND(" ",B6)-1)</f>
        <v>Audi</v>
      </c>
      <c r="L6" s="4"/>
      <c r="M6" t="str">
        <v>Red</v>
      </c>
      <c r="N6" s="4">
        <f t="shared" ref="N6:N11" si="1">COUNTIF($E$5:$E$22,M6)</f>
        <v>4</v>
      </c>
    </row>
    <row r="7" spans="1:14" x14ac:dyDescent="0.3">
      <c r="B7" s="4" t="s">
        <v>22</v>
      </c>
      <c r="C7" s="4">
        <v>2020</v>
      </c>
      <c r="D7" s="4">
        <v>92450</v>
      </c>
      <c r="E7" s="4" t="s">
        <v>23</v>
      </c>
      <c r="F7" s="4" t="s">
        <v>14</v>
      </c>
      <c r="G7" s="4" t="s">
        <v>24</v>
      </c>
      <c r="H7" s="4" t="s">
        <v>25</v>
      </c>
      <c r="I7" s="4" t="str">
        <f t="shared" si="0"/>
        <v>Mercedes</v>
      </c>
      <c r="L7" s="4"/>
      <c r="M7" t="str">
        <v>Black</v>
      </c>
      <c r="N7" s="4">
        <f t="shared" si="1"/>
        <v>3</v>
      </c>
    </row>
    <row r="8" spans="1:14" x14ac:dyDescent="0.3">
      <c r="B8" s="4" t="s">
        <v>12</v>
      </c>
      <c r="C8" s="4">
        <v>2020</v>
      </c>
      <c r="D8" s="4">
        <v>76240</v>
      </c>
      <c r="E8" s="4" t="s">
        <v>13</v>
      </c>
      <c r="F8" s="4" t="s">
        <v>14</v>
      </c>
      <c r="G8" s="4" t="s">
        <v>20</v>
      </c>
      <c r="H8" s="4" t="s">
        <v>26</v>
      </c>
      <c r="I8" s="4" t="str">
        <f t="shared" si="0"/>
        <v>BMW</v>
      </c>
      <c r="L8" s="4"/>
      <c r="M8" t="str">
        <v>Blue</v>
      </c>
      <c r="N8" s="4">
        <f t="shared" si="1"/>
        <v>2</v>
      </c>
    </row>
    <row r="9" spans="1:14" x14ac:dyDescent="0.3">
      <c r="B9" s="4" t="s">
        <v>27</v>
      </c>
      <c r="C9" s="4">
        <v>2021</v>
      </c>
      <c r="D9" s="4">
        <v>17283</v>
      </c>
      <c r="E9" s="4" t="s">
        <v>13</v>
      </c>
      <c r="F9" s="4" t="s">
        <v>19</v>
      </c>
      <c r="G9" s="4" t="s">
        <v>15</v>
      </c>
      <c r="H9" s="4" t="s">
        <v>28</v>
      </c>
      <c r="I9" s="4" t="str">
        <f t="shared" si="0"/>
        <v>BMW</v>
      </c>
      <c r="L9" s="4"/>
      <c r="M9" t="str">
        <v>Blue</v>
      </c>
      <c r="N9" s="4">
        <f t="shared" si="1"/>
        <v>2</v>
      </c>
    </row>
    <row r="10" spans="1:14" x14ac:dyDescent="0.3">
      <c r="B10" s="4" t="s">
        <v>29</v>
      </c>
      <c r="C10" s="4">
        <v>2020</v>
      </c>
      <c r="D10" s="4">
        <v>98312</v>
      </c>
      <c r="E10" s="4" t="s">
        <v>18</v>
      </c>
      <c r="F10" s="4" t="s">
        <v>14</v>
      </c>
      <c r="G10" s="4" t="s">
        <v>24</v>
      </c>
      <c r="H10" s="4" t="s">
        <v>30</v>
      </c>
      <c r="I10" s="4" t="str">
        <f t="shared" si="0"/>
        <v>Lexus</v>
      </c>
      <c r="L10" s="4"/>
      <c r="M10" t="str">
        <v>Yellow</v>
      </c>
      <c r="N10" s="4">
        <f t="shared" si="1"/>
        <v>1</v>
      </c>
    </row>
    <row r="11" spans="1:14" x14ac:dyDescent="0.3">
      <c r="B11" s="4" t="s">
        <v>27</v>
      </c>
      <c r="C11" s="4">
        <v>2018</v>
      </c>
      <c r="D11" s="4">
        <v>156784</v>
      </c>
      <c r="E11" s="4" t="s">
        <v>31</v>
      </c>
      <c r="F11" s="4" t="s">
        <v>19</v>
      </c>
      <c r="G11" s="4" t="s">
        <v>24</v>
      </c>
      <c r="H11" s="4" t="s">
        <v>32</v>
      </c>
      <c r="I11" s="4" t="str">
        <f t="shared" si="0"/>
        <v>BMW</v>
      </c>
      <c r="L11" s="4"/>
      <c r="M11" t="str">
        <v>Black</v>
      </c>
      <c r="N11" s="4">
        <f t="shared" si="1"/>
        <v>3</v>
      </c>
    </row>
    <row r="12" spans="1:14" x14ac:dyDescent="0.3">
      <c r="B12" s="4" t="s">
        <v>12</v>
      </c>
      <c r="C12" s="4">
        <v>2019</v>
      </c>
      <c r="D12" s="4">
        <v>52034</v>
      </c>
      <c r="E12" s="4" t="s">
        <v>33</v>
      </c>
      <c r="F12" s="4" t="s">
        <v>14</v>
      </c>
      <c r="G12" s="4" t="s">
        <v>15</v>
      </c>
      <c r="H12" s="4" t="s">
        <v>34</v>
      </c>
      <c r="I12" s="4" t="str">
        <f t="shared" si="0"/>
        <v>BMW</v>
      </c>
    </row>
    <row r="13" spans="1:14" x14ac:dyDescent="0.3">
      <c r="B13" s="4" t="s">
        <v>35</v>
      </c>
      <c r="C13" s="4">
        <v>2011</v>
      </c>
      <c r="D13" s="4">
        <v>205204</v>
      </c>
      <c r="E13" s="4" t="s">
        <v>18</v>
      </c>
      <c r="F13" s="4" t="s">
        <v>14</v>
      </c>
      <c r="G13" s="4" t="s">
        <v>20</v>
      </c>
      <c r="H13" s="4" t="s">
        <v>36</v>
      </c>
      <c r="I13" s="4" t="str">
        <f t="shared" si="0"/>
        <v>BMW</v>
      </c>
    </row>
    <row r="14" spans="1:14" x14ac:dyDescent="0.3">
      <c r="B14" s="4" t="s">
        <v>22</v>
      </c>
      <c r="C14" s="4">
        <v>2014</v>
      </c>
      <c r="D14" s="4">
        <v>152985</v>
      </c>
      <c r="E14" s="4" t="s">
        <v>23</v>
      </c>
      <c r="F14" s="4" t="s">
        <v>14</v>
      </c>
      <c r="G14" s="4" t="s">
        <v>20</v>
      </c>
      <c r="H14" s="4" t="s">
        <v>37</v>
      </c>
      <c r="I14" s="4" t="str">
        <f t="shared" si="0"/>
        <v>Mercedes</v>
      </c>
    </row>
    <row r="15" spans="1:14" x14ac:dyDescent="0.3">
      <c r="B15" s="4" t="s">
        <v>38</v>
      </c>
      <c r="C15" s="4">
        <v>2018</v>
      </c>
      <c r="D15" s="4">
        <v>76429</v>
      </c>
      <c r="E15" s="4" t="s">
        <v>39</v>
      </c>
      <c r="F15" s="4" t="s">
        <v>14</v>
      </c>
      <c r="G15" s="4" t="s">
        <v>15</v>
      </c>
      <c r="H15" s="4" t="s">
        <v>40</v>
      </c>
      <c r="I15" s="4" t="str">
        <f t="shared" si="0"/>
        <v>Tesla</v>
      </c>
    </row>
    <row r="16" spans="1:14" x14ac:dyDescent="0.3">
      <c r="B16" s="4" t="s">
        <v>41</v>
      </c>
      <c r="C16" s="4">
        <v>2013</v>
      </c>
      <c r="D16" s="4">
        <v>254028</v>
      </c>
      <c r="E16" s="4" t="s">
        <v>42</v>
      </c>
      <c r="F16" s="4" t="s">
        <v>19</v>
      </c>
      <c r="G16" s="4" t="s">
        <v>20</v>
      </c>
      <c r="H16" s="4" t="s">
        <v>43</v>
      </c>
      <c r="I16" s="4" t="str">
        <f t="shared" si="0"/>
        <v>Volvo</v>
      </c>
    </row>
    <row r="17" spans="2:9" x14ac:dyDescent="0.3">
      <c r="B17" s="4" t="s">
        <v>44</v>
      </c>
      <c r="C17" s="4">
        <v>2014</v>
      </c>
      <c r="D17" s="4">
        <v>45832</v>
      </c>
      <c r="E17" s="4" t="s">
        <v>13</v>
      </c>
      <c r="F17" s="4" t="s">
        <v>19</v>
      </c>
      <c r="G17" s="4" t="s">
        <v>15</v>
      </c>
      <c r="H17" s="4" t="s">
        <v>45</v>
      </c>
      <c r="I17" s="4" t="str">
        <f t="shared" si="0"/>
        <v>Audi</v>
      </c>
    </row>
    <row r="18" spans="2:9" x14ac:dyDescent="0.3">
      <c r="B18" s="4" t="s">
        <v>46</v>
      </c>
      <c r="C18" s="4">
        <v>2018</v>
      </c>
      <c r="D18" s="4">
        <v>67591</v>
      </c>
      <c r="E18" s="4" t="s">
        <v>31</v>
      </c>
      <c r="F18" s="4" t="s">
        <v>14</v>
      </c>
      <c r="G18" s="4" t="s">
        <v>20</v>
      </c>
      <c r="H18" s="4" t="s">
        <v>47</v>
      </c>
      <c r="I18" s="4" t="str">
        <f t="shared" si="0"/>
        <v>Cadillac</v>
      </c>
    </row>
    <row r="19" spans="2:9" x14ac:dyDescent="0.3">
      <c r="B19" s="4" t="s">
        <v>48</v>
      </c>
      <c r="C19" s="4">
        <v>2013</v>
      </c>
      <c r="D19" s="4">
        <v>85320</v>
      </c>
      <c r="E19" s="4" t="s">
        <v>13</v>
      </c>
      <c r="F19" s="4" t="s">
        <v>14</v>
      </c>
      <c r="G19" s="4" t="s">
        <v>20</v>
      </c>
      <c r="H19" s="4" t="s">
        <v>49</v>
      </c>
      <c r="I19" s="4" t="str">
        <f t="shared" si="0"/>
        <v>Jaguar</v>
      </c>
    </row>
    <row r="20" spans="2:9" x14ac:dyDescent="0.3">
      <c r="B20" s="4" t="s">
        <v>29</v>
      </c>
      <c r="C20" s="4">
        <v>2016</v>
      </c>
      <c r="D20" s="4">
        <v>5000</v>
      </c>
      <c r="E20" s="4" t="s">
        <v>13</v>
      </c>
      <c r="F20" s="4" t="s">
        <v>14</v>
      </c>
      <c r="G20" s="4" t="s">
        <v>15</v>
      </c>
      <c r="H20" s="4" t="s">
        <v>50</v>
      </c>
      <c r="I20" s="4" t="str">
        <f t="shared" si="0"/>
        <v>Lexus</v>
      </c>
    </row>
    <row r="21" spans="2:9" x14ac:dyDescent="0.3">
      <c r="B21" s="4" t="s">
        <v>51</v>
      </c>
      <c r="C21" s="4">
        <v>2017</v>
      </c>
      <c r="D21" s="4">
        <v>92450</v>
      </c>
      <c r="E21" s="4" t="s">
        <v>18</v>
      </c>
      <c r="F21" s="4" t="s">
        <v>19</v>
      </c>
      <c r="G21" s="4" t="s">
        <v>20</v>
      </c>
      <c r="H21" s="4" t="s">
        <v>52</v>
      </c>
      <c r="I21" s="4" t="str">
        <f t="shared" si="0"/>
        <v>BMW</v>
      </c>
    </row>
    <row r="22" spans="2:9" x14ac:dyDescent="0.3">
      <c r="B22" s="4" t="s">
        <v>29</v>
      </c>
      <c r="C22" s="4">
        <v>2015</v>
      </c>
      <c r="D22" s="4">
        <v>130000</v>
      </c>
      <c r="E22" s="4" t="s">
        <v>23</v>
      </c>
      <c r="F22" s="4" t="s">
        <v>14</v>
      </c>
      <c r="G22" s="4" t="s">
        <v>53</v>
      </c>
      <c r="H22" s="4" t="s">
        <v>54</v>
      </c>
      <c r="I22" s="4" t="str">
        <f t="shared" si="0"/>
        <v>Lexus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5257-CA66-4F06-B2FE-2B094097CBAA}">
  <dimension ref="A1:R48"/>
  <sheetViews>
    <sheetView workbookViewId="0">
      <selection activeCell="K13" sqref="K13"/>
    </sheetView>
  </sheetViews>
  <sheetFormatPr defaultRowHeight="14.4" x14ac:dyDescent="0.3"/>
  <cols>
    <col min="1" max="1" width="15.21875" bestFit="1" customWidth="1"/>
    <col min="2" max="2" width="24" bestFit="1" customWidth="1"/>
    <col min="3" max="3" width="9.77734375" bestFit="1" customWidth="1"/>
    <col min="4" max="4" width="6.44140625" bestFit="1" customWidth="1"/>
    <col min="5" max="5" width="12.33203125" bestFit="1" customWidth="1"/>
    <col min="6" max="6" width="9.6640625" bestFit="1" customWidth="1"/>
    <col min="7" max="7" width="10.44140625" bestFit="1" customWidth="1"/>
    <col min="8" max="8" width="12.6640625" bestFit="1" customWidth="1"/>
    <col min="9" max="9" width="12.21875" customWidth="1"/>
    <col min="10" max="10" width="2.44140625" style="12" customWidth="1"/>
    <col min="12" max="12" width="12.6640625" bestFit="1" customWidth="1"/>
    <col min="14" max="14" width="19.109375" bestFit="1" customWidth="1"/>
    <col min="15" max="15" width="34.44140625" bestFit="1" customWidth="1"/>
  </cols>
  <sheetData>
    <row r="1" spans="1:18" x14ac:dyDescent="0.3">
      <c r="A1" s="7" t="s">
        <v>1</v>
      </c>
      <c r="B1" s="7"/>
      <c r="C1" s="7"/>
      <c r="D1" s="7"/>
      <c r="E1" s="7"/>
    </row>
    <row r="2" spans="1:18" x14ac:dyDescent="0.3">
      <c r="A2" s="10" t="s">
        <v>71</v>
      </c>
      <c r="B2" s="10"/>
      <c r="C2" s="10"/>
      <c r="D2" s="10"/>
      <c r="E2" s="10"/>
    </row>
    <row r="4" spans="1:18" x14ac:dyDescent="0.3">
      <c r="A4" s="5"/>
    </row>
    <row r="6" spans="1:18" x14ac:dyDescent="0.3">
      <c r="A6" s="4"/>
    </row>
    <row r="7" spans="1:18" x14ac:dyDescent="0.3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70</v>
      </c>
      <c r="L7" s="8" t="s">
        <v>70</v>
      </c>
      <c r="N7" s="9" t="s">
        <v>76</v>
      </c>
    </row>
    <row r="8" spans="1:18" x14ac:dyDescent="0.3">
      <c r="A8" s="9" t="s">
        <v>12</v>
      </c>
      <c r="B8" s="9">
        <v>2012</v>
      </c>
      <c r="C8" s="9">
        <v>342358</v>
      </c>
      <c r="D8" s="9" t="s">
        <v>13</v>
      </c>
      <c r="E8" s="9" t="s">
        <v>14</v>
      </c>
      <c r="F8" s="9" t="s">
        <v>15</v>
      </c>
      <c r="G8" s="9" t="s">
        <v>16</v>
      </c>
      <c r="H8" s="9" t="str">
        <f>LEFT(A8,FIND(" ",A8)-1)</f>
        <v>BMW</v>
      </c>
      <c r="L8" s="9" t="s">
        <v>57</v>
      </c>
      <c r="N8" s="9" cm="1">
        <f t="array" ref="N8:N15">COUNTIF($L$8:$L$25,_xlfn.UNIQUE(L8:L25))</f>
        <v>7</v>
      </c>
      <c r="O8" s="6" t="str">
        <f ca="1">_xlfn.FORMULATEXT(N8)</f>
        <v>=COUNTIF($L$8:$L$25,UNIQUE(L8:L25))</v>
      </c>
      <c r="P8" s="6"/>
      <c r="Q8" s="6"/>
      <c r="R8" s="6"/>
    </row>
    <row r="9" spans="1:18" x14ac:dyDescent="0.3">
      <c r="A9" s="9" t="s">
        <v>17</v>
      </c>
      <c r="B9" s="9">
        <v>2017</v>
      </c>
      <c r="C9" s="9">
        <v>130000</v>
      </c>
      <c r="D9" s="9" t="s">
        <v>18</v>
      </c>
      <c r="E9" s="9" t="s">
        <v>19</v>
      </c>
      <c r="F9" s="9" t="s">
        <v>20</v>
      </c>
      <c r="G9" s="9" t="s">
        <v>21</v>
      </c>
      <c r="H9" s="9" t="str">
        <f t="shared" ref="H9:H25" si="0">LEFT(A9,FIND(" ",A9)-1)</f>
        <v>Audi</v>
      </c>
      <c r="L9" s="9" t="s">
        <v>59</v>
      </c>
      <c r="N9" s="9">
        <v>2</v>
      </c>
    </row>
    <row r="10" spans="1:18" x14ac:dyDescent="0.3">
      <c r="A10" s="9" t="s">
        <v>22</v>
      </c>
      <c r="B10" s="9">
        <v>2020</v>
      </c>
      <c r="C10" s="9">
        <v>92450</v>
      </c>
      <c r="D10" s="9" t="s">
        <v>23</v>
      </c>
      <c r="E10" s="9" t="s">
        <v>14</v>
      </c>
      <c r="F10" s="9" t="s">
        <v>24</v>
      </c>
      <c r="G10" s="9" t="s">
        <v>25</v>
      </c>
      <c r="H10" s="9" t="str">
        <f t="shared" si="0"/>
        <v>Mercedes</v>
      </c>
      <c r="L10" s="9" t="s">
        <v>64</v>
      </c>
      <c r="N10" s="9">
        <v>2</v>
      </c>
    </row>
    <row r="11" spans="1:18" x14ac:dyDescent="0.3">
      <c r="A11" s="9" t="s">
        <v>12</v>
      </c>
      <c r="B11" s="9">
        <v>2020</v>
      </c>
      <c r="C11" s="9">
        <v>76240</v>
      </c>
      <c r="D11" s="9" t="s">
        <v>13</v>
      </c>
      <c r="E11" s="9" t="s">
        <v>14</v>
      </c>
      <c r="F11" s="9" t="s">
        <v>20</v>
      </c>
      <c r="G11" s="9" t="s">
        <v>26</v>
      </c>
      <c r="H11" s="9" t="str">
        <f t="shared" si="0"/>
        <v>BMW</v>
      </c>
      <c r="L11" s="9" t="s">
        <v>57</v>
      </c>
      <c r="N11" s="9">
        <v>3</v>
      </c>
    </row>
    <row r="12" spans="1:18" x14ac:dyDescent="0.3">
      <c r="A12" s="9" t="s">
        <v>27</v>
      </c>
      <c r="B12" s="9">
        <v>2021</v>
      </c>
      <c r="C12" s="9">
        <v>17283</v>
      </c>
      <c r="D12" s="9" t="s">
        <v>13</v>
      </c>
      <c r="E12" s="9" t="s">
        <v>19</v>
      </c>
      <c r="F12" s="9" t="s">
        <v>15</v>
      </c>
      <c r="G12" s="9" t="s">
        <v>28</v>
      </c>
      <c r="H12" s="9" t="str">
        <f t="shared" si="0"/>
        <v>BMW</v>
      </c>
      <c r="L12" s="9" t="s">
        <v>57</v>
      </c>
      <c r="N12" s="9">
        <v>1</v>
      </c>
    </row>
    <row r="13" spans="1:18" x14ac:dyDescent="0.3">
      <c r="A13" s="9" t="s">
        <v>29</v>
      </c>
      <c r="B13" s="9">
        <v>2020</v>
      </c>
      <c r="C13" s="9">
        <v>98312</v>
      </c>
      <c r="D13" s="9" t="s">
        <v>18</v>
      </c>
      <c r="E13" s="9" t="s">
        <v>14</v>
      </c>
      <c r="F13" s="9" t="s">
        <v>24</v>
      </c>
      <c r="G13" s="9" t="s">
        <v>30</v>
      </c>
      <c r="H13" s="9" t="str">
        <f t="shared" si="0"/>
        <v>Lexus</v>
      </c>
      <c r="L13" s="9" t="s">
        <v>68</v>
      </c>
      <c r="N13" s="9">
        <v>1</v>
      </c>
    </row>
    <row r="14" spans="1:18" x14ac:dyDescent="0.3">
      <c r="A14" s="9" t="s">
        <v>27</v>
      </c>
      <c r="B14" s="9">
        <v>2018</v>
      </c>
      <c r="C14" s="9">
        <v>156784</v>
      </c>
      <c r="D14" s="9" t="s">
        <v>31</v>
      </c>
      <c r="E14" s="9" t="s">
        <v>19</v>
      </c>
      <c r="F14" s="9" t="s">
        <v>24</v>
      </c>
      <c r="G14" s="9" t="s">
        <v>32</v>
      </c>
      <c r="H14" s="9" t="str">
        <f t="shared" si="0"/>
        <v>BMW</v>
      </c>
      <c r="L14" s="9" t="s">
        <v>57</v>
      </c>
      <c r="N14" s="9">
        <v>1</v>
      </c>
    </row>
    <row r="15" spans="1:18" x14ac:dyDescent="0.3">
      <c r="A15" s="9" t="s">
        <v>12</v>
      </c>
      <c r="B15" s="9">
        <v>2019</v>
      </c>
      <c r="C15" s="9">
        <v>52034</v>
      </c>
      <c r="D15" s="9" t="s">
        <v>33</v>
      </c>
      <c r="E15" s="9" t="s">
        <v>14</v>
      </c>
      <c r="F15" s="9" t="s">
        <v>15</v>
      </c>
      <c r="G15" s="9" t="s">
        <v>34</v>
      </c>
      <c r="H15" s="9" t="str">
        <f t="shared" si="0"/>
        <v>BMW</v>
      </c>
      <c r="L15" s="9" t="s">
        <v>57</v>
      </c>
      <c r="N15" s="9">
        <v>1</v>
      </c>
    </row>
    <row r="16" spans="1:18" x14ac:dyDescent="0.3">
      <c r="A16" s="9" t="s">
        <v>35</v>
      </c>
      <c r="B16" s="9">
        <v>2011</v>
      </c>
      <c r="C16" s="9">
        <v>205204</v>
      </c>
      <c r="D16" s="9" t="s">
        <v>18</v>
      </c>
      <c r="E16" s="9" t="s">
        <v>14</v>
      </c>
      <c r="F16" s="9" t="s">
        <v>20</v>
      </c>
      <c r="G16" s="9" t="s">
        <v>36</v>
      </c>
      <c r="H16" s="9" t="str">
        <f t="shared" si="0"/>
        <v>BMW</v>
      </c>
      <c r="L16" s="9" t="s">
        <v>57</v>
      </c>
    </row>
    <row r="17" spans="1:12" x14ac:dyDescent="0.3">
      <c r="A17" s="9" t="s">
        <v>22</v>
      </c>
      <c r="B17" s="9">
        <v>2014</v>
      </c>
      <c r="C17" s="9">
        <v>152985</v>
      </c>
      <c r="D17" s="9" t="s">
        <v>23</v>
      </c>
      <c r="E17" s="9" t="s">
        <v>14</v>
      </c>
      <c r="F17" s="9" t="s">
        <v>20</v>
      </c>
      <c r="G17" s="9" t="s">
        <v>37</v>
      </c>
      <c r="H17" s="9" t="str">
        <f t="shared" si="0"/>
        <v>Mercedes</v>
      </c>
      <c r="L17" s="9" t="s">
        <v>64</v>
      </c>
    </row>
    <row r="18" spans="1:12" x14ac:dyDescent="0.3">
      <c r="A18" s="9" t="s">
        <v>38</v>
      </c>
      <c r="B18" s="9">
        <v>2018</v>
      </c>
      <c r="C18" s="9">
        <v>76429</v>
      </c>
      <c r="D18" s="9" t="s">
        <v>39</v>
      </c>
      <c r="E18" s="9" t="s">
        <v>14</v>
      </c>
      <c r="F18" s="9" t="s">
        <v>15</v>
      </c>
      <c r="G18" s="9" t="s">
        <v>40</v>
      </c>
      <c r="H18" s="9" t="str">
        <f t="shared" si="0"/>
        <v>Tesla</v>
      </c>
      <c r="L18" s="9" t="s">
        <v>60</v>
      </c>
    </row>
    <row r="19" spans="1:12" x14ac:dyDescent="0.3">
      <c r="A19" s="9" t="s">
        <v>41</v>
      </c>
      <c r="B19" s="9">
        <v>2013</v>
      </c>
      <c r="C19" s="9">
        <v>254028</v>
      </c>
      <c r="D19" s="9" t="s">
        <v>42</v>
      </c>
      <c r="E19" s="9" t="s">
        <v>19</v>
      </c>
      <c r="F19" s="9" t="s">
        <v>20</v>
      </c>
      <c r="G19" s="9" t="s">
        <v>43</v>
      </c>
      <c r="H19" s="9" t="str">
        <f t="shared" si="0"/>
        <v>Volvo</v>
      </c>
      <c r="L19" s="9" t="s">
        <v>65</v>
      </c>
    </row>
    <row r="20" spans="1:12" x14ac:dyDescent="0.3">
      <c r="A20" s="9" t="s">
        <v>44</v>
      </c>
      <c r="B20" s="9">
        <v>2014</v>
      </c>
      <c r="C20" s="9">
        <v>45832</v>
      </c>
      <c r="D20" s="9" t="s">
        <v>13</v>
      </c>
      <c r="E20" s="9" t="s">
        <v>19</v>
      </c>
      <c r="F20" s="9" t="s">
        <v>15</v>
      </c>
      <c r="G20" s="9" t="s">
        <v>45</v>
      </c>
      <c r="H20" s="9" t="str">
        <f t="shared" si="0"/>
        <v>Audi</v>
      </c>
      <c r="L20" s="9" t="s">
        <v>59</v>
      </c>
    </row>
    <row r="21" spans="1:12" x14ac:dyDescent="0.3">
      <c r="A21" s="9" t="s">
        <v>46</v>
      </c>
      <c r="B21" s="9">
        <v>2018</v>
      </c>
      <c r="C21" s="9">
        <v>67591</v>
      </c>
      <c r="D21" s="9" t="s">
        <v>31</v>
      </c>
      <c r="E21" s="9" t="s">
        <v>14</v>
      </c>
      <c r="F21" s="9" t="s">
        <v>20</v>
      </c>
      <c r="G21" s="9" t="s">
        <v>47</v>
      </c>
      <c r="H21" s="9" t="str">
        <f t="shared" si="0"/>
        <v>Cadillac</v>
      </c>
      <c r="L21" s="9" t="s">
        <v>67</v>
      </c>
    </row>
    <row r="22" spans="1:12" x14ac:dyDescent="0.3">
      <c r="A22" s="9" t="s">
        <v>48</v>
      </c>
      <c r="B22" s="9">
        <v>2013</v>
      </c>
      <c r="C22" s="9">
        <v>85320</v>
      </c>
      <c r="D22" s="9" t="s">
        <v>13</v>
      </c>
      <c r="E22" s="9" t="s">
        <v>14</v>
      </c>
      <c r="F22" s="9" t="s">
        <v>20</v>
      </c>
      <c r="G22" s="9" t="s">
        <v>49</v>
      </c>
      <c r="H22" s="9" t="str">
        <f t="shared" si="0"/>
        <v>Jaguar</v>
      </c>
      <c r="L22" s="9" t="s">
        <v>62</v>
      </c>
    </row>
    <row r="23" spans="1:12" x14ac:dyDescent="0.3">
      <c r="A23" s="9" t="s">
        <v>29</v>
      </c>
      <c r="B23" s="9">
        <v>2016</v>
      </c>
      <c r="C23" s="9">
        <v>5000</v>
      </c>
      <c r="D23" s="9" t="s">
        <v>13</v>
      </c>
      <c r="E23" s="9" t="s">
        <v>14</v>
      </c>
      <c r="F23" s="9" t="s">
        <v>15</v>
      </c>
      <c r="G23" s="9" t="s">
        <v>50</v>
      </c>
      <c r="H23" s="9" t="str">
        <f t="shared" si="0"/>
        <v>Lexus</v>
      </c>
      <c r="L23" s="9" t="s">
        <v>68</v>
      </c>
    </row>
    <row r="24" spans="1:12" x14ac:dyDescent="0.3">
      <c r="A24" s="9" t="s">
        <v>51</v>
      </c>
      <c r="B24" s="9">
        <v>2017</v>
      </c>
      <c r="C24" s="9">
        <v>92450</v>
      </c>
      <c r="D24" s="9" t="s">
        <v>18</v>
      </c>
      <c r="E24" s="9" t="s">
        <v>19</v>
      </c>
      <c r="F24" s="9" t="s">
        <v>20</v>
      </c>
      <c r="G24" s="9" t="s">
        <v>52</v>
      </c>
      <c r="H24" s="9" t="str">
        <f t="shared" si="0"/>
        <v>BMW</v>
      </c>
      <c r="L24" s="9" t="s">
        <v>57</v>
      </c>
    </row>
    <row r="25" spans="1:12" x14ac:dyDescent="0.3">
      <c r="A25" s="9" t="s">
        <v>29</v>
      </c>
      <c r="B25" s="9">
        <v>2015</v>
      </c>
      <c r="C25" s="9">
        <v>130000</v>
      </c>
      <c r="D25" s="9" t="s">
        <v>23</v>
      </c>
      <c r="E25" s="9" t="s">
        <v>14</v>
      </c>
      <c r="F25" s="9" t="s">
        <v>53</v>
      </c>
      <c r="G25" s="9" t="s">
        <v>54</v>
      </c>
      <c r="H25" s="9" t="str">
        <f t="shared" si="0"/>
        <v>Lexus</v>
      </c>
      <c r="L25" s="9" t="s">
        <v>68</v>
      </c>
    </row>
    <row r="27" spans="1:12" x14ac:dyDescent="0.3">
      <c r="A27" s="10" t="s">
        <v>72</v>
      </c>
      <c r="B27" s="10"/>
      <c r="C27" s="10"/>
      <c r="D27" s="10"/>
      <c r="E27" s="10"/>
    </row>
    <row r="29" spans="1:12" x14ac:dyDescent="0.3">
      <c r="A29" s="8" t="s">
        <v>70</v>
      </c>
    </row>
    <row r="30" spans="1:12" x14ac:dyDescent="0.3">
      <c r="A30" s="9" t="s">
        <v>57</v>
      </c>
    </row>
    <row r="31" spans="1:12" x14ac:dyDescent="0.3">
      <c r="A31" s="9" t="s">
        <v>59</v>
      </c>
    </row>
    <row r="32" spans="1:12" x14ac:dyDescent="0.3">
      <c r="A32" s="9" t="s">
        <v>64</v>
      </c>
    </row>
    <row r="33" spans="1:4" x14ac:dyDescent="0.3">
      <c r="A33" s="9" t="s">
        <v>68</v>
      </c>
    </row>
    <row r="34" spans="1:4" x14ac:dyDescent="0.3">
      <c r="A34" s="9" t="s">
        <v>60</v>
      </c>
    </row>
    <row r="35" spans="1:4" x14ac:dyDescent="0.3">
      <c r="A35" s="9" t="s">
        <v>65</v>
      </c>
    </row>
    <row r="36" spans="1:4" x14ac:dyDescent="0.3">
      <c r="A36" s="9" t="s">
        <v>67</v>
      </c>
    </row>
    <row r="37" spans="1:4" x14ac:dyDescent="0.3">
      <c r="A37" s="9" t="s">
        <v>62</v>
      </c>
    </row>
    <row r="39" spans="1:4" x14ac:dyDescent="0.3">
      <c r="A39" s="11" t="s">
        <v>73</v>
      </c>
      <c r="B39" s="11"/>
      <c r="C39" s="11"/>
      <c r="D39" s="11"/>
    </row>
    <row r="40" spans="1:4" x14ac:dyDescent="0.3">
      <c r="A40" s="8" t="s">
        <v>74</v>
      </c>
      <c r="B40" s="8" t="s">
        <v>75</v>
      </c>
      <c r="C40" s="5"/>
      <c r="D40" s="5"/>
    </row>
    <row r="41" spans="1:4" x14ac:dyDescent="0.3">
      <c r="A41" s="9" t="s">
        <v>57</v>
      </c>
      <c r="B41" s="9">
        <f>COUNTIF($H$8:$H$25,A41)</f>
        <v>7</v>
      </c>
    </row>
    <row r="42" spans="1:4" x14ac:dyDescent="0.3">
      <c r="A42" s="9" t="s">
        <v>59</v>
      </c>
      <c r="B42" s="9">
        <f t="shared" ref="B42:B48" si="1">COUNTIF($H$8:$H$25,A42)</f>
        <v>2</v>
      </c>
    </row>
    <row r="43" spans="1:4" x14ac:dyDescent="0.3">
      <c r="A43" s="9" t="s">
        <v>64</v>
      </c>
      <c r="B43" s="9">
        <f t="shared" si="1"/>
        <v>2</v>
      </c>
    </row>
    <row r="44" spans="1:4" x14ac:dyDescent="0.3">
      <c r="A44" s="9" t="s">
        <v>68</v>
      </c>
      <c r="B44" s="9">
        <f t="shared" si="1"/>
        <v>3</v>
      </c>
    </row>
    <row r="45" spans="1:4" x14ac:dyDescent="0.3">
      <c r="A45" s="9" t="s">
        <v>60</v>
      </c>
      <c r="B45" s="9">
        <f t="shared" si="1"/>
        <v>1</v>
      </c>
    </row>
    <row r="46" spans="1:4" x14ac:dyDescent="0.3">
      <c r="A46" s="9" t="s">
        <v>65</v>
      </c>
      <c r="B46" s="9">
        <f t="shared" si="1"/>
        <v>1</v>
      </c>
    </row>
    <row r="47" spans="1:4" x14ac:dyDescent="0.3">
      <c r="A47" s="9" t="s">
        <v>67</v>
      </c>
      <c r="B47" s="9">
        <f t="shared" si="1"/>
        <v>1</v>
      </c>
    </row>
    <row r="48" spans="1:4" x14ac:dyDescent="0.3">
      <c r="A48" s="9" t="s">
        <v>62</v>
      </c>
      <c r="B48" s="9">
        <f t="shared" si="1"/>
        <v>1</v>
      </c>
    </row>
  </sheetData>
  <mergeCells count="4">
    <mergeCell ref="A1:E1"/>
    <mergeCell ref="A2:E2"/>
    <mergeCell ref="A27:E27"/>
    <mergeCell ref="A39:D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6E8B-11B0-4F65-986B-553236CA012D}">
  <dimension ref="A1:L22"/>
  <sheetViews>
    <sheetView workbookViewId="0">
      <selection activeCell="M16" sqref="M16"/>
    </sheetView>
  </sheetViews>
  <sheetFormatPr defaultRowHeight="14.4" x14ac:dyDescent="0.3"/>
  <cols>
    <col min="1" max="1" width="15.21875" bestFit="1" customWidth="1"/>
    <col min="2" max="2" width="6.88671875" bestFit="1" customWidth="1"/>
    <col min="3" max="3" width="12" bestFit="1" customWidth="1"/>
    <col min="4" max="4" width="7.6640625" bestFit="1" customWidth="1"/>
    <col min="5" max="5" width="14.5546875" bestFit="1" customWidth="1"/>
    <col min="6" max="6" width="9.6640625" bestFit="1" customWidth="1"/>
    <col min="7" max="7" width="12.6640625" bestFit="1" customWidth="1"/>
    <col min="8" max="8" width="14.88671875" bestFit="1" customWidth="1"/>
    <col min="9" max="9" width="23.21875" bestFit="1" customWidth="1"/>
  </cols>
  <sheetData>
    <row r="1" spans="1:12" x14ac:dyDescent="0.3">
      <c r="A1" s="4"/>
      <c r="B1" s="3" t="s">
        <v>2</v>
      </c>
      <c r="C1" s="3"/>
      <c r="D1" s="3"/>
      <c r="E1" s="3"/>
      <c r="F1" s="3"/>
      <c r="G1" s="3"/>
      <c r="H1" s="3"/>
      <c r="I1" s="3"/>
      <c r="J1" s="3"/>
    </row>
    <row r="4" spans="1:12" x14ac:dyDescent="0.3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70</v>
      </c>
      <c r="I4" s="13" t="s">
        <v>77</v>
      </c>
    </row>
    <row r="5" spans="1:12" x14ac:dyDescent="0.3">
      <c r="A5" s="9" t="s">
        <v>12</v>
      </c>
      <c r="B5" s="9">
        <v>2012</v>
      </c>
      <c r="C5" s="9">
        <v>342358</v>
      </c>
      <c r="D5" s="9" t="s">
        <v>13</v>
      </c>
      <c r="E5" s="9" t="s">
        <v>14</v>
      </c>
      <c r="F5" s="9" t="s">
        <v>15</v>
      </c>
      <c r="G5" s="9" t="s">
        <v>16</v>
      </c>
      <c r="H5" s="9" t="str">
        <f>LEFT(A5,FIND(" ",A5)-1)</f>
        <v>BMW</v>
      </c>
      <c r="I5" s="14" t="str">
        <f>_xlfn.XLOOKUP(H5,'Manufacturing Country'!$A$2:$A$9,'Manufacturing Country'!$B$2:$B$9)</f>
        <v>Germany</v>
      </c>
      <c r="K5" t="str" cm="1">
        <f t="array" ref="K5:K9">_xlfn.UNIQUE(I5:I22)</f>
        <v>Germany</v>
      </c>
      <c r="L5">
        <f>COUNTIF(I5:I22,K5)</f>
        <v>11</v>
      </c>
    </row>
    <row r="6" spans="1:12" x14ac:dyDescent="0.3">
      <c r="A6" s="9" t="s">
        <v>17</v>
      </c>
      <c r="B6" s="9">
        <v>2017</v>
      </c>
      <c r="C6" s="9">
        <v>130000</v>
      </c>
      <c r="D6" s="9" t="s">
        <v>18</v>
      </c>
      <c r="E6" s="9" t="s">
        <v>19</v>
      </c>
      <c r="F6" s="9" t="s">
        <v>20</v>
      </c>
      <c r="G6" s="9" t="s">
        <v>21</v>
      </c>
      <c r="H6" s="9" t="str">
        <f t="shared" ref="H6:H22" si="0">LEFT(A6,FIND(" ",A6)-1)</f>
        <v>Audi</v>
      </c>
      <c r="I6" s="14" t="str">
        <f>_xlfn.XLOOKUP(H6,'Manufacturing Country'!$A$2:$A$9,'Manufacturing Country'!$B$2:$B$9)</f>
        <v>Germany</v>
      </c>
      <c r="K6" t="str">
        <v>Japan</v>
      </c>
      <c r="L6" s="4">
        <f t="shared" ref="L6:L9" si="1">COUNTIF(I6:I23,K6)</f>
        <v>3</v>
      </c>
    </row>
    <row r="7" spans="1:12" x14ac:dyDescent="0.3">
      <c r="A7" s="9" t="s">
        <v>22</v>
      </c>
      <c r="B7" s="9">
        <v>2020</v>
      </c>
      <c r="C7" s="9">
        <v>92450</v>
      </c>
      <c r="D7" s="9" t="s">
        <v>23</v>
      </c>
      <c r="E7" s="9" t="s">
        <v>14</v>
      </c>
      <c r="F7" s="9" t="s">
        <v>24</v>
      </c>
      <c r="G7" s="9" t="s">
        <v>25</v>
      </c>
      <c r="H7" s="9" t="str">
        <f t="shared" si="0"/>
        <v>Mercedes</v>
      </c>
      <c r="I7" s="14" t="str">
        <f>_xlfn.XLOOKUP(H7,'Manufacturing Country'!$A$2:$A$9,'Manufacturing Country'!$B$2:$B$9)</f>
        <v>Germany</v>
      </c>
      <c r="K7" t="str">
        <v>USA</v>
      </c>
      <c r="L7" s="4">
        <f t="shared" si="1"/>
        <v>2</v>
      </c>
    </row>
    <row r="8" spans="1:12" x14ac:dyDescent="0.3">
      <c r="A8" s="9" t="s">
        <v>12</v>
      </c>
      <c r="B8" s="9">
        <v>2020</v>
      </c>
      <c r="C8" s="9">
        <v>76240</v>
      </c>
      <c r="D8" s="9" t="s">
        <v>13</v>
      </c>
      <c r="E8" s="9" t="s">
        <v>14</v>
      </c>
      <c r="F8" s="9" t="s">
        <v>20</v>
      </c>
      <c r="G8" s="9" t="s">
        <v>26</v>
      </c>
      <c r="H8" s="9" t="str">
        <f t="shared" si="0"/>
        <v>BMW</v>
      </c>
      <c r="I8" s="14" t="str">
        <f>_xlfn.XLOOKUP(H8,'Manufacturing Country'!$A$2:$A$9,'Manufacturing Country'!$B$2:$B$9)</f>
        <v>Germany</v>
      </c>
      <c r="K8" t="str">
        <v>Sweden</v>
      </c>
      <c r="L8" s="4">
        <f t="shared" si="1"/>
        <v>1</v>
      </c>
    </row>
    <row r="9" spans="1:12" x14ac:dyDescent="0.3">
      <c r="A9" s="9" t="s">
        <v>27</v>
      </c>
      <c r="B9" s="9">
        <v>2021</v>
      </c>
      <c r="C9" s="9">
        <v>17283</v>
      </c>
      <c r="D9" s="9" t="s">
        <v>13</v>
      </c>
      <c r="E9" s="9" t="s">
        <v>19</v>
      </c>
      <c r="F9" s="9" t="s">
        <v>15</v>
      </c>
      <c r="G9" s="9" t="s">
        <v>28</v>
      </c>
      <c r="H9" s="9" t="str">
        <f t="shared" si="0"/>
        <v>BMW</v>
      </c>
      <c r="I9" s="14" t="str">
        <f>_xlfn.XLOOKUP(H9,'Manufacturing Country'!$A$2:$A$9,'Manufacturing Country'!$B$2:$B$9)</f>
        <v>Germany</v>
      </c>
      <c r="K9" t="str">
        <v>UK</v>
      </c>
      <c r="L9" s="4">
        <f t="shared" si="1"/>
        <v>1</v>
      </c>
    </row>
    <row r="10" spans="1:12" x14ac:dyDescent="0.3">
      <c r="A10" s="9" t="s">
        <v>29</v>
      </c>
      <c r="B10" s="9">
        <v>2020</v>
      </c>
      <c r="C10" s="9">
        <v>98312</v>
      </c>
      <c r="D10" s="9" t="s">
        <v>18</v>
      </c>
      <c r="E10" s="9" t="s">
        <v>14</v>
      </c>
      <c r="F10" s="9" t="s">
        <v>24</v>
      </c>
      <c r="G10" s="9" t="s">
        <v>30</v>
      </c>
      <c r="H10" s="9" t="str">
        <f t="shared" si="0"/>
        <v>Lexus</v>
      </c>
      <c r="I10" s="14" t="str">
        <f>_xlfn.XLOOKUP(H10,'Manufacturing Country'!$A$2:$A$9,'Manufacturing Country'!$B$2:$B$9)</f>
        <v>Japan</v>
      </c>
    </row>
    <row r="11" spans="1:12" x14ac:dyDescent="0.3">
      <c r="A11" s="9" t="s">
        <v>27</v>
      </c>
      <c r="B11" s="9">
        <v>2018</v>
      </c>
      <c r="C11" s="9">
        <v>156784</v>
      </c>
      <c r="D11" s="9" t="s">
        <v>31</v>
      </c>
      <c r="E11" s="9" t="s">
        <v>19</v>
      </c>
      <c r="F11" s="9" t="s">
        <v>24</v>
      </c>
      <c r="G11" s="9" t="s">
        <v>32</v>
      </c>
      <c r="H11" s="9" t="str">
        <f t="shared" si="0"/>
        <v>BMW</v>
      </c>
      <c r="I11" s="14" t="str">
        <f>_xlfn.XLOOKUP(H11,'Manufacturing Country'!$A$2:$A$9,'Manufacturing Country'!$B$2:$B$9)</f>
        <v>Germany</v>
      </c>
    </row>
    <row r="12" spans="1:12" x14ac:dyDescent="0.3">
      <c r="A12" s="9" t="s">
        <v>12</v>
      </c>
      <c r="B12" s="9">
        <v>2019</v>
      </c>
      <c r="C12" s="9">
        <v>52034</v>
      </c>
      <c r="D12" s="9" t="s">
        <v>33</v>
      </c>
      <c r="E12" s="9" t="s">
        <v>14</v>
      </c>
      <c r="F12" s="9" t="s">
        <v>15</v>
      </c>
      <c r="G12" s="9" t="s">
        <v>34</v>
      </c>
      <c r="H12" s="9" t="str">
        <f t="shared" si="0"/>
        <v>BMW</v>
      </c>
      <c r="I12" s="14" t="str">
        <f>_xlfn.XLOOKUP(H12,'Manufacturing Country'!$A$2:$A$9,'Manufacturing Country'!$B$2:$B$9)</f>
        <v>Germany</v>
      </c>
    </row>
    <row r="13" spans="1:12" x14ac:dyDescent="0.3">
      <c r="A13" s="9" t="s">
        <v>35</v>
      </c>
      <c r="B13" s="9">
        <v>2011</v>
      </c>
      <c r="C13" s="9">
        <v>205204</v>
      </c>
      <c r="D13" s="9" t="s">
        <v>18</v>
      </c>
      <c r="E13" s="9" t="s">
        <v>14</v>
      </c>
      <c r="F13" s="9" t="s">
        <v>20</v>
      </c>
      <c r="G13" s="9" t="s">
        <v>36</v>
      </c>
      <c r="H13" s="9" t="str">
        <f t="shared" si="0"/>
        <v>BMW</v>
      </c>
      <c r="I13" s="14" t="str">
        <f>_xlfn.XLOOKUP(H13,'Manufacturing Country'!$A$2:$A$9,'Manufacturing Country'!$B$2:$B$9)</f>
        <v>Germany</v>
      </c>
    </row>
    <row r="14" spans="1:12" x14ac:dyDescent="0.3">
      <c r="A14" s="9" t="s">
        <v>22</v>
      </c>
      <c r="B14" s="9">
        <v>2014</v>
      </c>
      <c r="C14" s="9">
        <v>152985</v>
      </c>
      <c r="D14" s="9" t="s">
        <v>23</v>
      </c>
      <c r="E14" s="9" t="s">
        <v>14</v>
      </c>
      <c r="F14" s="9" t="s">
        <v>20</v>
      </c>
      <c r="G14" s="9" t="s">
        <v>37</v>
      </c>
      <c r="H14" s="9" t="str">
        <f t="shared" si="0"/>
        <v>Mercedes</v>
      </c>
      <c r="I14" s="14" t="str">
        <f>_xlfn.XLOOKUP(H14,'Manufacturing Country'!$A$2:$A$9,'Manufacturing Country'!$B$2:$B$9)</f>
        <v>Germany</v>
      </c>
    </row>
    <row r="15" spans="1:12" x14ac:dyDescent="0.3">
      <c r="A15" s="9" t="s">
        <v>38</v>
      </c>
      <c r="B15" s="9">
        <v>2018</v>
      </c>
      <c r="C15" s="9">
        <v>76429</v>
      </c>
      <c r="D15" s="9" t="s">
        <v>39</v>
      </c>
      <c r="E15" s="9" t="s">
        <v>14</v>
      </c>
      <c r="F15" s="9" t="s">
        <v>15</v>
      </c>
      <c r="G15" s="9" t="s">
        <v>40</v>
      </c>
      <c r="H15" s="9" t="str">
        <f t="shared" si="0"/>
        <v>Tesla</v>
      </c>
      <c r="I15" s="14" t="str">
        <f>_xlfn.XLOOKUP(H15,'Manufacturing Country'!$A$2:$A$9,'Manufacturing Country'!$B$2:$B$9)</f>
        <v>USA</v>
      </c>
    </row>
    <row r="16" spans="1:12" x14ac:dyDescent="0.3">
      <c r="A16" s="9" t="s">
        <v>41</v>
      </c>
      <c r="B16" s="9">
        <v>2013</v>
      </c>
      <c r="C16" s="9">
        <v>254028</v>
      </c>
      <c r="D16" s="9" t="s">
        <v>42</v>
      </c>
      <c r="E16" s="9" t="s">
        <v>19</v>
      </c>
      <c r="F16" s="9" t="s">
        <v>20</v>
      </c>
      <c r="G16" s="9" t="s">
        <v>43</v>
      </c>
      <c r="H16" s="9" t="str">
        <f t="shared" si="0"/>
        <v>Volvo</v>
      </c>
      <c r="I16" s="14" t="str">
        <f>_xlfn.XLOOKUP(H16,'Manufacturing Country'!$A$2:$A$9,'Manufacturing Country'!$B$2:$B$9)</f>
        <v>Sweden</v>
      </c>
    </row>
    <row r="17" spans="1:9" x14ac:dyDescent="0.3">
      <c r="A17" s="9" t="s">
        <v>44</v>
      </c>
      <c r="B17" s="9">
        <v>2014</v>
      </c>
      <c r="C17" s="9">
        <v>45832</v>
      </c>
      <c r="D17" s="9" t="s">
        <v>13</v>
      </c>
      <c r="E17" s="9" t="s">
        <v>19</v>
      </c>
      <c r="F17" s="9" t="s">
        <v>15</v>
      </c>
      <c r="G17" s="9" t="s">
        <v>45</v>
      </c>
      <c r="H17" s="9" t="str">
        <f t="shared" si="0"/>
        <v>Audi</v>
      </c>
      <c r="I17" s="14" t="str">
        <f>_xlfn.XLOOKUP(H17,'Manufacturing Country'!$A$2:$A$9,'Manufacturing Country'!$B$2:$B$9)</f>
        <v>Germany</v>
      </c>
    </row>
    <row r="18" spans="1:9" x14ac:dyDescent="0.3">
      <c r="A18" s="9" t="s">
        <v>46</v>
      </c>
      <c r="B18" s="9">
        <v>2018</v>
      </c>
      <c r="C18" s="9">
        <v>67591</v>
      </c>
      <c r="D18" s="9" t="s">
        <v>31</v>
      </c>
      <c r="E18" s="9" t="s">
        <v>14</v>
      </c>
      <c r="F18" s="9" t="s">
        <v>20</v>
      </c>
      <c r="G18" s="9" t="s">
        <v>47</v>
      </c>
      <c r="H18" s="9" t="str">
        <f t="shared" si="0"/>
        <v>Cadillac</v>
      </c>
      <c r="I18" s="14" t="str">
        <f>_xlfn.XLOOKUP(H18,'Manufacturing Country'!$A$2:$A$9,'Manufacturing Country'!$B$2:$B$9)</f>
        <v>USA</v>
      </c>
    </row>
    <row r="19" spans="1:9" x14ac:dyDescent="0.3">
      <c r="A19" s="9" t="s">
        <v>48</v>
      </c>
      <c r="B19" s="9">
        <v>2013</v>
      </c>
      <c r="C19" s="9">
        <v>85320</v>
      </c>
      <c r="D19" s="9" t="s">
        <v>13</v>
      </c>
      <c r="E19" s="9" t="s">
        <v>14</v>
      </c>
      <c r="F19" s="9" t="s">
        <v>20</v>
      </c>
      <c r="G19" s="9" t="s">
        <v>49</v>
      </c>
      <c r="H19" s="9" t="str">
        <f t="shared" si="0"/>
        <v>Jaguar</v>
      </c>
      <c r="I19" s="14" t="str">
        <f>_xlfn.XLOOKUP(H19,'Manufacturing Country'!$A$2:$A$9,'Manufacturing Country'!$B$2:$B$9)</f>
        <v>UK</v>
      </c>
    </row>
    <row r="20" spans="1:9" x14ac:dyDescent="0.3">
      <c r="A20" s="9" t="s">
        <v>29</v>
      </c>
      <c r="B20" s="9">
        <v>2016</v>
      </c>
      <c r="C20" s="9">
        <v>5000</v>
      </c>
      <c r="D20" s="9" t="s">
        <v>13</v>
      </c>
      <c r="E20" s="9" t="s">
        <v>14</v>
      </c>
      <c r="F20" s="9" t="s">
        <v>15</v>
      </c>
      <c r="G20" s="9" t="s">
        <v>50</v>
      </c>
      <c r="H20" s="9" t="str">
        <f t="shared" si="0"/>
        <v>Lexus</v>
      </c>
      <c r="I20" s="14" t="str">
        <f>_xlfn.XLOOKUP(H20,'Manufacturing Country'!$A$2:$A$9,'Manufacturing Country'!$B$2:$B$9)</f>
        <v>Japan</v>
      </c>
    </row>
    <row r="21" spans="1:9" x14ac:dyDescent="0.3">
      <c r="A21" s="9" t="s">
        <v>51</v>
      </c>
      <c r="B21" s="9">
        <v>2017</v>
      </c>
      <c r="C21" s="9">
        <v>92450</v>
      </c>
      <c r="D21" s="9" t="s">
        <v>18</v>
      </c>
      <c r="E21" s="9" t="s">
        <v>19</v>
      </c>
      <c r="F21" s="9" t="s">
        <v>20</v>
      </c>
      <c r="G21" s="9" t="s">
        <v>52</v>
      </c>
      <c r="H21" s="9" t="str">
        <f t="shared" si="0"/>
        <v>BMW</v>
      </c>
      <c r="I21" s="14" t="str">
        <f>_xlfn.XLOOKUP(H21,'Manufacturing Country'!$A$2:$A$9,'Manufacturing Country'!$B$2:$B$9)</f>
        <v>Germany</v>
      </c>
    </row>
    <row r="22" spans="1:9" x14ac:dyDescent="0.3">
      <c r="A22" s="9" t="s">
        <v>29</v>
      </c>
      <c r="B22" s="9">
        <v>2015</v>
      </c>
      <c r="C22" s="9">
        <v>130000</v>
      </c>
      <c r="D22" s="9" t="s">
        <v>23</v>
      </c>
      <c r="E22" s="9" t="s">
        <v>14</v>
      </c>
      <c r="F22" s="9" t="s">
        <v>53</v>
      </c>
      <c r="G22" s="9" t="s">
        <v>54</v>
      </c>
      <c r="H22" s="9" t="str">
        <f t="shared" si="0"/>
        <v>Lexus</v>
      </c>
      <c r="I22" s="14" t="str">
        <f>_xlfn.XLOOKUP(H22,'Manufacturing Country'!$A$2:$A$9,'Manufacturing Country'!$B$2:$B$9)</f>
        <v>Japan</v>
      </c>
    </row>
  </sheetData>
  <autoFilter ref="A4:I22" xr:uid="{AF446E8B-11B0-4F65-986B-553236CA012D}"/>
  <mergeCells count="1">
    <mergeCell ref="B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8BFF-B622-4E07-A533-83A1384A3861}">
  <dimension ref="A1:B9"/>
  <sheetViews>
    <sheetView workbookViewId="0">
      <selection activeCell="A2" sqref="A2:A9"/>
    </sheetView>
  </sheetViews>
  <sheetFormatPr defaultRowHeight="14.4" x14ac:dyDescent="0.3"/>
  <sheetData>
    <row r="1" spans="1:2" x14ac:dyDescent="0.3">
      <c r="A1" s="5" t="s">
        <v>55</v>
      </c>
      <c r="B1" s="5" t="s">
        <v>56</v>
      </c>
    </row>
    <row r="2" spans="1:2" x14ac:dyDescent="0.3">
      <c r="A2" s="4" t="s">
        <v>57</v>
      </c>
      <c r="B2" s="4" t="s">
        <v>58</v>
      </c>
    </row>
    <row r="3" spans="1:2" x14ac:dyDescent="0.3">
      <c r="A3" s="4" t="s">
        <v>59</v>
      </c>
      <c r="B3" s="4" t="s">
        <v>58</v>
      </c>
    </row>
    <row r="4" spans="1:2" x14ac:dyDescent="0.3">
      <c r="A4" s="4" t="s">
        <v>60</v>
      </c>
      <c r="B4" s="4" t="s">
        <v>61</v>
      </c>
    </row>
    <row r="5" spans="1:2" x14ac:dyDescent="0.3">
      <c r="A5" s="4" t="s">
        <v>62</v>
      </c>
      <c r="B5" s="4" t="s">
        <v>63</v>
      </c>
    </row>
    <row r="6" spans="1:2" x14ac:dyDescent="0.3">
      <c r="A6" s="4" t="s">
        <v>64</v>
      </c>
      <c r="B6" s="4" t="s">
        <v>58</v>
      </c>
    </row>
    <row r="7" spans="1:2" x14ac:dyDescent="0.3">
      <c r="A7" s="4" t="s">
        <v>65</v>
      </c>
      <c r="B7" s="4" t="s">
        <v>66</v>
      </c>
    </row>
    <row r="8" spans="1:2" x14ac:dyDescent="0.3">
      <c r="A8" s="4" t="s">
        <v>67</v>
      </c>
      <c r="B8" s="4" t="s">
        <v>61</v>
      </c>
    </row>
    <row r="9" spans="1:2" x14ac:dyDescent="0.3">
      <c r="A9" s="4" t="s">
        <v>68</v>
      </c>
      <c r="B9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Q4</vt:lpstr>
      <vt:lpstr>Q3</vt:lpstr>
      <vt:lpstr>Q1</vt:lpstr>
      <vt:lpstr>Q2</vt:lpstr>
      <vt:lpstr>Manufacturing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2025-01-19T06:09:55Z</dcterms:created>
  <dcterms:modified xsi:type="dcterms:W3CDTF">2025-01-19T08:41:26Z</dcterms:modified>
</cp:coreProperties>
</file>