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definedNames>
    <definedName name="_xlnm._FilterDatabase" localSheetId="0" hidden="1">Sheet2!$A$2:$O$3</definedName>
  </definedNames>
  <calcPr calcId="144525"/>
</workbook>
</file>

<file path=xl/sharedStrings.xml><?xml version="1.0" encoding="utf-8"?>
<sst xmlns="http://schemas.openxmlformats.org/spreadsheetml/2006/main" count="2355" uniqueCount="664">
  <si>
    <t>广东技术师范大学2021年硕士研究生招生考试拟录取名单一览表（调剂批次）</t>
  </si>
  <si>
    <t>序号</t>
  </si>
  <si>
    <t>姓名</t>
  </si>
  <si>
    <t>考生编号</t>
  </si>
  <si>
    <t>志愿类别</t>
  </si>
  <si>
    <t>专项计划</t>
  </si>
  <si>
    <t>初试成绩</t>
  </si>
  <si>
    <t>复试成绩</t>
  </si>
  <si>
    <t>总成绩</t>
  </si>
  <si>
    <t>是否拟录取</t>
  </si>
  <si>
    <t xml:space="preserve">拟录取专业(方向) </t>
  </si>
  <si>
    <t>学习方式</t>
  </si>
  <si>
    <t>录取类别</t>
  </si>
  <si>
    <t>备注</t>
  </si>
  <si>
    <t>复试科目考核</t>
  </si>
  <si>
    <t>综合素质考核</t>
  </si>
  <si>
    <t>合计</t>
  </si>
  <si>
    <t>贡保草</t>
  </si>
  <si>
    <t>103191620827042</t>
  </si>
  <si>
    <t>调剂</t>
  </si>
  <si>
    <t>少干计划</t>
  </si>
  <si>
    <t>是</t>
  </si>
  <si>
    <t>民族学（马克思主义民族理论与政策）</t>
  </si>
  <si>
    <t>全日制</t>
  </si>
  <si>
    <t>定向就业</t>
  </si>
  <si>
    <t>张婧娴</t>
  </si>
  <si>
    <t>103381210000907</t>
  </si>
  <si>
    <t>无</t>
  </si>
  <si>
    <t>非定向就业</t>
  </si>
  <si>
    <t>孟小鸽</t>
  </si>
  <si>
    <t>104751030500105</t>
  </si>
  <si>
    <t>陈思苑</t>
  </si>
  <si>
    <t>105611200007632</t>
  </si>
  <si>
    <t>李天意</t>
  </si>
  <si>
    <t>118321030500078</t>
  </si>
  <si>
    <t>张钰</t>
  </si>
  <si>
    <t>105421411009603</t>
  </si>
  <si>
    <t>民族学（民族旅游管理）</t>
  </si>
  <si>
    <t>李太华</t>
  </si>
  <si>
    <t>102471341114520</t>
  </si>
  <si>
    <t>民族学（民族社会治理）</t>
  </si>
  <si>
    <t>陈艳萍</t>
  </si>
  <si>
    <t>104221510913588</t>
  </si>
  <si>
    <t>冷嘉铭</t>
  </si>
  <si>
    <t>105111103501798</t>
  </si>
  <si>
    <t>夏苒若</t>
  </si>
  <si>
    <t>105591210001279</t>
  </si>
  <si>
    <t>油莉丽</t>
  </si>
  <si>
    <t>100521000001180</t>
  </si>
  <si>
    <t>民族学（民族学）</t>
  </si>
  <si>
    <t>朱菊</t>
  </si>
  <si>
    <t>100521011105943</t>
  </si>
  <si>
    <t>328</t>
  </si>
  <si>
    <t>闫福琴</t>
  </si>
  <si>
    <t>102001210911169</t>
  </si>
  <si>
    <t>王佳</t>
  </si>
  <si>
    <t>102511000007404</t>
  </si>
  <si>
    <t>李蔚</t>
  </si>
  <si>
    <t>102801210006221</t>
  </si>
  <si>
    <t>郑蓉</t>
  </si>
  <si>
    <t>103571210009195</t>
  </si>
  <si>
    <t>向颖</t>
  </si>
  <si>
    <t>105201666603214</t>
  </si>
  <si>
    <t>林启悦</t>
  </si>
  <si>
    <t>106561030304027</t>
  </si>
  <si>
    <t>张贵军</t>
  </si>
  <si>
    <t>106571521103795</t>
  </si>
  <si>
    <t>唐努尔·叶尔肯</t>
  </si>
  <si>
    <t>105241000001639</t>
  </si>
  <si>
    <t>民族学（中国少数民族经济）</t>
  </si>
  <si>
    <t>褚春霖</t>
  </si>
  <si>
    <t>100411202112517</t>
  </si>
  <si>
    <t>民族学（中国少数民族史）</t>
  </si>
  <si>
    <t>刘志慧</t>
  </si>
  <si>
    <t>101831218209772</t>
  </si>
  <si>
    <t>杨婷婷</t>
  </si>
  <si>
    <t>106101030320120</t>
  </si>
  <si>
    <t>张璞</t>
  </si>
  <si>
    <t>107421123450761</t>
  </si>
  <si>
    <t>马春妍</t>
  </si>
  <si>
    <t>101651000000698</t>
  </si>
  <si>
    <t>教育学（教育技术学）</t>
  </si>
  <si>
    <t>刘艺</t>
  </si>
  <si>
    <t>104031040101019</t>
  </si>
  <si>
    <t>谢观顶</t>
  </si>
  <si>
    <t>105741000002496</t>
  </si>
  <si>
    <t>傅雪</t>
  </si>
  <si>
    <t>107181621319803</t>
  </si>
  <si>
    <t>张润</t>
  </si>
  <si>
    <t>101651000001116</t>
  </si>
  <si>
    <t>教育学（教育学原理）</t>
  </si>
  <si>
    <t>李杜文</t>
  </si>
  <si>
    <t>103701210000231</t>
  </si>
  <si>
    <t>朱莉熔</t>
  </si>
  <si>
    <t>105421432401383</t>
  </si>
  <si>
    <t>罗丽珠</t>
  </si>
  <si>
    <t>105421432501410</t>
  </si>
  <si>
    <t>退役士兵计划</t>
  </si>
  <si>
    <t>陈秋梅</t>
  </si>
  <si>
    <t>105741000002320</t>
  </si>
  <si>
    <t>吕幸芝</t>
  </si>
  <si>
    <t>106991611210043</t>
  </si>
  <si>
    <t>邢真</t>
  </si>
  <si>
    <t>101661000000147</t>
  </si>
  <si>
    <t>教育学（课程与教学论）</t>
  </si>
  <si>
    <t>李彤</t>
  </si>
  <si>
    <t>102001210101014</t>
  </si>
  <si>
    <t>秦军妹</t>
  </si>
  <si>
    <t>103571210015259</t>
  </si>
  <si>
    <t>杨莉</t>
  </si>
  <si>
    <t>103701210000593</t>
  </si>
  <si>
    <t>林淑芳</t>
  </si>
  <si>
    <t>104871000142086</t>
  </si>
  <si>
    <t>唐平平</t>
  </si>
  <si>
    <t>105741000002208</t>
  </si>
  <si>
    <t>徐銮珈</t>
  </si>
  <si>
    <t>105741000002473</t>
  </si>
  <si>
    <t>郑旭江</t>
  </si>
  <si>
    <t>105741000002637</t>
  </si>
  <si>
    <t>陈相含</t>
  </si>
  <si>
    <t>100561026325534</t>
  </si>
  <si>
    <t>教育学（职业技术教育学）</t>
  </si>
  <si>
    <t>燕昉</t>
  </si>
  <si>
    <t>101661000007115</t>
  </si>
  <si>
    <t>张惠冰</t>
  </si>
  <si>
    <t>101661000007300</t>
  </si>
  <si>
    <t>叶姗</t>
  </si>
  <si>
    <t>103701210000343</t>
  </si>
  <si>
    <t>陈梦圆</t>
  </si>
  <si>
    <t>105421432101311</t>
  </si>
  <si>
    <t>叶美余</t>
  </si>
  <si>
    <t>105741000002576</t>
  </si>
  <si>
    <t>石睿</t>
  </si>
  <si>
    <t>107491000007844</t>
  </si>
  <si>
    <t>涂志成</t>
  </si>
  <si>
    <t>111051051010004</t>
  </si>
  <si>
    <t>控制科学与工程（控制理论与控制工程）</t>
  </si>
  <si>
    <t>董俊源</t>
  </si>
  <si>
    <t>106171001001090</t>
  </si>
  <si>
    <t>李琪</t>
  </si>
  <si>
    <t>105111121519175</t>
  </si>
  <si>
    <t>吴浩</t>
  </si>
  <si>
    <t>106571520216587</t>
  </si>
  <si>
    <t>黄文轩</t>
  </si>
  <si>
    <t>105741000026494</t>
  </si>
  <si>
    <t>苟鑫攀</t>
  </si>
  <si>
    <t>107001151364643</t>
  </si>
  <si>
    <t>司伟伟</t>
  </si>
  <si>
    <t>103381210004420</t>
  </si>
  <si>
    <t>路天天</t>
  </si>
  <si>
    <t>100521011111157</t>
  </si>
  <si>
    <t>翟晨凯</t>
  </si>
  <si>
    <t>104591411180335</t>
  </si>
  <si>
    <t>黄福挺</t>
  </si>
  <si>
    <t>118451004003468</t>
  </si>
  <si>
    <t>湛国华</t>
  </si>
  <si>
    <t>118451005005847</t>
  </si>
  <si>
    <t>万继伟</t>
  </si>
  <si>
    <t>100081210005738</t>
  </si>
  <si>
    <t>控制科学与工程（模式识别与智能系统）</t>
  </si>
  <si>
    <t>非定向</t>
  </si>
  <si>
    <t>苗嘉林</t>
  </si>
  <si>
    <t>100131248070295</t>
  </si>
  <si>
    <t>王朋</t>
  </si>
  <si>
    <t>100561018122305</t>
  </si>
  <si>
    <t>姚苗苗</t>
  </si>
  <si>
    <t>100601340508741</t>
  </si>
  <si>
    <t>梁鹏飞</t>
  </si>
  <si>
    <t>102001211214612</t>
  </si>
  <si>
    <t xml:space="preserve">郑伟 </t>
  </si>
  <si>
    <t>103571210000210</t>
  </si>
  <si>
    <t>高翔</t>
  </si>
  <si>
    <t>103571210000283</t>
  </si>
  <si>
    <t>王明祥</t>
  </si>
  <si>
    <t>103591210003694</t>
  </si>
  <si>
    <t>石亮</t>
  </si>
  <si>
    <t>105361422401500</t>
  </si>
  <si>
    <t>唐琛烁</t>
  </si>
  <si>
    <t>105591210015546</t>
  </si>
  <si>
    <t>周厚棉</t>
  </si>
  <si>
    <t>105741000026472</t>
  </si>
  <si>
    <t>马先盛</t>
  </si>
  <si>
    <t>105901234502315</t>
  </si>
  <si>
    <t>胡琬璐</t>
  </si>
  <si>
    <t>107011611302781</t>
  </si>
  <si>
    <t>夏淇</t>
  </si>
  <si>
    <t>118451005005988</t>
  </si>
  <si>
    <t>余文成</t>
  </si>
  <si>
    <t>103531210008532</t>
  </si>
  <si>
    <t>控制科学与工程（系统工程）</t>
  </si>
  <si>
    <t>秦鑫</t>
  </si>
  <si>
    <t>106171002004470</t>
  </si>
  <si>
    <t>高娜</t>
  </si>
  <si>
    <t>104591410530074</t>
  </si>
  <si>
    <t>新闻传播学（广播电视学与数字传播）</t>
  </si>
  <si>
    <t>陈淑洁</t>
  </si>
  <si>
    <t>105321340106898</t>
  </si>
  <si>
    <t>李艳冰</t>
  </si>
  <si>
    <t>110781234509065</t>
  </si>
  <si>
    <t>姚彬</t>
  </si>
  <si>
    <t>100131165240139</t>
  </si>
  <si>
    <t>新闻传播学（文学与传媒）</t>
  </si>
  <si>
    <t>伏康佳</t>
  </si>
  <si>
    <t>102801210015674</t>
  </si>
  <si>
    <t>丁晓冉</t>
  </si>
  <si>
    <t>104751050100334</t>
  </si>
  <si>
    <t>许苗</t>
  </si>
  <si>
    <t>105901234509980</t>
  </si>
  <si>
    <t>张燕</t>
  </si>
  <si>
    <t>105901234510028</t>
  </si>
  <si>
    <t>黄銮娜</t>
  </si>
  <si>
    <t>105901234510030</t>
  </si>
  <si>
    <t>黄山</t>
  </si>
  <si>
    <t>105901234510040</t>
  </si>
  <si>
    <t>郑婉婷</t>
  </si>
  <si>
    <t>110781234500759</t>
  </si>
  <si>
    <t>范海娇</t>
  </si>
  <si>
    <t>102471340814445</t>
  </si>
  <si>
    <t>新闻传播学（新闻学）</t>
  </si>
  <si>
    <t>张程程</t>
  </si>
  <si>
    <t>102691124010036</t>
  </si>
  <si>
    <t>孙新婷</t>
  </si>
  <si>
    <t>102691124010042</t>
  </si>
  <si>
    <t>彭卉芝</t>
  </si>
  <si>
    <t>110781234505279</t>
  </si>
  <si>
    <t>钟小萱</t>
  </si>
  <si>
    <t>110781234513160</t>
  </si>
  <si>
    <t>石尘芳</t>
  </si>
  <si>
    <t>100521011109299</t>
  </si>
  <si>
    <t>教育管理</t>
  </si>
  <si>
    <t>胡素素</t>
  </si>
  <si>
    <t>103461210008570</t>
  </si>
  <si>
    <t>项怡帆</t>
  </si>
  <si>
    <t>103511330300930</t>
  </si>
  <si>
    <t>李晨曦</t>
  </si>
  <si>
    <t>103941011004972</t>
  </si>
  <si>
    <t>郭薇</t>
  </si>
  <si>
    <t>105741000024319</t>
  </si>
  <si>
    <t>滕华姿</t>
  </si>
  <si>
    <t>106631000006521</t>
  </si>
  <si>
    <t>侯佳慧</t>
  </si>
  <si>
    <t>107241161250447</t>
  </si>
  <si>
    <t>戎晓红</t>
  </si>
  <si>
    <t>110781234501852</t>
  </si>
  <si>
    <t>梁鹏</t>
  </si>
  <si>
    <t>110781234513641</t>
  </si>
  <si>
    <t>王英辉</t>
  </si>
  <si>
    <t>101651000008511</t>
  </si>
  <si>
    <t>刘妙娟</t>
  </si>
  <si>
    <t>104021000001399</t>
  </si>
  <si>
    <t>非全日制</t>
  </si>
  <si>
    <t>肖宇雯</t>
  </si>
  <si>
    <t>107181612204050</t>
  </si>
  <si>
    <t>刘菲</t>
  </si>
  <si>
    <t>100941023105006</t>
  </si>
  <si>
    <t>学科教学（思政）</t>
  </si>
  <si>
    <t>周萍</t>
  </si>
  <si>
    <t>103701210010026</t>
  </si>
  <si>
    <t>彭德凯</t>
  </si>
  <si>
    <t>103701210010222</t>
  </si>
  <si>
    <t>欧阳玉蓉</t>
  </si>
  <si>
    <t>105111101500741</t>
  </si>
  <si>
    <t>广东省公费定向培养粤东西北地区中小学教师专项计划</t>
  </si>
  <si>
    <t>粤东西北计划</t>
  </si>
  <si>
    <t>定向茂名市化州市</t>
  </si>
  <si>
    <t>刘佳欣</t>
  </si>
  <si>
    <t>105111101501057</t>
  </si>
  <si>
    <t>黄亚兰</t>
  </si>
  <si>
    <t>106351330024564</t>
  </si>
  <si>
    <t>定向茂名市信宜市</t>
  </si>
  <si>
    <t>黄静</t>
  </si>
  <si>
    <t>106371001000356</t>
  </si>
  <si>
    <t>定向清远市阳山县</t>
  </si>
  <si>
    <t>文锦淳</t>
  </si>
  <si>
    <t>110781234502739</t>
  </si>
  <si>
    <t>罗茜茜</t>
  </si>
  <si>
    <t>110781234502744</t>
  </si>
  <si>
    <t>洪佳琳</t>
  </si>
  <si>
    <t>110781234506889</t>
  </si>
  <si>
    <t>定向韶关市乳源县</t>
  </si>
  <si>
    <t>张岩</t>
  </si>
  <si>
    <t>104751045130182</t>
  </si>
  <si>
    <t>学科教学（语文）</t>
  </si>
  <si>
    <t>定向清远市连州市</t>
  </si>
  <si>
    <t>陈联琪</t>
  </si>
  <si>
    <t>105341432002357</t>
  </si>
  <si>
    <t>定向清远市阳山县，加试成绩(现代汉语：71.67分，中国文学史：70分)</t>
  </si>
  <si>
    <t>黄小娥</t>
  </si>
  <si>
    <t>105421414619788</t>
  </si>
  <si>
    <t>邹得胜</t>
  </si>
  <si>
    <t>106351330024999</t>
  </si>
  <si>
    <t>定向韶关市翁源县</t>
  </si>
  <si>
    <t>杨海欣</t>
  </si>
  <si>
    <t>107181443817101</t>
  </si>
  <si>
    <t>邹婵</t>
  </si>
  <si>
    <t>110781234513357</t>
  </si>
  <si>
    <t>孔佳嵘</t>
  </si>
  <si>
    <t>105131000000149</t>
  </si>
  <si>
    <t>学科教学（数学）</t>
  </si>
  <si>
    <t>定向清远市英德市</t>
  </si>
  <si>
    <t>徐思慧</t>
  </si>
  <si>
    <t>103451210003838</t>
  </si>
  <si>
    <t>刘亚男</t>
  </si>
  <si>
    <t>104511730001355</t>
  </si>
  <si>
    <t>李鑫</t>
  </si>
  <si>
    <t>104761000120691</t>
  </si>
  <si>
    <t>定向河源市龙川县</t>
  </si>
  <si>
    <t>徐凤</t>
  </si>
  <si>
    <t>106371007009821</t>
  </si>
  <si>
    <t>王丽丽</t>
  </si>
  <si>
    <t>104821411070791</t>
  </si>
  <si>
    <t>学科教学（英语）</t>
  </si>
  <si>
    <t>阳光柱</t>
  </si>
  <si>
    <t>106381045103207</t>
  </si>
  <si>
    <t>杨莹</t>
  </si>
  <si>
    <t>106381045103374</t>
  </si>
  <si>
    <t>张洁</t>
  </si>
  <si>
    <t>107361010007984</t>
  </si>
  <si>
    <t>陈可为</t>
  </si>
  <si>
    <t>110781234502674</t>
  </si>
  <si>
    <t>郭碧玮</t>
  </si>
  <si>
    <t>110781234506409</t>
  </si>
  <si>
    <t>周颖</t>
  </si>
  <si>
    <t>111171210011123</t>
  </si>
  <si>
    <t>吴静</t>
  </si>
  <si>
    <t>103901321700193</t>
  </si>
  <si>
    <t>学科教学（美术）</t>
  </si>
  <si>
    <t>孙仁熠</t>
  </si>
  <si>
    <t>104141045113021</t>
  </si>
  <si>
    <t>魏芳钰</t>
  </si>
  <si>
    <t>104141045113056</t>
  </si>
  <si>
    <t>朱春豫</t>
  </si>
  <si>
    <t>105111118518208</t>
  </si>
  <si>
    <t>冷金洋</t>
  </si>
  <si>
    <t>106371013013236</t>
  </si>
  <si>
    <t>王泊静</t>
  </si>
  <si>
    <t>106371013013289</t>
  </si>
  <si>
    <t>常红林</t>
  </si>
  <si>
    <t>106371013013372</t>
  </si>
  <si>
    <t>虎鑫</t>
  </si>
  <si>
    <t>107181500217363</t>
  </si>
  <si>
    <t>张馨月</t>
  </si>
  <si>
    <t>104231375204135</t>
  </si>
  <si>
    <t>现代教育技术</t>
  </si>
  <si>
    <t>陈俊名</t>
  </si>
  <si>
    <t>101661000000817</t>
  </si>
  <si>
    <t>学前教育</t>
  </si>
  <si>
    <t>赵佳</t>
  </si>
  <si>
    <t>101661000007040</t>
  </si>
  <si>
    <t>王霞</t>
  </si>
  <si>
    <t>106351305009024</t>
  </si>
  <si>
    <t>吴嫚斯</t>
  </si>
  <si>
    <t>110781234505507</t>
  </si>
  <si>
    <t>康丽华</t>
  </si>
  <si>
    <t>110781234502297</t>
  </si>
  <si>
    <t>刘倩</t>
  </si>
  <si>
    <t>102031210304451</t>
  </si>
  <si>
    <t>参加“三支一扶”项目，初试成绩加10分</t>
  </si>
  <si>
    <t>李桂香</t>
  </si>
  <si>
    <t>110781234511607</t>
  </si>
  <si>
    <t>王俊</t>
  </si>
  <si>
    <t>102951212009552</t>
  </si>
  <si>
    <t>职业技术教育（财经商贸）</t>
  </si>
  <si>
    <t>李姗姗</t>
  </si>
  <si>
    <t>104461234509221</t>
  </si>
  <si>
    <t>龚索妍</t>
  </si>
  <si>
    <t>105321431512281</t>
  </si>
  <si>
    <t>陈小燕</t>
  </si>
  <si>
    <t>106351330027201</t>
  </si>
  <si>
    <t>赵艳玲</t>
  </si>
  <si>
    <t>111171210006869</t>
  </si>
  <si>
    <t>刘晓慧</t>
  </si>
  <si>
    <t>101661000000160</t>
  </si>
  <si>
    <t>职业技术教育（旅游服务）</t>
  </si>
  <si>
    <t>白金鑫</t>
  </si>
  <si>
    <t>104511730003355</t>
  </si>
  <si>
    <t>林文婕</t>
  </si>
  <si>
    <t>111171210001960</t>
  </si>
  <si>
    <t>周开晴</t>
  </si>
  <si>
    <t>106351305008333</t>
  </si>
  <si>
    <t>职业技术教育（加工制造）</t>
  </si>
  <si>
    <t>周显松</t>
  </si>
  <si>
    <t>105421431823945</t>
  </si>
  <si>
    <t>石煜琳</t>
  </si>
  <si>
    <t>105741000024558</t>
  </si>
  <si>
    <t>王赞</t>
  </si>
  <si>
    <t>100271218041303</t>
  </si>
  <si>
    <t>柴虹</t>
  </si>
  <si>
    <t>110781234514814</t>
  </si>
  <si>
    <t>崔冠群</t>
  </si>
  <si>
    <t>102001211516793</t>
  </si>
  <si>
    <t>张晓帆</t>
  </si>
  <si>
    <t>101651000008334</t>
  </si>
  <si>
    <t>邓晓楠</t>
  </si>
  <si>
    <t>103451210006327</t>
  </si>
  <si>
    <t>冯思晨</t>
  </si>
  <si>
    <t>104141045115123</t>
  </si>
  <si>
    <t>赵玉洁</t>
  </si>
  <si>
    <t>104451202102771</t>
  </si>
  <si>
    <t>张渝</t>
  </si>
  <si>
    <t>105321422113721</t>
  </si>
  <si>
    <t>陈国燕</t>
  </si>
  <si>
    <t>105741000021222</t>
  </si>
  <si>
    <t>向莉娟</t>
  </si>
  <si>
    <t>106381045102690</t>
  </si>
  <si>
    <t>覃英</t>
  </si>
  <si>
    <t>107181502717561</t>
  </si>
  <si>
    <t>周叶</t>
  </si>
  <si>
    <t>110781234513268</t>
  </si>
  <si>
    <t>许敏</t>
  </si>
  <si>
    <t>111171210009397</t>
  </si>
  <si>
    <t>肖怡萌</t>
  </si>
  <si>
    <t>100941056117414</t>
  </si>
  <si>
    <t>马雪岚</t>
  </si>
  <si>
    <t>106371002003329</t>
  </si>
  <si>
    <t>职业技术教育（信息技术）</t>
  </si>
  <si>
    <t>刘家钖</t>
  </si>
  <si>
    <t>104751045401002</t>
  </si>
  <si>
    <t>梁宇铭</t>
  </si>
  <si>
    <t>100281131400014</t>
  </si>
  <si>
    <t>赵桂雪</t>
  </si>
  <si>
    <t>104511730003388</t>
  </si>
  <si>
    <t>王琰棋</t>
  </si>
  <si>
    <t>103531210000259</t>
  </si>
  <si>
    <t>张旭</t>
  </si>
  <si>
    <t>105121210461570</t>
  </si>
  <si>
    <t>张丽</t>
  </si>
  <si>
    <t>105741000024291</t>
  </si>
  <si>
    <t>焦子钰</t>
  </si>
  <si>
    <t>100941042105023</t>
  </si>
  <si>
    <t>职业技术教育 （文化艺术）</t>
  </si>
  <si>
    <t>李文华</t>
  </si>
  <si>
    <t>101651000008857</t>
  </si>
  <si>
    <t>曲莉茹</t>
  </si>
  <si>
    <t>102001210103250</t>
  </si>
  <si>
    <t>史添硕</t>
  </si>
  <si>
    <t>102031210300458</t>
  </si>
  <si>
    <t>余嘉欣</t>
  </si>
  <si>
    <t>102701000016589</t>
  </si>
  <si>
    <t>章严</t>
  </si>
  <si>
    <t>103191320806144</t>
  </si>
  <si>
    <t>朱改丽</t>
  </si>
  <si>
    <t>103701210001785</t>
  </si>
  <si>
    <t>胡玲莉</t>
  </si>
  <si>
    <t>106371002002224</t>
  </si>
  <si>
    <t>杨瑜晴</t>
  </si>
  <si>
    <t>106371002004079</t>
  </si>
  <si>
    <t>刘思琦</t>
  </si>
  <si>
    <t>106371002004302</t>
  </si>
  <si>
    <t>游文萍</t>
  </si>
  <si>
    <t>106381045100346</t>
  </si>
  <si>
    <t>窦杰华</t>
  </si>
  <si>
    <t>106381045101097</t>
  </si>
  <si>
    <t>闫婷婷</t>
  </si>
  <si>
    <t>107181417516269</t>
  </si>
  <si>
    <t>陈彦</t>
  </si>
  <si>
    <t>110781234508852</t>
  </si>
  <si>
    <t>孟赛亚</t>
  </si>
  <si>
    <t>110781234511605</t>
  </si>
  <si>
    <t>孙紫琦</t>
  </si>
  <si>
    <t>101081210007804</t>
  </si>
  <si>
    <t>314</t>
  </si>
  <si>
    <t>电子信息（电子与通信工程）</t>
  </si>
  <si>
    <t>李晓龙</t>
  </si>
  <si>
    <t>101511000402547</t>
  </si>
  <si>
    <t>351</t>
  </si>
  <si>
    <t>姚大刚</t>
  </si>
  <si>
    <t>102171000061412</t>
  </si>
  <si>
    <t>341</t>
  </si>
  <si>
    <t>梁坤</t>
  </si>
  <si>
    <t>102901210614238</t>
  </si>
  <si>
    <t>318</t>
  </si>
  <si>
    <t>刘洋</t>
  </si>
  <si>
    <t>102931210209469</t>
  </si>
  <si>
    <t>349</t>
  </si>
  <si>
    <t>张伟杰</t>
  </si>
  <si>
    <t>102991210706151</t>
  </si>
  <si>
    <t>350</t>
  </si>
  <si>
    <t>黄子健</t>
  </si>
  <si>
    <t>102991211307558</t>
  </si>
  <si>
    <t>315</t>
  </si>
  <si>
    <t>郑学聪</t>
  </si>
  <si>
    <t>103371210008708</t>
  </si>
  <si>
    <t>322</t>
  </si>
  <si>
    <t>肖浩</t>
  </si>
  <si>
    <t>103381210004507</t>
  </si>
  <si>
    <t>陈紫威</t>
  </si>
  <si>
    <t>103531210010934</t>
  </si>
  <si>
    <t>323</t>
  </si>
  <si>
    <t>郑晓泽</t>
  </si>
  <si>
    <t>103561330201674</t>
  </si>
  <si>
    <t>338</t>
  </si>
  <si>
    <t>张炳琦</t>
  </si>
  <si>
    <t>103591210006989</t>
  </si>
  <si>
    <t>336</t>
  </si>
  <si>
    <t>许龙</t>
  </si>
  <si>
    <t>103631000000559</t>
  </si>
  <si>
    <t>蔡宜高</t>
  </si>
  <si>
    <t>104031085401095</t>
  </si>
  <si>
    <t>赵勇勇</t>
  </si>
  <si>
    <t>104591410080450</t>
  </si>
  <si>
    <t>马亚坤</t>
  </si>
  <si>
    <t>106171001002127</t>
  </si>
  <si>
    <t>339</t>
  </si>
  <si>
    <t>林天欣</t>
  </si>
  <si>
    <t>105331131011386</t>
  </si>
  <si>
    <t>321</t>
  </si>
  <si>
    <t>宋传乐</t>
  </si>
  <si>
    <t>105591210006808</t>
  </si>
  <si>
    <t>360</t>
  </si>
  <si>
    <t>纪少军</t>
  </si>
  <si>
    <t>105951854002090</t>
  </si>
  <si>
    <t>李献峰</t>
  </si>
  <si>
    <t>106101085410466</t>
  </si>
  <si>
    <t>317</t>
  </si>
  <si>
    <t>张梓一</t>
  </si>
  <si>
    <t>106171002004913</t>
  </si>
  <si>
    <t>许乘源</t>
  </si>
  <si>
    <t>106171012010300</t>
  </si>
  <si>
    <t>刘东平</t>
  </si>
  <si>
    <t>107011511113376</t>
  </si>
  <si>
    <t>365</t>
  </si>
  <si>
    <t>麦庆全</t>
  </si>
  <si>
    <t>118451003002892</t>
  </si>
  <si>
    <t>骆根强</t>
  </si>
  <si>
    <t>118451003002960</t>
  </si>
  <si>
    <t>闫浩然</t>
  </si>
  <si>
    <t>100561005316906</t>
  </si>
  <si>
    <t>电子信息（光学工程）</t>
  </si>
  <si>
    <t>王安</t>
  </si>
  <si>
    <t>102841212322190</t>
  </si>
  <si>
    <t>王强</t>
  </si>
  <si>
    <t>106171001001674</t>
  </si>
  <si>
    <t>付渭嵩</t>
  </si>
  <si>
    <t>102861360214929</t>
  </si>
  <si>
    <t xml:space="preserve">王慧玲 </t>
  </si>
  <si>
    <t>102931210109449</t>
  </si>
  <si>
    <t>解庆泰</t>
  </si>
  <si>
    <t>104241530006908</t>
  </si>
  <si>
    <t>郭诚信</t>
  </si>
  <si>
    <t>101101000003268</t>
  </si>
  <si>
    <t>屈志豪</t>
  </si>
  <si>
    <t>103561340302278</t>
  </si>
  <si>
    <t>王苏磊</t>
  </si>
  <si>
    <t>100581415007447</t>
  </si>
  <si>
    <t xml:space="preserve"> 程照明</t>
  </si>
  <si>
    <t>104031085400210</t>
  </si>
  <si>
    <t xml:space="preserve"> 伍波 </t>
  </si>
  <si>
    <t>105321431909415</t>
  </si>
  <si>
    <t xml:space="preserve">陈书敏 </t>
  </si>
  <si>
    <t>105591210000124</t>
  </si>
  <si>
    <t xml:space="preserve">陈艳芳 </t>
  </si>
  <si>
    <t>105591210002245</t>
  </si>
  <si>
    <t>欧阳静云</t>
  </si>
  <si>
    <t>106231085800064</t>
  </si>
  <si>
    <t>徐娟</t>
  </si>
  <si>
    <t>107011130205929</t>
  </si>
  <si>
    <t>曾俊豪</t>
  </si>
  <si>
    <t>118451004005644</t>
  </si>
  <si>
    <t>丰书扬</t>
  </si>
  <si>
    <t>102461321414334</t>
  </si>
  <si>
    <t>电子信息（计算机技术）</t>
  </si>
  <si>
    <t>梁鑫宇</t>
  </si>
  <si>
    <t>102931210300514</t>
  </si>
  <si>
    <t>薛峰</t>
  </si>
  <si>
    <t>102931210300665</t>
  </si>
  <si>
    <t>袁旭</t>
  </si>
  <si>
    <t>102931210302508</t>
  </si>
  <si>
    <t>胡玉晴</t>
  </si>
  <si>
    <t>102931210309990</t>
  </si>
  <si>
    <t>李志泽</t>
  </si>
  <si>
    <t>103371210007156</t>
  </si>
  <si>
    <t>吴海杰</t>
  </si>
  <si>
    <t>103371210010781</t>
  </si>
  <si>
    <t>万殷鹏</t>
  </si>
  <si>
    <t>103841213612981</t>
  </si>
  <si>
    <t>宋世雄</t>
  </si>
  <si>
    <t>103841214102305</t>
  </si>
  <si>
    <t>占国志</t>
  </si>
  <si>
    <t>105591210004512</t>
  </si>
  <si>
    <t>李梓源</t>
  </si>
  <si>
    <t>105591210015924</t>
  </si>
  <si>
    <t>范建斌</t>
  </si>
  <si>
    <t>105641000000996</t>
  </si>
  <si>
    <t>谢超</t>
  </si>
  <si>
    <t>106131085400578</t>
  </si>
  <si>
    <t>刘青林</t>
  </si>
  <si>
    <t>106131085400967</t>
  </si>
  <si>
    <t>岳振猛</t>
  </si>
  <si>
    <t>116641137084470</t>
  </si>
  <si>
    <t>周文博</t>
  </si>
  <si>
    <t>116641141494060</t>
  </si>
  <si>
    <t>李嘉熹</t>
  </si>
  <si>
    <t>104031085401131</t>
  </si>
  <si>
    <t>电子信息（控制工程）</t>
  </si>
  <si>
    <t>彭龙</t>
  </si>
  <si>
    <t>100081210005010</t>
  </si>
  <si>
    <t>胡明明</t>
  </si>
  <si>
    <t>102901210609035</t>
  </si>
  <si>
    <t>陈镇家</t>
  </si>
  <si>
    <t>104031085401194</t>
  </si>
  <si>
    <t>罗浩波</t>
  </si>
  <si>
    <t>106171002004612</t>
  </si>
  <si>
    <t>黄明浩</t>
  </si>
  <si>
    <t>106171001001930</t>
  </si>
  <si>
    <t>李章伶</t>
  </si>
  <si>
    <t>116641142374171</t>
  </si>
  <si>
    <t>林昊</t>
  </si>
  <si>
    <t>105741000025727</t>
  </si>
  <si>
    <t>陈嘉浩</t>
  </si>
  <si>
    <t>105741000025740</t>
  </si>
  <si>
    <t>梁婕</t>
  </si>
  <si>
    <t>106171012010054</t>
  </si>
  <si>
    <t>陈婧婧</t>
  </si>
  <si>
    <t>102201085400083</t>
  </si>
  <si>
    <t>电子信息（网络安全技术及应用）</t>
  </si>
  <si>
    <t>吴亚峰</t>
  </si>
  <si>
    <t>102841213213555</t>
  </si>
  <si>
    <t>余永杰</t>
  </si>
  <si>
    <t>103451210012510</t>
  </si>
  <si>
    <t>韩少东</t>
  </si>
  <si>
    <t>105591210003280</t>
  </si>
  <si>
    <t>林炜煜</t>
  </si>
  <si>
    <t>105591210011039</t>
  </si>
  <si>
    <t>李耀</t>
  </si>
  <si>
    <t>105591210011865</t>
  </si>
  <si>
    <t>戴文龙</t>
  </si>
  <si>
    <t>105611200010413</t>
  </si>
  <si>
    <t>陈溢爽</t>
  </si>
  <si>
    <t>105741000025875</t>
  </si>
  <si>
    <t>黄炜艺</t>
  </si>
  <si>
    <t>105741000025876</t>
  </si>
  <si>
    <t>焦福家</t>
  </si>
  <si>
    <t>106171012010048</t>
  </si>
  <si>
    <t>石佳乐</t>
  </si>
  <si>
    <t>116641114113582</t>
  </si>
  <si>
    <t>刘童杰</t>
  </si>
  <si>
    <t>144231208100826</t>
  </si>
  <si>
    <t>陈晓宗</t>
  </si>
  <si>
    <t>103581210011643</t>
  </si>
  <si>
    <t>刘淦</t>
  </si>
  <si>
    <t>103851210830441</t>
  </si>
  <si>
    <t>陈政廷</t>
  </si>
  <si>
    <t>103851210830444</t>
  </si>
  <si>
    <t>王洪章</t>
  </si>
  <si>
    <t>105321370809710</t>
  </si>
  <si>
    <t>舒山鹏</t>
  </si>
  <si>
    <t>105611200009892</t>
  </si>
  <si>
    <t>游俊华</t>
  </si>
  <si>
    <t>106161085400437</t>
  </si>
  <si>
    <t>黄腾</t>
  </si>
  <si>
    <t>107101141106886</t>
  </si>
  <si>
    <t>王慧</t>
  </si>
  <si>
    <t>107181130408101</t>
  </si>
  <si>
    <t>钟诗涛</t>
  </si>
  <si>
    <t>110781234505354</t>
  </si>
  <si>
    <t>赵弘扬</t>
  </si>
  <si>
    <t>118451003003005</t>
  </si>
  <si>
    <t>尹威武</t>
  </si>
  <si>
    <t>118451004003805</t>
  </si>
  <si>
    <t>夏佳奇</t>
  </si>
  <si>
    <t>103371210009627</t>
  </si>
  <si>
    <t>文冠臣</t>
  </si>
  <si>
    <t>106171004008014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</si>
</sst>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</numFmts>
  <fonts count="30">
    <font>
      <sz val="12"/>
      <name val="宋体"/>
      <charset val="134"/>
    </font>
    <font>
      <sz val="11"/>
      <color indexed="10"/>
      <name val="宋体"/>
      <charset val="134"/>
    </font>
    <font>
      <sz val="12"/>
      <color rgb="FFFF0000"/>
      <name val="宋体"/>
      <charset val="134"/>
    </font>
    <font>
      <sz val="14"/>
      <color rgb="FFFF0000"/>
      <name val="宋体"/>
      <charset val="134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b/>
      <sz val="12"/>
      <name val="宋体"/>
      <charset val="134"/>
    </font>
    <font>
      <u/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16" borderId="11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 wrapText="1"/>
    </xf>
    <xf numFmtId="177" fontId="0" fillId="0" borderId="2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6" fillId="2" borderId="4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177" fontId="0" fillId="0" borderId="2" xfId="0" applyNumberFormat="1" applyFont="1" applyFill="1" applyBorder="1" applyAlignment="1">
      <alignment horizontal="center" vertical="center" wrapText="1"/>
    </xf>
    <xf numFmtId="176" fontId="0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 quotePrefix="1">
      <alignment horizontal="center" vertical="center"/>
    </xf>
    <xf numFmtId="0" fontId="0" fillId="0" borderId="2" xfId="0" applyFont="1" applyFill="1" applyBorder="1" applyAlignment="1" quotePrefix="1">
      <alignment horizontal="center" vertical="center" wrapText="1"/>
    </xf>
    <xf numFmtId="0" fontId="0" fillId="0" borderId="2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0"/>
  <sheetViews>
    <sheetView tabSelected="1" zoomScale="85" zoomScaleNormal="85" zoomScaleSheetLayoutView="60" workbookViewId="0">
      <selection activeCell="A1" sqref="A1:O1"/>
    </sheetView>
  </sheetViews>
  <sheetFormatPr defaultColWidth="8.58333333333333" defaultRowHeight="14.25"/>
  <cols>
    <col min="1" max="1" width="11" style="9" customWidth="1"/>
    <col min="2" max="2" width="16.1666666666667" style="9" customWidth="1"/>
    <col min="3" max="3" width="20.0833333333333" style="9" customWidth="1"/>
    <col min="4" max="4" width="14.3333333333333" style="9" customWidth="1"/>
    <col min="5" max="5" width="27.05" style="9" customWidth="1"/>
    <col min="6" max="6" width="10" style="9" customWidth="1"/>
    <col min="7" max="7" width="8.25" style="10" customWidth="1"/>
    <col min="8" max="8" width="10.5833333333333" style="10" customWidth="1"/>
    <col min="9" max="9" width="12.9333333333333" style="10" customWidth="1"/>
    <col min="10" max="10" width="14.1166666666667" style="10" customWidth="1"/>
    <col min="11" max="11" width="12.3333333333333" style="9" customWidth="1"/>
    <col min="12" max="12" width="40.7333333333333" style="9" customWidth="1"/>
    <col min="13" max="13" width="18.5" style="9" customWidth="1"/>
    <col min="14" max="14" width="14.75" style="9" customWidth="1"/>
    <col min="15" max="15" width="28.8333333333333" style="9" customWidth="1"/>
    <col min="16" max="16384" width="8.58333333333333" style="11"/>
  </cols>
  <sheetData>
    <row r="1" ht="30" customHeight="1" spans="1: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25" customHeight="1" spans="1:15">
      <c r="A2" s="14" t="s">
        <v>1</v>
      </c>
      <c r="B2" s="14" t="s">
        <v>2</v>
      </c>
      <c r="C2" s="14" t="s">
        <v>3</v>
      </c>
      <c r="D2" s="15" t="s">
        <v>4</v>
      </c>
      <c r="E2" s="16" t="s">
        <v>5</v>
      </c>
      <c r="F2" s="17" t="s">
        <v>6</v>
      </c>
      <c r="G2" s="18" t="s">
        <v>7</v>
      </c>
      <c r="H2" s="18"/>
      <c r="I2" s="18"/>
      <c r="J2" s="28" t="s">
        <v>8</v>
      </c>
      <c r="K2" s="16" t="s">
        <v>9</v>
      </c>
      <c r="L2" s="14" t="s">
        <v>10</v>
      </c>
      <c r="M2" s="15" t="s">
        <v>11</v>
      </c>
      <c r="N2" s="15" t="s">
        <v>12</v>
      </c>
      <c r="O2" s="15" t="s">
        <v>13</v>
      </c>
    </row>
    <row r="3" s="1" customFormat="1" ht="37" customHeight="1" spans="1:15">
      <c r="A3" s="14"/>
      <c r="B3" s="14"/>
      <c r="C3" s="14"/>
      <c r="D3" s="19"/>
      <c r="E3" s="20"/>
      <c r="F3" s="17"/>
      <c r="G3" s="21" t="s">
        <v>14</v>
      </c>
      <c r="H3" s="21" t="s">
        <v>15</v>
      </c>
      <c r="I3" s="18" t="s">
        <v>16</v>
      </c>
      <c r="J3" s="29"/>
      <c r="K3" s="20"/>
      <c r="L3" s="14"/>
      <c r="M3" s="19"/>
      <c r="N3" s="19"/>
      <c r="O3" s="19"/>
    </row>
    <row r="4" s="2" customFormat="1" ht="20.15" customHeight="1" spans="1:15">
      <c r="A4" s="22">
        <f t="shared" ref="A4:A35" si="0">ROW()-3</f>
        <v>1</v>
      </c>
      <c r="B4" s="23" t="s">
        <v>17</v>
      </c>
      <c r="C4" s="24" t="s">
        <v>18</v>
      </c>
      <c r="D4" s="22" t="s">
        <v>19</v>
      </c>
      <c r="E4" s="22" t="s">
        <v>20</v>
      </c>
      <c r="F4" s="22">
        <v>311</v>
      </c>
      <c r="G4" s="25">
        <v>76</v>
      </c>
      <c r="H4" s="25">
        <v>86.1428571428571</v>
      </c>
      <c r="I4" s="25">
        <v>162.142857142857</v>
      </c>
      <c r="J4" s="25">
        <f>(F4/5)*0.6+(I4/2)*0.4</f>
        <v>69.7485714285714</v>
      </c>
      <c r="K4" s="22" t="s">
        <v>21</v>
      </c>
      <c r="L4" s="26" t="s">
        <v>22</v>
      </c>
      <c r="M4" s="22" t="s">
        <v>23</v>
      </c>
      <c r="N4" s="22" t="s">
        <v>24</v>
      </c>
      <c r="O4" s="22"/>
    </row>
    <row r="5" s="2" customFormat="1" ht="20.15" customHeight="1" spans="1:15">
      <c r="A5" s="22">
        <f t="shared" si="0"/>
        <v>2</v>
      </c>
      <c r="B5" s="23" t="s">
        <v>25</v>
      </c>
      <c r="C5" s="24" t="s">
        <v>26</v>
      </c>
      <c r="D5" s="22" t="s">
        <v>19</v>
      </c>
      <c r="E5" s="22" t="s">
        <v>27</v>
      </c>
      <c r="F5" s="22">
        <v>372</v>
      </c>
      <c r="G5" s="25">
        <v>90</v>
      </c>
      <c r="H5" s="25">
        <v>90.2857142857143</v>
      </c>
      <c r="I5" s="25">
        <v>180.285714285714</v>
      </c>
      <c r="J5" s="25">
        <f t="shared" ref="J5:J68" si="1">(F5/5)*0.6+(I5/2)*0.4</f>
        <v>80.6971428571428</v>
      </c>
      <c r="K5" s="22" t="s">
        <v>21</v>
      </c>
      <c r="L5" s="26" t="s">
        <v>22</v>
      </c>
      <c r="M5" s="22" t="s">
        <v>23</v>
      </c>
      <c r="N5" s="22" t="s">
        <v>28</v>
      </c>
      <c r="O5" s="22"/>
    </row>
    <row r="6" s="2" customFormat="1" ht="20.15" customHeight="1" spans="1:15">
      <c r="A6" s="22">
        <f t="shared" si="0"/>
        <v>3</v>
      </c>
      <c r="B6" s="23" t="s">
        <v>29</v>
      </c>
      <c r="C6" s="24" t="s">
        <v>30</v>
      </c>
      <c r="D6" s="22" t="s">
        <v>19</v>
      </c>
      <c r="E6" s="22" t="s">
        <v>27</v>
      </c>
      <c r="F6" s="22">
        <v>363</v>
      </c>
      <c r="G6" s="25">
        <v>85</v>
      </c>
      <c r="H6" s="25">
        <v>88.8571428571429</v>
      </c>
      <c r="I6" s="25">
        <v>173.857142857143</v>
      </c>
      <c r="J6" s="25">
        <f t="shared" si="1"/>
        <v>78.3314285714286</v>
      </c>
      <c r="K6" s="22" t="s">
        <v>21</v>
      </c>
      <c r="L6" s="26" t="s">
        <v>22</v>
      </c>
      <c r="M6" s="22" t="s">
        <v>23</v>
      </c>
      <c r="N6" s="22" t="s">
        <v>28</v>
      </c>
      <c r="O6" s="22"/>
    </row>
    <row r="7" s="2" customFormat="1" ht="20.15" customHeight="1" spans="1:15">
      <c r="A7" s="22">
        <f t="shared" si="0"/>
        <v>4</v>
      </c>
      <c r="B7" s="23" t="s">
        <v>31</v>
      </c>
      <c r="C7" s="24" t="s">
        <v>32</v>
      </c>
      <c r="D7" s="22" t="s">
        <v>19</v>
      </c>
      <c r="E7" s="22" t="s">
        <v>27</v>
      </c>
      <c r="F7" s="22">
        <v>360</v>
      </c>
      <c r="G7" s="25">
        <v>80</v>
      </c>
      <c r="H7" s="25">
        <v>89.8571428571429</v>
      </c>
      <c r="I7" s="25">
        <v>169.857142857143</v>
      </c>
      <c r="J7" s="25">
        <f t="shared" si="1"/>
        <v>77.1714285714286</v>
      </c>
      <c r="K7" s="22" t="s">
        <v>21</v>
      </c>
      <c r="L7" s="26" t="s">
        <v>22</v>
      </c>
      <c r="M7" s="22" t="s">
        <v>23</v>
      </c>
      <c r="N7" s="22" t="s">
        <v>28</v>
      </c>
      <c r="O7" s="22"/>
    </row>
    <row r="8" s="2" customFormat="1" ht="20.15" customHeight="1" spans="1:15">
      <c r="A8" s="22">
        <f t="shared" si="0"/>
        <v>5</v>
      </c>
      <c r="B8" s="23" t="s">
        <v>33</v>
      </c>
      <c r="C8" s="24" t="s">
        <v>34</v>
      </c>
      <c r="D8" s="22" t="s">
        <v>19</v>
      </c>
      <c r="E8" s="22" t="s">
        <v>27</v>
      </c>
      <c r="F8" s="22">
        <v>368</v>
      </c>
      <c r="G8" s="25">
        <v>70</v>
      </c>
      <c r="H8" s="25">
        <v>84.2857142857143</v>
      </c>
      <c r="I8" s="25">
        <v>154.285714285714</v>
      </c>
      <c r="J8" s="25">
        <f t="shared" si="1"/>
        <v>75.0171428571428</v>
      </c>
      <c r="K8" s="22" t="s">
        <v>21</v>
      </c>
      <c r="L8" s="26" t="s">
        <v>22</v>
      </c>
      <c r="M8" s="22" t="s">
        <v>23</v>
      </c>
      <c r="N8" s="22" t="s">
        <v>28</v>
      </c>
      <c r="O8" s="22"/>
    </row>
    <row r="9" s="2" customFormat="1" ht="20.15" customHeight="1" spans="1:15">
      <c r="A9" s="22">
        <f t="shared" si="0"/>
        <v>6</v>
      </c>
      <c r="B9" s="23" t="s">
        <v>35</v>
      </c>
      <c r="C9" s="24" t="s">
        <v>36</v>
      </c>
      <c r="D9" s="22" t="s">
        <v>19</v>
      </c>
      <c r="E9" s="22" t="s">
        <v>27</v>
      </c>
      <c r="F9" s="22">
        <v>332</v>
      </c>
      <c r="G9" s="25">
        <v>65</v>
      </c>
      <c r="H9" s="25">
        <v>90.7142857142857</v>
      </c>
      <c r="I9" s="25">
        <v>155.714285714286</v>
      </c>
      <c r="J9" s="25">
        <f t="shared" si="1"/>
        <v>70.9828571428572</v>
      </c>
      <c r="K9" s="22" t="s">
        <v>21</v>
      </c>
      <c r="L9" s="26" t="s">
        <v>37</v>
      </c>
      <c r="M9" s="22" t="s">
        <v>23</v>
      </c>
      <c r="N9" s="22" t="s">
        <v>28</v>
      </c>
      <c r="O9" s="22"/>
    </row>
    <row r="10" s="2" customFormat="1" ht="20.15" customHeight="1" spans="1:15">
      <c r="A10" s="22">
        <f t="shared" si="0"/>
        <v>7</v>
      </c>
      <c r="B10" s="23" t="s">
        <v>38</v>
      </c>
      <c r="C10" s="24" t="s">
        <v>39</v>
      </c>
      <c r="D10" s="22" t="s">
        <v>19</v>
      </c>
      <c r="E10" s="22" t="s">
        <v>27</v>
      </c>
      <c r="F10" s="22">
        <v>394</v>
      </c>
      <c r="G10" s="25">
        <v>85</v>
      </c>
      <c r="H10" s="25">
        <v>92.1428571428571</v>
      </c>
      <c r="I10" s="25">
        <v>177.142857142857</v>
      </c>
      <c r="J10" s="25">
        <f t="shared" si="1"/>
        <v>82.7085714285714</v>
      </c>
      <c r="K10" s="22" t="s">
        <v>21</v>
      </c>
      <c r="L10" s="26" t="s">
        <v>40</v>
      </c>
      <c r="M10" s="22" t="s">
        <v>23</v>
      </c>
      <c r="N10" s="22" t="s">
        <v>28</v>
      </c>
      <c r="O10" s="22"/>
    </row>
    <row r="11" s="2" customFormat="1" ht="20.15" customHeight="1" spans="1:15">
      <c r="A11" s="22">
        <f t="shared" si="0"/>
        <v>8</v>
      </c>
      <c r="B11" s="23" t="s">
        <v>41</v>
      </c>
      <c r="C11" s="24" t="s">
        <v>42</v>
      </c>
      <c r="D11" s="22" t="s">
        <v>19</v>
      </c>
      <c r="E11" s="22" t="s">
        <v>27</v>
      </c>
      <c r="F11" s="22">
        <v>345</v>
      </c>
      <c r="G11" s="25">
        <v>80</v>
      </c>
      <c r="H11" s="25">
        <v>57</v>
      </c>
      <c r="I11" s="25">
        <v>137</v>
      </c>
      <c r="J11" s="25">
        <f t="shared" si="1"/>
        <v>68.8</v>
      </c>
      <c r="K11" s="22" t="s">
        <v>21</v>
      </c>
      <c r="L11" s="26" t="s">
        <v>40</v>
      </c>
      <c r="M11" s="22" t="s">
        <v>23</v>
      </c>
      <c r="N11" s="22" t="s">
        <v>28</v>
      </c>
      <c r="O11" s="30"/>
    </row>
    <row r="12" s="2" customFormat="1" ht="20.15" customHeight="1" spans="1:15">
      <c r="A12" s="22">
        <f t="shared" si="0"/>
        <v>9</v>
      </c>
      <c r="B12" s="23" t="s">
        <v>43</v>
      </c>
      <c r="C12" s="24" t="s">
        <v>44</v>
      </c>
      <c r="D12" s="22" t="s">
        <v>19</v>
      </c>
      <c r="E12" s="22" t="s">
        <v>27</v>
      </c>
      <c r="F12" s="22">
        <v>353</v>
      </c>
      <c r="G12" s="25">
        <v>75</v>
      </c>
      <c r="H12" s="25">
        <v>92.8571428571429</v>
      </c>
      <c r="I12" s="25">
        <v>167.857142857143</v>
      </c>
      <c r="J12" s="25">
        <f t="shared" si="1"/>
        <v>75.9314285714286</v>
      </c>
      <c r="K12" s="22" t="s">
        <v>21</v>
      </c>
      <c r="L12" s="26" t="s">
        <v>40</v>
      </c>
      <c r="M12" s="22" t="s">
        <v>23</v>
      </c>
      <c r="N12" s="22" t="s">
        <v>28</v>
      </c>
      <c r="O12" s="22"/>
    </row>
    <row r="13" s="2" customFormat="1" ht="20.15" customHeight="1" spans="1:15">
      <c r="A13" s="22">
        <f t="shared" si="0"/>
        <v>10</v>
      </c>
      <c r="B13" s="23" t="s">
        <v>45</v>
      </c>
      <c r="C13" s="24" t="s">
        <v>46</v>
      </c>
      <c r="D13" s="22" t="s">
        <v>19</v>
      </c>
      <c r="E13" s="22" t="s">
        <v>27</v>
      </c>
      <c r="F13" s="22">
        <v>345</v>
      </c>
      <c r="G13" s="25">
        <v>80</v>
      </c>
      <c r="H13" s="25">
        <v>91.1428571428571</v>
      </c>
      <c r="I13" s="25">
        <v>171.142857142857</v>
      </c>
      <c r="J13" s="25">
        <f t="shared" si="1"/>
        <v>75.6285714285714</v>
      </c>
      <c r="K13" s="22" t="s">
        <v>21</v>
      </c>
      <c r="L13" s="26" t="s">
        <v>40</v>
      </c>
      <c r="M13" s="22" t="s">
        <v>23</v>
      </c>
      <c r="N13" s="22" t="s">
        <v>28</v>
      </c>
      <c r="O13" s="22"/>
    </row>
    <row r="14" s="2" customFormat="1" ht="20.15" customHeight="1" spans="1:15">
      <c r="A14" s="22">
        <f t="shared" si="0"/>
        <v>11</v>
      </c>
      <c r="B14" s="23" t="s">
        <v>47</v>
      </c>
      <c r="C14" s="24" t="s">
        <v>48</v>
      </c>
      <c r="D14" s="22" t="s">
        <v>19</v>
      </c>
      <c r="E14" s="22" t="s">
        <v>27</v>
      </c>
      <c r="F14" s="22">
        <v>354</v>
      </c>
      <c r="G14" s="25">
        <v>92</v>
      </c>
      <c r="H14" s="25">
        <v>86</v>
      </c>
      <c r="I14" s="25">
        <v>178</v>
      </c>
      <c r="J14" s="25">
        <f t="shared" si="1"/>
        <v>78.08</v>
      </c>
      <c r="K14" s="22" t="s">
        <v>21</v>
      </c>
      <c r="L14" s="22" t="s">
        <v>49</v>
      </c>
      <c r="M14" s="22" t="s">
        <v>23</v>
      </c>
      <c r="N14" s="22" t="s">
        <v>28</v>
      </c>
      <c r="O14" s="22"/>
    </row>
    <row r="15" s="2" customFormat="1" ht="20.15" customHeight="1" spans="1:15">
      <c r="A15" s="22">
        <f t="shared" si="0"/>
        <v>12</v>
      </c>
      <c r="B15" s="23" t="s">
        <v>50</v>
      </c>
      <c r="C15" s="24" t="s">
        <v>51</v>
      </c>
      <c r="D15" s="22" t="s">
        <v>19</v>
      </c>
      <c r="E15" s="22" t="s">
        <v>27</v>
      </c>
      <c r="F15" s="22" t="s">
        <v>52</v>
      </c>
      <c r="G15" s="25">
        <v>95</v>
      </c>
      <c r="H15" s="25">
        <v>88.5714285714286</v>
      </c>
      <c r="I15" s="25">
        <v>183.571428571429</v>
      </c>
      <c r="J15" s="25">
        <f t="shared" si="1"/>
        <v>76.0742857142858</v>
      </c>
      <c r="K15" s="22" t="s">
        <v>21</v>
      </c>
      <c r="L15" s="22" t="s">
        <v>49</v>
      </c>
      <c r="M15" s="22" t="s">
        <v>23</v>
      </c>
      <c r="N15" s="22" t="s">
        <v>28</v>
      </c>
      <c r="O15" s="22"/>
    </row>
    <row r="16" s="2" customFormat="1" ht="20.15" customHeight="1" spans="1:15">
      <c r="A16" s="22">
        <f t="shared" si="0"/>
        <v>13</v>
      </c>
      <c r="B16" s="23" t="s">
        <v>53</v>
      </c>
      <c r="C16" s="24" t="s">
        <v>54</v>
      </c>
      <c r="D16" s="22" t="s">
        <v>19</v>
      </c>
      <c r="E16" s="22" t="s">
        <v>27</v>
      </c>
      <c r="F16" s="22">
        <v>339</v>
      </c>
      <c r="G16" s="25">
        <v>94</v>
      </c>
      <c r="H16" s="25">
        <v>90.8571428571429</v>
      </c>
      <c r="I16" s="25">
        <v>184.857142857143</v>
      </c>
      <c r="J16" s="25">
        <f t="shared" si="1"/>
        <v>77.6514285714286</v>
      </c>
      <c r="K16" s="22" t="s">
        <v>21</v>
      </c>
      <c r="L16" s="22" t="s">
        <v>49</v>
      </c>
      <c r="M16" s="22" t="s">
        <v>23</v>
      </c>
      <c r="N16" s="22" t="s">
        <v>28</v>
      </c>
      <c r="O16" s="22"/>
    </row>
    <row r="17" s="2" customFormat="1" ht="20.15" customHeight="1" spans="1:15">
      <c r="A17" s="22">
        <f t="shared" si="0"/>
        <v>14</v>
      </c>
      <c r="B17" s="22" t="s">
        <v>55</v>
      </c>
      <c r="C17" s="22" t="s">
        <v>56</v>
      </c>
      <c r="D17" s="22" t="s">
        <v>19</v>
      </c>
      <c r="E17" s="22" t="s">
        <v>27</v>
      </c>
      <c r="F17" s="22">
        <v>374</v>
      </c>
      <c r="G17" s="25">
        <v>80</v>
      </c>
      <c r="H17" s="25">
        <v>76.8</v>
      </c>
      <c r="I17" s="25">
        <v>156.8</v>
      </c>
      <c r="J17" s="25">
        <f t="shared" si="1"/>
        <v>76.24</v>
      </c>
      <c r="K17" s="22" t="s">
        <v>21</v>
      </c>
      <c r="L17" s="22" t="s">
        <v>49</v>
      </c>
      <c r="M17" s="22" t="s">
        <v>23</v>
      </c>
      <c r="N17" s="22" t="s">
        <v>28</v>
      </c>
      <c r="O17" s="22"/>
    </row>
    <row r="18" s="3" customFormat="1" ht="20.15" customHeight="1" spans="1:15">
      <c r="A18" s="22">
        <f t="shared" si="0"/>
        <v>15</v>
      </c>
      <c r="B18" s="22" t="s">
        <v>57</v>
      </c>
      <c r="C18" s="22" t="s">
        <v>58</v>
      </c>
      <c r="D18" s="22" t="s">
        <v>19</v>
      </c>
      <c r="E18" s="22" t="s">
        <v>27</v>
      </c>
      <c r="F18" s="22">
        <v>351</v>
      </c>
      <c r="G18" s="25">
        <v>85</v>
      </c>
      <c r="H18" s="25">
        <v>91.8</v>
      </c>
      <c r="I18" s="25">
        <f>G18+H18</f>
        <v>176.8</v>
      </c>
      <c r="J18" s="25">
        <f t="shared" si="1"/>
        <v>77.48</v>
      </c>
      <c r="K18" s="22" t="s">
        <v>21</v>
      </c>
      <c r="L18" s="22" t="s">
        <v>49</v>
      </c>
      <c r="M18" s="22" t="s">
        <v>23</v>
      </c>
      <c r="N18" s="22" t="s">
        <v>28</v>
      </c>
      <c r="O18" s="22"/>
    </row>
    <row r="19" s="3" customFormat="1" ht="20.15" customHeight="1" spans="1:15">
      <c r="A19" s="22">
        <f t="shared" si="0"/>
        <v>16</v>
      </c>
      <c r="B19" s="23" t="s">
        <v>59</v>
      </c>
      <c r="C19" s="24" t="s">
        <v>60</v>
      </c>
      <c r="D19" s="22" t="s">
        <v>19</v>
      </c>
      <c r="E19" s="22" t="s">
        <v>27</v>
      </c>
      <c r="F19" s="22">
        <v>325</v>
      </c>
      <c r="G19" s="25">
        <v>70</v>
      </c>
      <c r="H19" s="25">
        <v>85.5714285714286</v>
      </c>
      <c r="I19" s="25">
        <v>155.571428571429</v>
      </c>
      <c r="J19" s="25">
        <f t="shared" si="1"/>
        <v>70.1142857142858</v>
      </c>
      <c r="K19" s="22" t="s">
        <v>21</v>
      </c>
      <c r="L19" s="22" t="s">
        <v>49</v>
      </c>
      <c r="M19" s="22" t="s">
        <v>23</v>
      </c>
      <c r="N19" s="22" t="s">
        <v>28</v>
      </c>
      <c r="O19" s="22"/>
    </row>
    <row r="20" s="3" customFormat="1" ht="20.15" customHeight="1" spans="1:15">
      <c r="A20" s="22">
        <f t="shared" si="0"/>
        <v>17</v>
      </c>
      <c r="B20" s="23" t="s">
        <v>61</v>
      </c>
      <c r="C20" s="24" t="s">
        <v>62</v>
      </c>
      <c r="D20" s="22" t="s">
        <v>19</v>
      </c>
      <c r="E20" s="22" t="s">
        <v>27</v>
      </c>
      <c r="F20" s="22">
        <v>340</v>
      </c>
      <c r="G20" s="25">
        <v>70</v>
      </c>
      <c r="H20" s="25">
        <v>86.8571428571429</v>
      </c>
      <c r="I20" s="25">
        <v>156.857142857143</v>
      </c>
      <c r="J20" s="25">
        <f t="shared" si="1"/>
        <v>72.1714285714286</v>
      </c>
      <c r="K20" s="22" t="s">
        <v>21</v>
      </c>
      <c r="L20" s="22" t="s">
        <v>49</v>
      </c>
      <c r="M20" s="22" t="s">
        <v>23</v>
      </c>
      <c r="N20" s="22" t="s">
        <v>28</v>
      </c>
      <c r="O20" s="22"/>
    </row>
    <row r="21" s="3" customFormat="1" ht="20.15" customHeight="1" spans="1:15">
      <c r="A21" s="22">
        <f t="shared" si="0"/>
        <v>18</v>
      </c>
      <c r="B21" s="23" t="s">
        <v>63</v>
      </c>
      <c r="C21" s="24" t="s">
        <v>64</v>
      </c>
      <c r="D21" s="22" t="s">
        <v>19</v>
      </c>
      <c r="E21" s="22" t="s">
        <v>27</v>
      </c>
      <c r="F21" s="22">
        <v>326</v>
      </c>
      <c r="G21" s="25">
        <v>70</v>
      </c>
      <c r="H21" s="25">
        <v>84.5714285714286</v>
      </c>
      <c r="I21" s="25">
        <v>154.571428571429</v>
      </c>
      <c r="J21" s="25">
        <f t="shared" si="1"/>
        <v>70.0342857142858</v>
      </c>
      <c r="K21" s="22" t="s">
        <v>21</v>
      </c>
      <c r="L21" s="22" t="s">
        <v>49</v>
      </c>
      <c r="M21" s="22" t="s">
        <v>23</v>
      </c>
      <c r="N21" s="22" t="s">
        <v>28</v>
      </c>
      <c r="O21" s="22"/>
    </row>
    <row r="22" s="3" customFormat="1" ht="20.15" customHeight="1" spans="1:15">
      <c r="A22" s="22">
        <f t="shared" si="0"/>
        <v>19</v>
      </c>
      <c r="B22" s="23" t="s">
        <v>65</v>
      </c>
      <c r="C22" s="24" t="s">
        <v>66</v>
      </c>
      <c r="D22" s="22" t="s">
        <v>19</v>
      </c>
      <c r="E22" s="22" t="s">
        <v>27</v>
      </c>
      <c r="F22" s="22">
        <v>358</v>
      </c>
      <c r="G22" s="25">
        <v>80</v>
      </c>
      <c r="H22" s="25">
        <v>87.1428571428571</v>
      </c>
      <c r="I22" s="25">
        <v>167.142857142857</v>
      </c>
      <c r="J22" s="25">
        <f t="shared" si="1"/>
        <v>76.3885714285714</v>
      </c>
      <c r="K22" s="22" t="s">
        <v>21</v>
      </c>
      <c r="L22" s="22" t="s">
        <v>49</v>
      </c>
      <c r="M22" s="22" t="s">
        <v>23</v>
      </c>
      <c r="N22" s="22" t="s">
        <v>28</v>
      </c>
      <c r="O22" s="22"/>
    </row>
    <row r="23" s="3" customFormat="1" ht="22" customHeight="1" spans="1:15">
      <c r="A23" s="22">
        <f t="shared" si="0"/>
        <v>20</v>
      </c>
      <c r="B23" s="26" t="s">
        <v>67</v>
      </c>
      <c r="C23" s="24" t="s">
        <v>68</v>
      </c>
      <c r="D23" s="22" t="s">
        <v>19</v>
      </c>
      <c r="E23" s="22" t="s">
        <v>20</v>
      </c>
      <c r="F23" s="22">
        <v>298</v>
      </c>
      <c r="G23" s="25">
        <v>88</v>
      </c>
      <c r="H23" s="25">
        <v>86.7142857142857</v>
      </c>
      <c r="I23" s="25">
        <v>174.714285714286</v>
      </c>
      <c r="J23" s="25">
        <f t="shared" si="1"/>
        <v>70.7028571428572</v>
      </c>
      <c r="K23" s="22" t="s">
        <v>21</v>
      </c>
      <c r="L23" s="26" t="s">
        <v>69</v>
      </c>
      <c r="M23" s="22" t="s">
        <v>23</v>
      </c>
      <c r="N23" s="22" t="s">
        <v>24</v>
      </c>
      <c r="O23" s="22"/>
    </row>
    <row r="24" s="3" customFormat="1" ht="20.15" customHeight="1" spans="1:15">
      <c r="A24" s="22">
        <f t="shared" si="0"/>
        <v>21</v>
      </c>
      <c r="B24" s="23" t="s">
        <v>70</v>
      </c>
      <c r="C24" s="24" t="s">
        <v>71</v>
      </c>
      <c r="D24" s="22" t="s">
        <v>19</v>
      </c>
      <c r="E24" s="22" t="s">
        <v>20</v>
      </c>
      <c r="F24" s="22">
        <v>268</v>
      </c>
      <c r="G24" s="25">
        <v>88</v>
      </c>
      <c r="H24" s="25">
        <v>82.2857142857143</v>
      </c>
      <c r="I24" s="25">
        <v>170.285714285714</v>
      </c>
      <c r="J24" s="25">
        <f t="shared" si="1"/>
        <v>66.2171428571428</v>
      </c>
      <c r="K24" s="22" t="s">
        <v>21</v>
      </c>
      <c r="L24" s="22" t="s">
        <v>72</v>
      </c>
      <c r="M24" s="22" t="s">
        <v>23</v>
      </c>
      <c r="N24" s="22" t="s">
        <v>24</v>
      </c>
      <c r="O24" s="22"/>
    </row>
    <row r="25" s="3" customFormat="1" ht="20.15" customHeight="1" spans="1:15">
      <c r="A25" s="22">
        <f t="shared" si="0"/>
        <v>22</v>
      </c>
      <c r="B25" s="23" t="s">
        <v>73</v>
      </c>
      <c r="C25" s="24" t="s">
        <v>74</v>
      </c>
      <c r="D25" s="22" t="s">
        <v>19</v>
      </c>
      <c r="E25" s="22" t="s">
        <v>27</v>
      </c>
      <c r="F25" s="22">
        <v>326</v>
      </c>
      <c r="G25" s="25">
        <v>88</v>
      </c>
      <c r="H25" s="25">
        <v>82.2857142857143</v>
      </c>
      <c r="I25" s="25">
        <v>170.285714285714</v>
      </c>
      <c r="J25" s="25">
        <f t="shared" si="1"/>
        <v>73.1771428571428</v>
      </c>
      <c r="K25" s="22" t="s">
        <v>21</v>
      </c>
      <c r="L25" s="22" t="s">
        <v>72</v>
      </c>
      <c r="M25" s="22" t="s">
        <v>23</v>
      </c>
      <c r="N25" s="22" t="s">
        <v>28</v>
      </c>
      <c r="O25" s="22"/>
    </row>
    <row r="26" s="3" customFormat="1" ht="20.15" customHeight="1" spans="1:15">
      <c r="A26" s="22">
        <f t="shared" si="0"/>
        <v>23</v>
      </c>
      <c r="B26" s="23" t="s">
        <v>75</v>
      </c>
      <c r="C26" s="24" t="s">
        <v>76</v>
      </c>
      <c r="D26" s="22" t="s">
        <v>19</v>
      </c>
      <c r="E26" s="22" t="s">
        <v>27</v>
      </c>
      <c r="F26" s="22">
        <v>328</v>
      </c>
      <c r="G26" s="25">
        <v>70</v>
      </c>
      <c r="H26" s="25">
        <v>70.7142857142857</v>
      </c>
      <c r="I26" s="25">
        <v>140.714285714286</v>
      </c>
      <c r="J26" s="25">
        <f t="shared" si="1"/>
        <v>67.5028571428572</v>
      </c>
      <c r="K26" s="22" t="s">
        <v>21</v>
      </c>
      <c r="L26" s="22" t="s">
        <v>72</v>
      </c>
      <c r="M26" s="22" t="s">
        <v>23</v>
      </c>
      <c r="N26" s="22" t="s">
        <v>28</v>
      </c>
      <c r="O26" s="30"/>
    </row>
    <row r="27" s="3" customFormat="1" ht="20.15" customHeight="1" spans="1:15">
      <c r="A27" s="22">
        <f t="shared" si="0"/>
        <v>24</v>
      </c>
      <c r="B27" s="23" t="s">
        <v>77</v>
      </c>
      <c r="C27" s="24" t="s">
        <v>78</v>
      </c>
      <c r="D27" s="22" t="s">
        <v>19</v>
      </c>
      <c r="E27" s="22" t="s">
        <v>20</v>
      </c>
      <c r="F27" s="22">
        <v>273</v>
      </c>
      <c r="G27" s="25">
        <v>93</v>
      </c>
      <c r="H27" s="25">
        <v>85.1428571428571</v>
      </c>
      <c r="I27" s="25">
        <v>178.142857142857</v>
      </c>
      <c r="J27" s="25">
        <f t="shared" si="1"/>
        <v>68.3885714285714</v>
      </c>
      <c r="K27" s="22" t="s">
        <v>21</v>
      </c>
      <c r="L27" s="22" t="s">
        <v>72</v>
      </c>
      <c r="M27" s="22" t="s">
        <v>23</v>
      </c>
      <c r="N27" s="22" t="s">
        <v>24</v>
      </c>
      <c r="O27" s="22"/>
    </row>
    <row r="28" s="2" customFormat="1" ht="20.15" customHeight="1" spans="1:15">
      <c r="A28" s="22">
        <f t="shared" si="0"/>
        <v>25</v>
      </c>
      <c r="B28" s="22" t="s">
        <v>79</v>
      </c>
      <c r="C28" s="22" t="s">
        <v>80</v>
      </c>
      <c r="D28" s="22" t="s">
        <v>19</v>
      </c>
      <c r="E28" s="22" t="s">
        <v>27</v>
      </c>
      <c r="F28" s="22">
        <v>337</v>
      </c>
      <c r="G28" s="25">
        <v>89</v>
      </c>
      <c r="H28" s="25">
        <v>88.6666666666667</v>
      </c>
      <c r="I28" s="25">
        <f t="array" ref="I28">SUM(G28+H28)</f>
        <v>177.666666666667</v>
      </c>
      <c r="J28" s="25">
        <f t="shared" si="1"/>
        <v>75.9733333333333</v>
      </c>
      <c r="K28" s="22" t="s">
        <v>21</v>
      </c>
      <c r="L28" s="22" t="s">
        <v>81</v>
      </c>
      <c r="M28" s="22" t="s">
        <v>23</v>
      </c>
      <c r="N28" s="22" t="s">
        <v>28</v>
      </c>
      <c r="O28" s="22"/>
    </row>
    <row r="29" s="2" customFormat="1" ht="20.15" customHeight="1" spans="1:15">
      <c r="A29" s="22">
        <f t="shared" si="0"/>
        <v>26</v>
      </c>
      <c r="B29" s="22" t="s">
        <v>82</v>
      </c>
      <c r="C29" s="22" t="s">
        <v>83</v>
      </c>
      <c r="D29" s="22" t="s">
        <v>19</v>
      </c>
      <c r="E29" s="22" t="s">
        <v>27</v>
      </c>
      <c r="F29" s="22">
        <v>340</v>
      </c>
      <c r="G29" s="25">
        <v>50.3333333333333</v>
      </c>
      <c r="H29" s="25">
        <v>82</v>
      </c>
      <c r="I29" s="25">
        <f t="array" ref="I29">SUM(G29+H29)</f>
        <v>132.333333333333</v>
      </c>
      <c r="J29" s="25">
        <f t="shared" si="1"/>
        <v>67.2666666666667</v>
      </c>
      <c r="K29" s="22" t="s">
        <v>21</v>
      </c>
      <c r="L29" s="22" t="s">
        <v>81</v>
      </c>
      <c r="M29" s="22" t="s">
        <v>23</v>
      </c>
      <c r="N29" s="22" t="s">
        <v>28</v>
      </c>
      <c r="O29" s="22"/>
    </row>
    <row r="30" s="2" customFormat="1" ht="20.15" customHeight="1" spans="1:15">
      <c r="A30" s="22">
        <f t="shared" si="0"/>
        <v>27</v>
      </c>
      <c r="B30" s="22" t="s">
        <v>84</v>
      </c>
      <c r="C30" s="22" t="s">
        <v>85</v>
      </c>
      <c r="D30" s="22" t="s">
        <v>19</v>
      </c>
      <c r="E30" s="22" t="s">
        <v>27</v>
      </c>
      <c r="F30" s="22">
        <v>337</v>
      </c>
      <c r="G30" s="25">
        <v>53.3333333333333</v>
      </c>
      <c r="H30" s="25">
        <v>91.3333333333333</v>
      </c>
      <c r="I30" s="25">
        <f t="array" ref="I30">SUM(53.33+91.33)</f>
        <v>144.66</v>
      </c>
      <c r="J30" s="25">
        <f t="shared" si="1"/>
        <v>69.372</v>
      </c>
      <c r="K30" s="22" t="s">
        <v>21</v>
      </c>
      <c r="L30" s="22" t="s">
        <v>81</v>
      </c>
      <c r="M30" s="22" t="s">
        <v>23</v>
      </c>
      <c r="N30" s="22" t="s">
        <v>28</v>
      </c>
      <c r="O30" s="22"/>
    </row>
    <row r="31" s="2" customFormat="1" ht="20.15" customHeight="1" spans="1:15">
      <c r="A31" s="22">
        <f t="shared" si="0"/>
        <v>28</v>
      </c>
      <c r="B31" s="22" t="s">
        <v>86</v>
      </c>
      <c r="C31" s="22" t="s">
        <v>87</v>
      </c>
      <c r="D31" s="22" t="s">
        <v>19</v>
      </c>
      <c r="E31" s="22" t="s">
        <v>20</v>
      </c>
      <c r="F31" s="22">
        <v>264</v>
      </c>
      <c r="G31" s="25">
        <v>76.3333333333333</v>
      </c>
      <c r="H31" s="25">
        <v>83</v>
      </c>
      <c r="I31" s="25">
        <f t="array" ref="I31">SUM(G31+H31)</f>
        <v>159.333333333333</v>
      </c>
      <c r="J31" s="25">
        <f t="shared" si="1"/>
        <v>63.5466666666667</v>
      </c>
      <c r="K31" s="22" t="s">
        <v>21</v>
      </c>
      <c r="L31" s="22" t="s">
        <v>81</v>
      </c>
      <c r="M31" s="22" t="s">
        <v>23</v>
      </c>
      <c r="N31" s="22" t="s">
        <v>24</v>
      </c>
      <c r="O31" s="22"/>
    </row>
    <row r="32" s="2" customFormat="1" ht="20.15" customHeight="1" spans="1:15">
      <c r="A32" s="22">
        <f t="shared" si="0"/>
        <v>29</v>
      </c>
      <c r="B32" s="22" t="s">
        <v>88</v>
      </c>
      <c r="C32" s="22" t="s">
        <v>89</v>
      </c>
      <c r="D32" s="22" t="s">
        <v>19</v>
      </c>
      <c r="E32" s="22" t="s">
        <v>27</v>
      </c>
      <c r="F32" s="22">
        <v>343</v>
      </c>
      <c r="G32" s="25">
        <v>70.3333333333333</v>
      </c>
      <c r="H32" s="25">
        <v>84.3333333333333</v>
      </c>
      <c r="I32" s="25">
        <f t="array" ref="I32">SUM(70.33+84.33)</f>
        <v>154.66</v>
      </c>
      <c r="J32" s="25">
        <f t="shared" si="1"/>
        <v>72.092</v>
      </c>
      <c r="K32" s="22" t="s">
        <v>21</v>
      </c>
      <c r="L32" s="22" t="s">
        <v>90</v>
      </c>
      <c r="M32" s="22" t="s">
        <v>23</v>
      </c>
      <c r="N32" s="22" t="s">
        <v>28</v>
      </c>
      <c r="O32" s="22"/>
    </row>
    <row r="33" s="2" customFormat="1" ht="20.15" customHeight="1" spans="1:15">
      <c r="A33" s="22">
        <f t="shared" si="0"/>
        <v>30</v>
      </c>
      <c r="B33" s="22" t="s">
        <v>91</v>
      </c>
      <c r="C33" s="22" t="s">
        <v>92</v>
      </c>
      <c r="D33" s="22" t="s">
        <v>19</v>
      </c>
      <c r="E33" s="22" t="s">
        <v>27</v>
      </c>
      <c r="F33" s="22">
        <v>352</v>
      </c>
      <c r="G33" s="25">
        <v>75</v>
      </c>
      <c r="H33" s="25">
        <v>82.6666666666667</v>
      </c>
      <c r="I33" s="25">
        <f t="array" ref="I33">SUM(G33+H33)</f>
        <v>157.666666666667</v>
      </c>
      <c r="J33" s="25">
        <f t="shared" si="1"/>
        <v>73.7733333333333</v>
      </c>
      <c r="K33" s="22" t="s">
        <v>21</v>
      </c>
      <c r="L33" s="22" t="s">
        <v>90</v>
      </c>
      <c r="M33" s="22" t="s">
        <v>23</v>
      </c>
      <c r="N33" s="22" t="s">
        <v>28</v>
      </c>
      <c r="O33" s="22"/>
    </row>
    <row r="34" s="2" customFormat="1" ht="20.15" customHeight="1" spans="1:15">
      <c r="A34" s="22">
        <f t="shared" si="0"/>
        <v>31</v>
      </c>
      <c r="B34" s="22" t="s">
        <v>93</v>
      </c>
      <c r="C34" s="22" t="s">
        <v>94</v>
      </c>
      <c r="D34" s="22" t="s">
        <v>19</v>
      </c>
      <c r="E34" s="22" t="s">
        <v>27</v>
      </c>
      <c r="F34" s="22">
        <v>337</v>
      </c>
      <c r="G34" s="25">
        <v>58</v>
      </c>
      <c r="H34" s="25">
        <v>85.3333333333333</v>
      </c>
      <c r="I34" s="25">
        <f t="array" ref="I34">SUM(G34+H34)</f>
        <v>143.333333333333</v>
      </c>
      <c r="J34" s="25">
        <f t="shared" si="1"/>
        <v>69.1066666666667</v>
      </c>
      <c r="K34" s="22" t="s">
        <v>21</v>
      </c>
      <c r="L34" s="22" t="s">
        <v>90</v>
      </c>
      <c r="M34" s="22" t="s">
        <v>23</v>
      </c>
      <c r="N34" s="22" t="s">
        <v>28</v>
      </c>
      <c r="O34" s="22"/>
    </row>
    <row r="35" s="2" customFormat="1" ht="20.15" customHeight="1" spans="1:15">
      <c r="A35" s="22">
        <f t="shared" si="0"/>
        <v>32</v>
      </c>
      <c r="B35" s="22" t="s">
        <v>95</v>
      </c>
      <c r="C35" s="22" t="s">
        <v>96</v>
      </c>
      <c r="D35" s="22" t="s">
        <v>19</v>
      </c>
      <c r="E35" s="22" t="s">
        <v>97</v>
      </c>
      <c r="F35" s="22">
        <v>317</v>
      </c>
      <c r="G35" s="25">
        <v>72</v>
      </c>
      <c r="H35" s="25">
        <v>87.3333333333333</v>
      </c>
      <c r="I35" s="25">
        <f t="array" ref="I35">SUM(G35+H35)</f>
        <v>159.333333333333</v>
      </c>
      <c r="J35" s="25">
        <f t="shared" si="1"/>
        <v>69.9066666666667</v>
      </c>
      <c r="K35" s="22" t="s">
        <v>21</v>
      </c>
      <c r="L35" s="22" t="s">
        <v>90</v>
      </c>
      <c r="M35" s="22" t="s">
        <v>23</v>
      </c>
      <c r="N35" s="22" t="s">
        <v>28</v>
      </c>
      <c r="O35" s="22"/>
    </row>
    <row r="36" s="2" customFormat="1" ht="20.15" customHeight="1" spans="1:15">
      <c r="A36" s="22">
        <f t="shared" ref="A36:A63" si="2">ROW()-3</f>
        <v>33</v>
      </c>
      <c r="B36" s="22" t="s">
        <v>98</v>
      </c>
      <c r="C36" s="22" t="s">
        <v>99</v>
      </c>
      <c r="D36" s="22" t="s">
        <v>19</v>
      </c>
      <c r="E36" s="22" t="s">
        <v>27</v>
      </c>
      <c r="F36" s="22">
        <v>343</v>
      </c>
      <c r="G36" s="25">
        <v>88.6666666666667</v>
      </c>
      <c r="H36" s="25">
        <v>93</v>
      </c>
      <c r="I36" s="25">
        <f t="array" ref="I36">SUM(G36+H36)</f>
        <v>181.666666666667</v>
      </c>
      <c r="J36" s="25">
        <f t="shared" si="1"/>
        <v>77.4933333333333</v>
      </c>
      <c r="K36" s="22" t="s">
        <v>21</v>
      </c>
      <c r="L36" s="22" t="s">
        <v>90</v>
      </c>
      <c r="M36" s="22" t="s">
        <v>23</v>
      </c>
      <c r="N36" s="22" t="s">
        <v>28</v>
      </c>
      <c r="O36" s="22"/>
    </row>
    <row r="37" s="2" customFormat="1" ht="20.15" customHeight="1" spans="1:15">
      <c r="A37" s="22">
        <f t="shared" si="2"/>
        <v>34</v>
      </c>
      <c r="B37" s="22" t="s">
        <v>100</v>
      </c>
      <c r="C37" s="22" t="s">
        <v>101</v>
      </c>
      <c r="D37" s="22" t="s">
        <v>19</v>
      </c>
      <c r="E37" s="22" t="s">
        <v>27</v>
      </c>
      <c r="F37" s="22">
        <v>345</v>
      </c>
      <c r="G37" s="25">
        <v>82</v>
      </c>
      <c r="H37" s="25">
        <v>87</v>
      </c>
      <c r="I37" s="25">
        <f t="array" ref="I37">SUM(G37+H37)</f>
        <v>169</v>
      </c>
      <c r="J37" s="25">
        <f t="shared" si="1"/>
        <v>75.2</v>
      </c>
      <c r="K37" s="22" t="s">
        <v>21</v>
      </c>
      <c r="L37" s="22" t="s">
        <v>90</v>
      </c>
      <c r="M37" s="22" t="s">
        <v>23</v>
      </c>
      <c r="N37" s="22" t="s">
        <v>28</v>
      </c>
      <c r="O37" s="22"/>
    </row>
    <row r="38" s="2" customFormat="1" ht="20.15" customHeight="1" spans="1:15">
      <c r="A38" s="22">
        <f t="shared" si="2"/>
        <v>35</v>
      </c>
      <c r="B38" s="22" t="s">
        <v>102</v>
      </c>
      <c r="C38" s="22" t="s">
        <v>103</v>
      </c>
      <c r="D38" s="22" t="s">
        <v>19</v>
      </c>
      <c r="E38" s="22" t="s">
        <v>27</v>
      </c>
      <c r="F38" s="22">
        <v>341</v>
      </c>
      <c r="G38" s="25">
        <v>80.6666666666667</v>
      </c>
      <c r="H38" s="25">
        <v>86.6666666666667</v>
      </c>
      <c r="I38" s="25">
        <f t="array" ref="I38">SUM(80.67+86.67)</f>
        <v>167.34</v>
      </c>
      <c r="J38" s="25">
        <f t="shared" si="1"/>
        <v>74.388</v>
      </c>
      <c r="K38" s="22" t="s">
        <v>21</v>
      </c>
      <c r="L38" s="22" t="s">
        <v>104</v>
      </c>
      <c r="M38" s="22" t="s">
        <v>23</v>
      </c>
      <c r="N38" s="22" t="s">
        <v>28</v>
      </c>
      <c r="O38" s="22"/>
    </row>
    <row r="39" s="2" customFormat="1" ht="20.15" customHeight="1" spans="1:15">
      <c r="A39" s="22">
        <f t="shared" si="2"/>
        <v>36</v>
      </c>
      <c r="B39" s="22" t="s">
        <v>105</v>
      </c>
      <c r="C39" s="22" t="s">
        <v>106</v>
      </c>
      <c r="D39" s="22" t="s">
        <v>19</v>
      </c>
      <c r="E39" s="22" t="s">
        <v>27</v>
      </c>
      <c r="F39" s="22">
        <v>342</v>
      </c>
      <c r="G39" s="25">
        <v>70.3333333333333</v>
      </c>
      <c r="H39" s="25">
        <v>83.6666666666667</v>
      </c>
      <c r="I39" s="25">
        <f t="array" ref="I39">SUM(G39+H39)</f>
        <v>154</v>
      </c>
      <c r="J39" s="25">
        <f t="shared" si="1"/>
        <v>71.84</v>
      </c>
      <c r="K39" s="22" t="s">
        <v>21</v>
      </c>
      <c r="L39" s="22" t="s">
        <v>104</v>
      </c>
      <c r="M39" s="22" t="s">
        <v>23</v>
      </c>
      <c r="N39" s="22" t="s">
        <v>28</v>
      </c>
      <c r="O39" s="22"/>
    </row>
    <row r="40" s="2" customFormat="1" ht="20.15" customHeight="1" spans="1:15">
      <c r="A40" s="22">
        <f t="shared" si="2"/>
        <v>37</v>
      </c>
      <c r="B40" s="22" t="s">
        <v>107</v>
      </c>
      <c r="C40" s="22" t="s">
        <v>108</v>
      </c>
      <c r="D40" s="22" t="s">
        <v>19</v>
      </c>
      <c r="E40" s="22" t="s">
        <v>27</v>
      </c>
      <c r="F40" s="22">
        <v>337</v>
      </c>
      <c r="G40" s="25">
        <v>74.3333333333333</v>
      </c>
      <c r="H40" s="25">
        <v>72.3333333333334</v>
      </c>
      <c r="I40" s="25">
        <f>SUM(G40+72.33)</f>
        <v>146.663333333333</v>
      </c>
      <c r="J40" s="25">
        <f t="shared" si="1"/>
        <v>69.7726666666667</v>
      </c>
      <c r="K40" s="22" t="s">
        <v>21</v>
      </c>
      <c r="L40" s="22" t="s">
        <v>104</v>
      </c>
      <c r="M40" s="22" t="s">
        <v>23</v>
      </c>
      <c r="N40" s="22" t="s">
        <v>28</v>
      </c>
      <c r="O40" s="22"/>
    </row>
    <row r="41" s="2" customFormat="1" ht="20.15" customHeight="1" spans="1:15">
      <c r="A41" s="22">
        <f t="shared" si="2"/>
        <v>38</v>
      </c>
      <c r="B41" s="22" t="s">
        <v>109</v>
      </c>
      <c r="C41" s="22" t="s">
        <v>110</v>
      </c>
      <c r="D41" s="22" t="s">
        <v>19</v>
      </c>
      <c r="E41" s="22" t="s">
        <v>27</v>
      </c>
      <c r="F41" s="22">
        <v>353</v>
      </c>
      <c r="G41" s="25">
        <v>76.6666666666667</v>
      </c>
      <c r="H41" s="25">
        <v>77.3333333333333</v>
      </c>
      <c r="I41" s="25">
        <f t="array" ref="I41">SUM(G41+H41)</f>
        <v>154</v>
      </c>
      <c r="J41" s="25">
        <f t="shared" si="1"/>
        <v>73.16</v>
      </c>
      <c r="K41" s="22" t="s">
        <v>21</v>
      </c>
      <c r="L41" s="22" t="s">
        <v>104</v>
      </c>
      <c r="M41" s="22" t="s">
        <v>23</v>
      </c>
      <c r="N41" s="22" t="s">
        <v>28</v>
      </c>
      <c r="O41" s="22"/>
    </row>
    <row r="42" s="2" customFormat="1" ht="20.15" customHeight="1" spans="1:15">
      <c r="A42" s="22">
        <f t="shared" si="2"/>
        <v>39</v>
      </c>
      <c r="B42" s="22" t="s">
        <v>111</v>
      </c>
      <c r="C42" s="22" t="s">
        <v>112</v>
      </c>
      <c r="D42" s="22" t="s">
        <v>19</v>
      </c>
      <c r="E42" s="22" t="s">
        <v>20</v>
      </c>
      <c r="F42" s="22">
        <v>315</v>
      </c>
      <c r="G42" s="25">
        <v>66.3333333333333</v>
      </c>
      <c r="H42" s="25">
        <v>80.3333333333333</v>
      </c>
      <c r="I42" s="25">
        <f t="array" ref="I42">SUM(G42+80.33)</f>
        <v>146.663333333333</v>
      </c>
      <c r="J42" s="25">
        <f t="shared" si="1"/>
        <v>67.1326666666667</v>
      </c>
      <c r="K42" s="22" t="s">
        <v>21</v>
      </c>
      <c r="L42" s="22" t="s">
        <v>104</v>
      </c>
      <c r="M42" s="22" t="s">
        <v>23</v>
      </c>
      <c r="N42" s="22" t="s">
        <v>24</v>
      </c>
      <c r="O42" s="22"/>
    </row>
    <row r="43" s="2" customFormat="1" ht="20.15" customHeight="1" spans="1:15">
      <c r="A43" s="22">
        <f t="shared" si="2"/>
        <v>40</v>
      </c>
      <c r="B43" s="22" t="s">
        <v>113</v>
      </c>
      <c r="C43" s="22" t="s">
        <v>114</v>
      </c>
      <c r="D43" s="22" t="s">
        <v>19</v>
      </c>
      <c r="E43" s="22" t="s">
        <v>27</v>
      </c>
      <c r="F43" s="22">
        <v>340</v>
      </c>
      <c r="G43" s="25">
        <v>75</v>
      </c>
      <c r="H43" s="25">
        <v>80.3333333333333</v>
      </c>
      <c r="I43" s="25">
        <f t="array" ref="I43">SUM(G43+H43)</f>
        <v>155.333333333333</v>
      </c>
      <c r="J43" s="25">
        <f t="shared" si="1"/>
        <v>71.8666666666667</v>
      </c>
      <c r="K43" s="22" t="s">
        <v>21</v>
      </c>
      <c r="L43" s="22" t="s">
        <v>104</v>
      </c>
      <c r="M43" s="22" t="s">
        <v>23</v>
      </c>
      <c r="N43" s="22" t="s">
        <v>28</v>
      </c>
      <c r="O43" s="22"/>
    </row>
    <row r="44" s="2" customFormat="1" ht="20.15" customHeight="1" spans="1:15">
      <c r="A44" s="22">
        <f t="shared" si="2"/>
        <v>41</v>
      </c>
      <c r="B44" s="22" t="s">
        <v>115</v>
      </c>
      <c r="C44" s="22" t="s">
        <v>116</v>
      </c>
      <c r="D44" s="22" t="s">
        <v>19</v>
      </c>
      <c r="E44" s="22" t="s">
        <v>27</v>
      </c>
      <c r="F44" s="22">
        <v>339</v>
      </c>
      <c r="G44" s="25">
        <v>79.3333333333333</v>
      </c>
      <c r="H44" s="25">
        <v>84.6666666666667</v>
      </c>
      <c r="I44" s="25">
        <f t="array" ref="I44">SUM(G44+H44)</f>
        <v>164</v>
      </c>
      <c r="J44" s="25">
        <f t="shared" si="1"/>
        <v>73.48</v>
      </c>
      <c r="K44" s="22" t="s">
        <v>21</v>
      </c>
      <c r="L44" s="22" t="s">
        <v>104</v>
      </c>
      <c r="M44" s="22" t="s">
        <v>23</v>
      </c>
      <c r="N44" s="22" t="s">
        <v>28</v>
      </c>
      <c r="O44" s="22"/>
    </row>
    <row r="45" s="2" customFormat="1" ht="20.15" customHeight="1" spans="1:15">
      <c r="A45" s="22">
        <f t="shared" si="2"/>
        <v>42</v>
      </c>
      <c r="B45" s="22" t="s">
        <v>117</v>
      </c>
      <c r="C45" s="22" t="s">
        <v>118</v>
      </c>
      <c r="D45" s="22" t="s">
        <v>19</v>
      </c>
      <c r="E45" s="22" t="s">
        <v>27</v>
      </c>
      <c r="F45" s="22">
        <v>350</v>
      </c>
      <c r="G45" s="25">
        <v>77.6666666666667</v>
      </c>
      <c r="H45" s="25">
        <v>89</v>
      </c>
      <c r="I45" s="25">
        <f t="array" ref="I45">SUM(G45+H45)</f>
        <v>166.666666666667</v>
      </c>
      <c r="J45" s="25">
        <f t="shared" si="1"/>
        <v>75.3333333333333</v>
      </c>
      <c r="K45" s="22" t="s">
        <v>21</v>
      </c>
      <c r="L45" s="22" t="s">
        <v>104</v>
      </c>
      <c r="M45" s="22" t="s">
        <v>23</v>
      </c>
      <c r="N45" s="22" t="s">
        <v>28</v>
      </c>
      <c r="O45" s="22"/>
    </row>
    <row r="46" s="2" customFormat="1" ht="20.15" customHeight="1" spans="1:15">
      <c r="A46" s="22">
        <f t="shared" si="2"/>
        <v>43</v>
      </c>
      <c r="B46" s="22" t="s">
        <v>119</v>
      </c>
      <c r="C46" s="22" t="s">
        <v>120</v>
      </c>
      <c r="D46" s="22" t="s">
        <v>19</v>
      </c>
      <c r="E46" s="22" t="s">
        <v>27</v>
      </c>
      <c r="F46" s="22">
        <v>338</v>
      </c>
      <c r="G46" s="25">
        <v>73.6666666666667</v>
      </c>
      <c r="H46" s="25">
        <v>86</v>
      </c>
      <c r="I46" s="25">
        <f t="array" ref="I46">SUM(G46+H46)</f>
        <v>159.666666666667</v>
      </c>
      <c r="J46" s="25">
        <f t="shared" si="1"/>
        <v>72.4933333333333</v>
      </c>
      <c r="K46" s="22" t="s">
        <v>21</v>
      </c>
      <c r="L46" s="22" t="s">
        <v>121</v>
      </c>
      <c r="M46" s="22" t="s">
        <v>23</v>
      </c>
      <c r="N46" s="22" t="s">
        <v>28</v>
      </c>
      <c r="O46" s="22"/>
    </row>
    <row r="47" s="2" customFormat="1" ht="20.15" customHeight="1" spans="1:15">
      <c r="A47" s="22">
        <f t="shared" si="2"/>
        <v>44</v>
      </c>
      <c r="B47" s="22" t="s">
        <v>122</v>
      </c>
      <c r="C47" s="22" t="s">
        <v>123</v>
      </c>
      <c r="D47" s="22" t="s">
        <v>19</v>
      </c>
      <c r="E47" s="22" t="s">
        <v>27</v>
      </c>
      <c r="F47" s="22">
        <v>338</v>
      </c>
      <c r="G47" s="25">
        <v>69.6666666666667</v>
      </c>
      <c r="H47" s="25">
        <v>86</v>
      </c>
      <c r="I47" s="25">
        <f t="array" ref="I47">SUM(G47+H47)</f>
        <v>155.666666666667</v>
      </c>
      <c r="J47" s="25">
        <f t="shared" si="1"/>
        <v>71.6933333333333</v>
      </c>
      <c r="K47" s="22" t="s">
        <v>21</v>
      </c>
      <c r="L47" s="22" t="s">
        <v>121</v>
      </c>
      <c r="M47" s="22" t="s">
        <v>23</v>
      </c>
      <c r="N47" s="22" t="s">
        <v>28</v>
      </c>
      <c r="O47" s="22"/>
    </row>
    <row r="48" s="2" customFormat="1" ht="20.15" customHeight="1" spans="1:15">
      <c r="A48" s="22">
        <f t="shared" si="2"/>
        <v>45</v>
      </c>
      <c r="B48" s="22" t="s">
        <v>124</v>
      </c>
      <c r="C48" s="22" t="s">
        <v>125</v>
      </c>
      <c r="D48" s="22" t="s">
        <v>19</v>
      </c>
      <c r="E48" s="22" t="s">
        <v>27</v>
      </c>
      <c r="F48" s="22">
        <v>340</v>
      </c>
      <c r="G48" s="25">
        <v>81</v>
      </c>
      <c r="H48" s="25">
        <v>84</v>
      </c>
      <c r="I48" s="25">
        <f>SUM(G48+H48)</f>
        <v>165</v>
      </c>
      <c r="J48" s="25">
        <f t="shared" si="1"/>
        <v>73.8</v>
      </c>
      <c r="K48" s="22" t="s">
        <v>21</v>
      </c>
      <c r="L48" s="22" t="s">
        <v>121</v>
      </c>
      <c r="M48" s="22" t="s">
        <v>23</v>
      </c>
      <c r="N48" s="22" t="s">
        <v>28</v>
      </c>
      <c r="O48" s="22"/>
    </row>
    <row r="49" s="2" customFormat="1" ht="20.15" customHeight="1" spans="1:15">
      <c r="A49" s="22">
        <f t="shared" si="2"/>
        <v>46</v>
      </c>
      <c r="B49" s="22" t="s">
        <v>126</v>
      </c>
      <c r="C49" s="22" t="s">
        <v>127</v>
      </c>
      <c r="D49" s="22" t="s">
        <v>19</v>
      </c>
      <c r="E49" s="22" t="s">
        <v>27</v>
      </c>
      <c r="F49" s="22">
        <v>340</v>
      </c>
      <c r="G49" s="25">
        <v>83</v>
      </c>
      <c r="H49" s="25">
        <v>85.6666666666667</v>
      </c>
      <c r="I49" s="25">
        <f t="array" ref="I49">SUM(G49+H49)</f>
        <v>168.666666666667</v>
      </c>
      <c r="J49" s="25">
        <f t="shared" si="1"/>
        <v>74.5333333333333</v>
      </c>
      <c r="K49" s="22" t="s">
        <v>21</v>
      </c>
      <c r="L49" s="22" t="s">
        <v>121</v>
      </c>
      <c r="M49" s="22" t="s">
        <v>23</v>
      </c>
      <c r="N49" s="22" t="s">
        <v>28</v>
      </c>
      <c r="O49" s="22"/>
    </row>
    <row r="50" s="2" customFormat="1" ht="20.15" customHeight="1" spans="1:15">
      <c r="A50" s="22">
        <f t="shared" si="2"/>
        <v>47</v>
      </c>
      <c r="B50" s="22" t="s">
        <v>128</v>
      </c>
      <c r="C50" s="22" t="s">
        <v>129</v>
      </c>
      <c r="D50" s="22" t="s">
        <v>19</v>
      </c>
      <c r="E50" s="22" t="s">
        <v>27</v>
      </c>
      <c r="F50" s="22">
        <v>339</v>
      </c>
      <c r="G50" s="25">
        <v>73.6666666666667</v>
      </c>
      <c r="H50" s="25">
        <v>79.3333333333333</v>
      </c>
      <c r="I50" s="25">
        <f t="array" ref="I50">SUM(G50+H50)</f>
        <v>153</v>
      </c>
      <c r="J50" s="25">
        <f t="shared" si="1"/>
        <v>71.28</v>
      </c>
      <c r="K50" s="22" t="s">
        <v>21</v>
      </c>
      <c r="L50" s="22" t="s">
        <v>121</v>
      </c>
      <c r="M50" s="22" t="s">
        <v>23</v>
      </c>
      <c r="N50" s="22" t="s">
        <v>28</v>
      </c>
      <c r="O50" s="22"/>
    </row>
    <row r="51" s="2" customFormat="1" ht="20.15" customHeight="1" spans="1:15">
      <c r="A51" s="22">
        <f t="shared" si="2"/>
        <v>48</v>
      </c>
      <c r="B51" s="22" t="s">
        <v>130</v>
      </c>
      <c r="C51" s="22" t="s">
        <v>131</v>
      </c>
      <c r="D51" s="22" t="s">
        <v>19</v>
      </c>
      <c r="E51" s="22" t="s">
        <v>27</v>
      </c>
      <c r="F51" s="22">
        <v>337</v>
      </c>
      <c r="G51" s="25">
        <v>83.3333333333333</v>
      </c>
      <c r="H51" s="25">
        <v>90.3333333333333</v>
      </c>
      <c r="I51" s="25">
        <f t="array" ref="I51">SUM(G51+90.33)</f>
        <v>173.663333333333</v>
      </c>
      <c r="J51" s="25">
        <f t="shared" si="1"/>
        <v>75.1726666666667</v>
      </c>
      <c r="K51" s="22" t="s">
        <v>21</v>
      </c>
      <c r="L51" s="22" t="s">
        <v>121</v>
      </c>
      <c r="M51" s="22" t="s">
        <v>23</v>
      </c>
      <c r="N51" s="22" t="s">
        <v>28</v>
      </c>
      <c r="O51" s="22"/>
    </row>
    <row r="52" s="2" customFormat="1" ht="20.15" customHeight="1" spans="1:15">
      <c r="A52" s="22">
        <f t="shared" si="2"/>
        <v>49</v>
      </c>
      <c r="B52" s="22" t="s">
        <v>132</v>
      </c>
      <c r="C52" s="22" t="s">
        <v>133</v>
      </c>
      <c r="D52" s="22" t="s">
        <v>19</v>
      </c>
      <c r="E52" s="22" t="s">
        <v>20</v>
      </c>
      <c r="F52" s="22">
        <v>276</v>
      </c>
      <c r="G52" s="25">
        <v>78.3333333333333</v>
      </c>
      <c r="H52" s="25">
        <v>78.3333333333333</v>
      </c>
      <c r="I52" s="25">
        <f t="array" ref="I52">SUM(78.33+78.33)</f>
        <v>156.66</v>
      </c>
      <c r="J52" s="25">
        <f t="shared" si="1"/>
        <v>64.452</v>
      </c>
      <c r="K52" s="22" t="s">
        <v>21</v>
      </c>
      <c r="L52" s="22" t="s">
        <v>121</v>
      </c>
      <c r="M52" s="22" t="s">
        <v>23</v>
      </c>
      <c r="N52" s="22" t="s">
        <v>24</v>
      </c>
      <c r="O52" s="22"/>
    </row>
    <row r="53" s="3" customFormat="1" ht="20.15" customHeight="1" spans="1:15">
      <c r="A53" s="22">
        <f t="shared" si="2"/>
        <v>50</v>
      </c>
      <c r="B53" s="22" t="s">
        <v>134</v>
      </c>
      <c r="C53" s="22" t="s">
        <v>135</v>
      </c>
      <c r="D53" s="22" t="s">
        <v>19</v>
      </c>
      <c r="E53" s="22" t="s">
        <v>27</v>
      </c>
      <c r="F53" s="22">
        <v>293</v>
      </c>
      <c r="G53" s="27">
        <v>85</v>
      </c>
      <c r="H53" s="27">
        <v>85.33</v>
      </c>
      <c r="I53" s="27">
        <f t="shared" ref="I53:I63" si="3">SUM(G53:H53)</f>
        <v>170.33</v>
      </c>
      <c r="J53" s="25">
        <f t="shared" si="1"/>
        <v>69.226</v>
      </c>
      <c r="K53" s="22" t="s">
        <v>21</v>
      </c>
      <c r="L53" s="30" t="s">
        <v>136</v>
      </c>
      <c r="M53" s="22" t="s">
        <v>23</v>
      </c>
      <c r="N53" s="22" t="s">
        <v>28</v>
      </c>
      <c r="O53" s="31"/>
    </row>
    <row r="54" s="3" customFormat="1" ht="20.15" customHeight="1" spans="1:15">
      <c r="A54" s="22">
        <f t="shared" si="2"/>
        <v>51</v>
      </c>
      <c r="B54" s="22" t="s">
        <v>137</v>
      </c>
      <c r="C54" s="22" t="s">
        <v>138</v>
      </c>
      <c r="D54" s="22" t="s">
        <v>19</v>
      </c>
      <c r="E54" s="22" t="s">
        <v>27</v>
      </c>
      <c r="F54" s="22">
        <v>287</v>
      </c>
      <c r="G54" s="27">
        <v>80</v>
      </c>
      <c r="H54" s="27">
        <v>63</v>
      </c>
      <c r="I54" s="27">
        <f t="shared" si="3"/>
        <v>143</v>
      </c>
      <c r="J54" s="25">
        <f t="shared" si="1"/>
        <v>63.04</v>
      </c>
      <c r="K54" s="22" t="s">
        <v>21</v>
      </c>
      <c r="L54" s="30" t="s">
        <v>136</v>
      </c>
      <c r="M54" s="22" t="s">
        <v>23</v>
      </c>
      <c r="N54" s="22" t="s">
        <v>28</v>
      </c>
      <c r="O54" s="31"/>
    </row>
    <row r="55" s="3" customFormat="1" ht="20.15" customHeight="1" spans="1:15">
      <c r="A55" s="22">
        <f t="shared" si="2"/>
        <v>52</v>
      </c>
      <c r="B55" s="22" t="s">
        <v>139</v>
      </c>
      <c r="C55" s="42" t="s">
        <v>140</v>
      </c>
      <c r="D55" s="22" t="s">
        <v>19</v>
      </c>
      <c r="E55" s="22" t="s">
        <v>27</v>
      </c>
      <c r="F55" s="22">
        <v>280</v>
      </c>
      <c r="G55" s="27">
        <v>80</v>
      </c>
      <c r="H55" s="27">
        <v>84.43</v>
      </c>
      <c r="I55" s="27">
        <f t="shared" si="3"/>
        <v>164.43</v>
      </c>
      <c r="J55" s="25">
        <f t="shared" si="1"/>
        <v>66.486</v>
      </c>
      <c r="K55" s="22" t="s">
        <v>21</v>
      </c>
      <c r="L55" s="30" t="s">
        <v>136</v>
      </c>
      <c r="M55" s="22" t="s">
        <v>23</v>
      </c>
      <c r="N55" s="22" t="s">
        <v>28</v>
      </c>
      <c r="O55" s="31"/>
    </row>
    <row r="56" s="3" customFormat="1" ht="20.15" customHeight="1" spans="1:15">
      <c r="A56" s="22">
        <f t="shared" si="2"/>
        <v>53</v>
      </c>
      <c r="B56" s="22" t="s">
        <v>141</v>
      </c>
      <c r="C56" s="22" t="s">
        <v>142</v>
      </c>
      <c r="D56" s="22" t="s">
        <v>19</v>
      </c>
      <c r="E56" s="22" t="s">
        <v>27</v>
      </c>
      <c r="F56" s="22">
        <v>284</v>
      </c>
      <c r="G56" s="27">
        <v>80</v>
      </c>
      <c r="H56" s="27">
        <v>81.57</v>
      </c>
      <c r="I56" s="27">
        <f t="shared" si="3"/>
        <v>161.57</v>
      </c>
      <c r="J56" s="25">
        <f t="shared" si="1"/>
        <v>66.394</v>
      </c>
      <c r="K56" s="22" t="s">
        <v>21</v>
      </c>
      <c r="L56" s="30" t="s">
        <v>136</v>
      </c>
      <c r="M56" s="22" t="s">
        <v>23</v>
      </c>
      <c r="N56" s="22" t="s">
        <v>28</v>
      </c>
      <c r="O56" s="31"/>
    </row>
    <row r="57" s="3" customFormat="1" ht="20.15" customHeight="1" spans="1:15">
      <c r="A57" s="22">
        <f t="shared" si="2"/>
        <v>54</v>
      </c>
      <c r="B57" s="22" t="s">
        <v>143</v>
      </c>
      <c r="C57" s="22" t="s">
        <v>144</v>
      </c>
      <c r="D57" s="22" t="s">
        <v>19</v>
      </c>
      <c r="E57" s="22" t="s">
        <v>27</v>
      </c>
      <c r="F57" s="22">
        <v>313</v>
      </c>
      <c r="G57" s="27">
        <v>42</v>
      </c>
      <c r="H57" s="27">
        <v>86.86</v>
      </c>
      <c r="I57" s="27">
        <f t="shared" si="3"/>
        <v>128.86</v>
      </c>
      <c r="J57" s="25">
        <f t="shared" si="1"/>
        <v>63.332</v>
      </c>
      <c r="K57" s="22" t="s">
        <v>21</v>
      </c>
      <c r="L57" s="30" t="s">
        <v>136</v>
      </c>
      <c r="M57" s="22" t="s">
        <v>23</v>
      </c>
      <c r="N57" s="22" t="s">
        <v>28</v>
      </c>
      <c r="O57" s="31"/>
    </row>
    <row r="58" s="3" customFormat="1" ht="20.15" customHeight="1" spans="1:15">
      <c r="A58" s="22">
        <f t="shared" si="2"/>
        <v>55</v>
      </c>
      <c r="B58" s="22" t="s">
        <v>145</v>
      </c>
      <c r="C58" s="22" t="s">
        <v>146</v>
      </c>
      <c r="D58" s="22" t="s">
        <v>19</v>
      </c>
      <c r="E58" s="22" t="s">
        <v>27</v>
      </c>
      <c r="F58" s="22">
        <v>275</v>
      </c>
      <c r="G58" s="27">
        <v>87</v>
      </c>
      <c r="H58" s="27">
        <v>78.43</v>
      </c>
      <c r="I58" s="27">
        <f t="shared" si="3"/>
        <v>165.43</v>
      </c>
      <c r="J58" s="25">
        <f t="shared" si="1"/>
        <v>66.086</v>
      </c>
      <c r="K58" s="22" t="s">
        <v>21</v>
      </c>
      <c r="L58" s="30" t="s">
        <v>136</v>
      </c>
      <c r="M58" s="22" t="s">
        <v>23</v>
      </c>
      <c r="N58" s="22" t="s">
        <v>28</v>
      </c>
      <c r="O58" s="31"/>
    </row>
    <row r="59" s="3" customFormat="1" ht="20.15" customHeight="1" spans="1:15">
      <c r="A59" s="22">
        <f t="shared" si="2"/>
        <v>56</v>
      </c>
      <c r="B59" s="22" t="s">
        <v>147</v>
      </c>
      <c r="C59" s="22" t="s">
        <v>148</v>
      </c>
      <c r="D59" s="22" t="s">
        <v>19</v>
      </c>
      <c r="E59" s="22" t="s">
        <v>27</v>
      </c>
      <c r="F59" s="22">
        <v>283</v>
      </c>
      <c r="G59" s="27">
        <v>64</v>
      </c>
      <c r="H59" s="27">
        <v>76.43</v>
      </c>
      <c r="I59" s="27">
        <f t="shared" si="3"/>
        <v>140.43</v>
      </c>
      <c r="J59" s="25">
        <f t="shared" si="1"/>
        <v>62.046</v>
      </c>
      <c r="K59" s="22" t="s">
        <v>21</v>
      </c>
      <c r="L59" s="30" t="s">
        <v>136</v>
      </c>
      <c r="M59" s="22" t="s">
        <v>23</v>
      </c>
      <c r="N59" s="22" t="s">
        <v>28</v>
      </c>
      <c r="O59" s="22"/>
    </row>
    <row r="60" s="2" customFormat="1" ht="20.15" customHeight="1" spans="1:15">
      <c r="A60" s="22">
        <f t="shared" si="2"/>
        <v>57</v>
      </c>
      <c r="B60" s="22" t="s">
        <v>149</v>
      </c>
      <c r="C60" s="22" t="s">
        <v>150</v>
      </c>
      <c r="D60" s="22" t="s">
        <v>19</v>
      </c>
      <c r="E60" s="22" t="s">
        <v>27</v>
      </c>
      <c r="F60" s="22">
        <v>268</v>
      </c>
      <c r="G60" s="25">
        <v>84</v>
      </c>
      <c r="H60" s="25">
        <v>89.7</v>
      </c>
      <c r="I60" s="25">
        <f t="shared" si="3"/>
        <v>173.7</v>
      </c>
      <c r="J60" s="25">
        <f t="shared" si="1"/>
        <v>66.9</v>
      </c>
      <c r="K60" s="22" t="s">
        <v>21</v>
      </c>
      <c r="L60" s="22" t="s">
        <v>136</v>
      </c>
      <c r="M60" s="22" t="s">
        <v>23</v>
      </c>
      <c r="N60" s="22" t="s">
        <v>28</v>
      </c>
      <c r="O60" s="22"/>
    </row>
    <row r="61" s="2" customFormat="1" ht="20.15" customHeight="1" spans="1:15">
      <c r="A61" s="22">
        <f t="shared" si="2"/>
        <v>58</v>
      </c>
      <c r="B61" s="22" t="s">
        <v>151</v>
      </c>
      <c r="C61" s="22" t="s">
        <v>152</v>
      </c>
      <c r="D61" s="22" t="s">
        <v>19</v>
      </c>
      <c r="E61" s="22" t="s">
        <v>27</v>
      </c>
      <c r="F61" s="22">
        <v>263</v>
      </c>
      <c r="G61" s="25">
        <v>70</v>
      </c>
      <c r="H61" s="25">
        <v>79.3</v>
      </c>
      <c r="I61" s="25">
        <f t="shared" si="3"/>
        <v>149.3</v>
      </c>
      <c r="J61" s="25">
        <f t="shared" si="1"/>
        <v>61.42</v>
      </c>
      <c r="K61" s="22" t="s">
        <v>21</v>
      </c>
      <c r="L61" s="22" t="s">
        <v>136</v>
      </c>
      <c r="M61" s="22" t="s">
        <v>23</v>
      </c>
      <c r="N61" s="22" t="s">
        <v>28</v>
      </c>
      <c r="O61" s="22"/>
    </row>
    <row r="62" s="2" customFormat="1" ht="20.15" customHeight="1" spans="1:15">
      <c r="A62" s="22">
        <f t="shared" si="2"/>
        <v>59</v>
      </c>
      <c r="B62" s="22" t="s">
        <v>153</v>
      </c>
      <c r="C62" s="22" t="s">
        <v>154</v>
      </c>
      <c r="D62" s="22" t="s">
        <v>19</v>
      </c>
      <c r="E62" s="22" t="s">
        <v>27</v>
      </c>
      <c r="F62" s="22">
        <v>292</v>
      </c>
      <c r="G62" s="25">
        <v>84</v>
      </c>
      <c r="H62" s="25">
        <v>84</v>
      </c>
      <c r="I62" s="25">
        <f t="shared" si="3"/>
        <v>168</v>
      </c>
      <c r="J62" s="25">
        <f t="shared" si="1"/>
        <v>68.64</v>
      </c>
      <c r="K62" s="22" t="s">
        <v>21</v>
      </c>
      <c r="L62" s="22" t="s">
        <v>136</v>
      </c>
      <c r="M62" s="22" t="s">
        <v>23</v>
      </c>
      <c r="N62" s="22" t="s">
        <v>28</v>
      </c>
      <c r="O62" s="22"/>
    </row>
    <row r="63" s="2" customFormat="1" ht="20.15" customHeight="1" spans="1:15">
      <c r="A63" s="22">
        <f t="shared" si="2"/>
        <v>60</v>
      </c>
      <c r="B63" s="22" t="s">
        <v>155</v>
      </c>
      <c r="C63" s="22" t="s">
        <v>156</v>
      </c>
      <c r="D63" s="22" t="s">
        <v>19</v>
      </c>
      <c r="E63" s="22" t="s">
        <v>27</v>
      </c>
      <c r="F63" s="22">
        <v>280</v>
      </c>
      <c r="G63" s="25">
        <v>88</v>
      </c>
      <c r="H63" s="25">
        <v>87.2</v>
      </c>
      <c r="I63" s="25">
        <f t="shared" si="3"/>
        <v>175.2</v>
      </c>
      <c r="J63" s="25">
        <f t="shared" si="1"/>
        <v>68.64</v>
      </c>
      <c r="K63" s="22" t="s">
        <v>21</v>
      </c>
      <c r="L63" s="22" t="s">
        <v>136</v>
      </c>
      <c r="M63" s="22" t="s">
        <v>23</v>
      </c>
      <c r="N63" s="22" t="s">
        <v>28</v>
      </c>
      <c r="O63" s="22"/>
    </row>
    <row r="64" s="2" customFormat="1" ht="20.15" customHeight="1" spans="1:15">
      <c r="A64" s="22">
        <f t="shared" ref="A64:A70" si="4">ROW()-3</f>
        <v>61</v>
      </c>
      <c r="B64" s="22" t="s">
        <v>157</v>
      </c>
      <c r="C64" s="22" t="s">
        <v>158</v>
      </c>
      <c r="D64" s="22" t="s">
        <v>19</v>
      </c>
      <c r="E64" s="22" t="s">
        <v>27</v>
      </c>
      <c r="F64" s="22">
        <v>279</v>
      </c>
      <c r="G64" s="25">
        <v>81</v>
      </c>
      <c r="H64" s="25">
        <v>86</v>
      </c>
      <c r="I64" s="25">
        <f t="shared" ref="I64:I79" si="5">G64+H64</f>
        <v>167</v>
      </c>
      <c r="J64" s="25">
        <f t="shared" si="1"/>
        <v>66.88</v>
      </c>
      <c r="K64" s="22" t="s">
        <v>21</v>
      </c>
      <c r="L64" s="22" t="s">
        <v>159</v>
      </c>
      <c r="M64" s="25" t="s">
        <v>23</v>
      </c>
      <c r="N64" s="27" t="s">
        <v>160</v>
      </c>
      <c r="O64" s="22"/>
    </row>
    <row r="65" s="2" customFormat="1" ht="20.15" customHeight="1" spans="1:15">
      <c r="A65" s="22">
        <f t="shared" si="4"/>
        <v>62</v>
      </c>
      <c r="B65" s="22" t="s">
        <v>161</v>
      </c>
      <c r="C65" s="22" t="s">
        <v>162</v>
      </c>
      <c r="D65" s="22" t="s">
        <v>19</v>
      </c>
      <c r="E65" s="22" t="s">
        <v>27</v>
      </c>
      <c r="F65" s="22">
        <v>280</v>
      </c>
      <c r="G65" s="25">
        <v>82.5</v>
      </c>
      <c r="H65" s="25">
        <v>81.08</v>
      </c>
      <c r="I65" s="25">
        <f t="shared" si="5"/>
        <v>163.58</v>
      </c>
      <c r="J65" s="25">
        <f t="shared" si="1"/>
        <v>66.316</v>
      </c>
      <c r="K65" s="22" t="s">
        <v>21</v>
      </c>
      <c r="L65" s="22" t="s">
        <v>159</v>
      </c>
      <c r="M65" s="25" t="s">
        <v>23</v>
      </c>
      <c r="N65" s="22" t="s">
        <v>160</v>
      </c>
      <c r="O65" s="22"/>
    </row>
    <row r="66" s="2" customFormat="1" ht="20.15" customHeight="1" spans="1:15">
      <c r="A66" s="22">
        <f t="shared" si="4"/>
        <v>63</v>
      </c>
      <c r="B66" s="22" t="s">
        <v>163</v>
      </c>
      <c r="C66" s="22" t="s">
        <v>164</v>
      </c>
      <c r="D66" s="22" t="s">
        <v>19</v>
      </c>
      <c r="E66" s="22" t="s">
        <v>27</v>
      </c>
      <c r="F66" s="22">
        <v>279</v>
      </c>
      <c r="G66" s="25">
        <v>77.5</v>
      </c>
      <c r="H66" s="25">
        <v>81.36</v>
      </c>
      <c r="I66" s="25">
        <f t="shared" si="5"/>
        <v>158.86</v>
      </c>
      <c r="J66" s="25">
        <f t="shared" si="1"/>
        <v>65.252</v>
      </c>
      <c r="K66" s="22" t="s">
        <v>21</v>
      </c>
      <c r="L66" s="22" t="s">
        <v>159</v>
      </c>
      <c r="M66" s="25" t="s">
        <v>23</v>
      </c>
      <c r="N66" s="27" t="s">
        <v>160</v>
      </c>
      <c r="O66" s="22"/>
    </row>
    <row r="67" s="2" customFormat="1" ht="20.15" customHeight="1" spans="1:15">
      <c r="A67" s="22">
        <f t="shared" si="4"/>
        <v>64</v>
      </c>
      <c r="B67" s="22" t="s">
        <v>165</v>
      </c>
      <c r="C67" s="22" t="s">
        <v>166</v>
      </c>
      <c r="D67" s="22" t="s">
        <v>19</v>
      </c>
      <c r="E67" s="22" t="s">
        <v>27</v>
      </c>
      <c r="F67" s="22">
        <v>285</v>
      </c>
      <c r="G67" s="25">
        <v>60</v>
      </c>
      <c r="H67" s="25">
        <v>77.8</v>
      </c>
      <c r="I67" s="25">
        <f t="shared" si="5"/>
        <v>137.8</v>
      </c>
      <c r="J67" s="25">
        <f t="shared" si="1"/>
        <v>61.76</v>
      </c>
      <c r="K67" s="22" t="s">
        <v>21</v>
      </c>
      <c r="L67" s="22" t="s">
        <v>159</v>
      </c>
      <c r="M67" s="25" t="s">
        <v>23</v>
      </c>
      <c r="N67" s="27" t="s">
        <v>160</v>
      </c>
      <c r="O67" s="22"/>
    </row>
    <row r="68" s="2" customFormat="1" ht="20.15" customHeight="1" spans="1:15">
      <c r="A68" s="22">
        <f t="shared" si="4"/>
        <v>65</v>
      </c>
      <c r="B68" s="22" t="s">
        <v>167</v>
      </c>
      <c r="C68" s="22" t="s">
        <v>168</v>
      </c>
      <c r="D68" s="22" t="s">
        <v>19</v>
      </c>
      <c r="E68" s="22" t="s">
        <v>27</v>
      </c>
      <c r="F68" s="22">
        <v>271</v>
      </c>
      <c r="G68" s="25">
        <v>54</v>
      </c>
      <c r="H68" s="25">
        <v>80.52</v>
      </c>
      <c r="I68" s="25">
        <f t="shared" si="5"/>
        <v>134.52</v>
      </c>
      <c r="J68" s="25">
        <f t="shared" si="1"/>
        <v>59.424</v>
      </c>
      <c r="K68" s="22" t="s">
        <v>21</v>
      </c>
      <c r="L68" s="22" t="s">
        <v>159</v>
      </c>
      <c r="M68" s="25" t="s">
        <v>23</v>
      </c>
      <c r="N68" s="22" t="s">
        <v>160</v>
      </c>
      <c r="O68" s="22"/>
    </row>
    <row r="69" s="2" customFormat="1" ht="20.15" customHeight="1" spans="1:15">
      <c r="A69" s="22">
        <f t="shared" si="4"/>
        <v>66</v>
      </c>
      <c r="B69" s="22" t="s">
        <v>169</v>
      </c>
      <c r="C69" s="22" t="s">
        <v>170</v>
      </c>
      <c r="D69" s="22" t="s">
        <v>19</v>
      </c>
      <c r="E69" s="22" t="s">
        <v>27</v>
      </c>
      <c r="F69" s="22">
        <v>294</v>
      </c>
      <c r="G69" s="25">
        <v>88</v>
      </c>
      <c r="H69" s="25">
        <v>72.2</v>
      </c>
      <c r="I69" s="25">
        <f t="shared" si="5"/>
        <v>160.2</v>
      </c>
      <c r="J69" s="25">
        <f t="shared" ref="J69:J132" si="6">(F69/5)*0.6+(I69/2)*0.4</f>
        <v>67.32</v>
      </c>
      <c r="K69" s="22" t="s">
        <v>21</v>
      </c>
      <c r="L69" s="22" t="s">
        <v>159</v>
      </c>
      <c r="M69" s="22" t="s">
        <v>23</v>
      </c>
      <c r="N69" s="22" t="s">
        <v>160</v>
      </c>
      <c r="O69" s="22"/>
    </row>
    <row r="70" s="2" customFormat="1" ht="20" customHeight="1" spans="1:15">
      <c r="A70" s="22">
        <f t="shared" si="4"/>
        <v>67</v>
      </c>
      <c r="B70" s="22" t="s">
        <v>171</v>
      </c>
      <c r="C70" s="22" t="s">
        <v>172</v>
      </c>
      <c r="D70" s="22" t="s">
        <v>19</v>
      </c>
      <c r="E70" s="22" t="s">
        <v>27</v>
      </c>
      <c r="F70" s="22">
        <v>274</v>
      </c>
      <c r="G70" s="25">
        <v>69</v>
      </c>
      <c r="H70" s="25">
        <v>80.68</v>
      </c>
      <c r="I70" s="25">
        <f t="shared" si="5"/>
        <v>149.68</v>
      </c>
      <c r="J70" s="25">
        <f t="shared" si="6"/>
        <v>62.816</v>
      </c>
      <c r="K70" s="22" t="s">
        <v>21</v>
      </c>
      <c r="L70" s="22" t="s">
        <v>159</v>
      </c>
      <c r="M70" s="22" t="s">
        <v>23</v>
      </c>
      <c r="N70" s="22" t="s">
        <v>160</v>
      </c>
      <c r="O70" s="22"/>
    </row>
    <row r="71" s="2" customFormat="1" ht="20.15" customHeight="1" spans="1:15">
      <c r="A71" s="22">
        <f t="shared" ref="A71:A133" si="7">ROW()-3</f>
        <v>68</v>
      </c>
      <c r="B71" s="22" t="s">
        <v>173</v>
      </c>
      <c r="C71" s="22" t="s">
        <v>174</v>
      </c>
      <c r="D71" s="22" t="s">
        <v>19</v>
      </c>
      <c r="E71" s="22" t="s">
        <v>27</v>
      </c>
      <c r="F71" s="22">
        <v>307</v>
      </c>
      <c r="G71" s="25">
        <v>84.5</v>
      </c>
      <c r="H71" s="25">
        <v>71.16</v>
      </c>
      <c r="I71" s="25">
        <f t="shared" si="5"/>
        <v>155.66</v>
      </c>
      <c r="J71" s="25">
        <f t="shared" si="6"/>
        <v>67.972</v>
      </c>
      <c r="K71" s="22" t="s">
        <v>21</v>
      </c>
      <c r="L71" s="22" t="s">
        <v>159</v>
      </c>
      <c r="M71" s="25" t="s">
        <v>23</v>
      </c>
      <c r="N71" s="22" t="s">
        <v>160</v>
      </c>
      <c r="O71" s="22"/>
    </row>
    <row r="72" s="2" customFormat="1" ht="20.15" customHeight="1" spans="1:15">
      <c r="A72" s="22">
        <f t="shared" si="7"/>
        <v>69</v>
      </c>
      <c r="B72" s="22" t="s">
        <v>175</v>
      </c>
      <c r="C72" s="22" t="s">
        <v>176</v>
      </c>
      <c r="D72" s="22" t="s">
        <v>19</v>
      </c>
      <c r="E72" s="22" t="s">
        <v>27</v>
      </c>
      <c r="F72" s="22">
        <v>280</v>
      </c>
      <c r="G72" s="25">
        <v>79</v>
      </c>
      <c r="H72" s="25">
        <v>84.12</v>
      </c>
      <c r="I72" s="25">
        <f t="shared" si="5"/>
        <v>163.12</v>
      </c>
      <c r="J72" s="25">
        <f t="shared" si="6"/>
        <v>66.224</v>
      </c>
      <c r="K72" s="22" t="s">
        <v>21</v>
      </c>
      <c r="L72" s="22" t="s">
        <v>159</v>
      </c>
      <c r="M72" s="25" t="s">
        <v>23</v>
      </c>
      <c r="N72" s="22" t="s">
        <v>160</v>
      </c>
      <c r="O72" s="22"/>
    </row>
    <row r="73" s="2" customFormat="1" ht="20.15" customHeight="1" spans="1:15">
      <c r="A73" s="22">
        <f t="shared" si="7"/>
        <v>70</v>
      </c>
      <c r="B73" s="22" t="s">
        <v>177</v>
      </c>
      <c r="C73" s="22" t="s">
        <v>178</v>
      </c>
      <c r="D73" s="22" t="s">
        <v>19</v>
      </c>
      <c r="E73" s="22" t="s">
        <v>27</v>
      </c>
      <c r="F73" s="22">
        <v>296</v>
      </c>
      <c r="G73" s="25">
        <v>74</v>
      </c>
      <c r="H73" s="25">
        <v>86.12</v>
      </c>
      <c r="I73" s="25">
        <f t="shared" si="5"/>
        <v>160.12</v>
      </c>
      <c r="J73" s="25">
        <f t="shared" si="6"/>
        <v>67.544</v>
      </c>
      <c r="K73" s="22" t="s">
        <v>21</v>
      </c>
      <c r="L73" s="22" t="s">
        <v>159</v>
      </c>
      <c r="M73" s="25" t="s">
        <v>23</v>
      </c>
      <c r="N73" s="22" t="s">
        <v>160</v>
      </c>
      <c r="O73" s="22"/>
    </row>
    <row r="74" s="2" customFormat="1" ht="20.15" customHeight="1" spans="1:15">
      <c r="A74" s="22">
        <f t="shared" si="7"/>
        <v>71</v>
      </c>
      <c r="B74" s="22" t="s">
        <v>179</v>
      </c>
      <c r="C74" s="22" t="s">
        <v>180</v>
      </c>
      <c r="D74" s="22" t="s">
        <v>19</v>
      </c>
      <c r="E74" s="22" t="s">
        <v>27</v>
      </c>
      <c r="F74" s="22">
        <v>327</v>
      </c>
      <c r="G74" s="25">
        <v>88.5</v>
      </c>
      <c r="H74" s="25">
        <v>80</v>
      </c>
      <c r="I74" s="25">
        <f t="shared" si="5"/>
        <v>168.5</v>
      </c>
      <c r="J74" s="25">
        <f t="shared" si="6"/>
        <v>72.94</v>
      </c>
      <c r="K74" s="22" t="s">
        <v>21</v>
      </c>
      <c r="L74" s="22" t="s">
        <v>159</v>
      </c>
      <c r="M74" s="22" t="s">
        <v>23</v>
      </c>
      <c r="N74" s="22" t="s">
        <v>160</v>
      </c>
      <c r="O74" s="22"/>
    </row>
    <row r="75" s="2" customFormat="1" ht="20.15" customHeight="1" spans="1:15">
      <c r="A75" s="22">
        <f t="shared" si="7"/>
        <v>72</v>
      </c>
      <c r="B75" s="22" t="s">
        <v>181</v>
      </c>
      <c r="C75" s="22" t="s">
        <v>182</v>
      </c>
      <c r="D75" s="22" t="s">
        <v>19</v>
      </c>
      <c r="E75" s="22" t="s">
        <v>27</v>
      </c>
      <c r="F75" s="22">
        <v>293</v>
      </c>
      <c r="G75" s="25">
        <v>60</v>
      </c>
      <c r="H75" s="25">
        <v>86.72</v>
      </c>
      <c r="I75" s="25">
        <f t="shared" si="5"/>
        <v>146.72</v>
      </c>
      <c r="J75" s="25">
        <f t="shared" si="6"/>
        <v>64.504</v>
      </c>
      <c r="K75" s="22" t="s">
        <v>21</v>
      </c>
      <c r="L75" s="22" t="s">
        <v>159</v>
      </c>
      <c r="M75" s="25" t="s">
        <v>23</v>
      </c>
      <c r="N75" s="22" t="s">
        <v>160</v>
      </c>
      <c r="O75" s="22"/>
    </row>
    <row r="76" s="2" customFormat="1" ht="20.15" customHeight="1" spans="1:15">
      <c r="A76" s="22">
        <f t="shared" si="7"/>
        <v>73</v>
      </c>
      <c r="B76" s="22" t="s">
        <v>183</v>
      </c>
      <c r="C76" s="22" t="s">
        <v>184</v>
      </c>
      <c r="D76" s="22" t="s">
        <v>19</v>
      </c>
      <c r="E76" s="22" t="s">
        <v>27</v>
      </c>
      <c r="F76" s="22">
        <v>278</v>
      </c>
      <c r="G76" s="25">
        <v>76.5</v>
      </c>
      <c r="H76" s="25">
        <v>86.12</v>
      </c>
      <c r="I76" s="25">
        <f t="shared" si="5"/>
        <v>162.62</v>
      </c>
      <c r="J76" s="25">
        <f t="shared" si="6"/>
        <v>65.884</v>
      </c>
      <c r="K76" s="22" t="s">
        <v>21</v>
      </c>
      <c r="L76" s="22" t="s">
        <v>159</v>
      </c>
      <c r="M76" s="22" t="s">
        <v>23</v>
      </c>
      <c r="N76" s="22" t="s">
        <v>160</v>
      </c>
      <c r="O76" s="22"/>
    </row>
    <row r="77" s="2" customFormat="1" ht="20.15" customHeight="1" spans="1:15">
      <c r="A77" s="22">
        <f t="shared" si="7"/>
        <v>74</v>
      </c>
      <c r="B77" s="22" t="s">
        <v>185</v>
      </c>
      <c r="C77" s="22" t="s">
        <v>186</v>
      </c>
      <c r="D77" s="22" t="s">
        <v>19</v>
      </c>
      <c r="E77" s="22" t="s">
        <v>27</v>
      </c>
      <c r="F77" s="22">
        <v>282</v>
      </c>
      <c r="G77" s="25">
        <v>88</v>
      </c>
      <c r="H77" s="25">
        <v>82.76</v>
      </c>
      <c r="I77" s="25">
        <f t="shared" si="5"/>
        <v>170.76</v>
      </c>
      <c r="J77" s="25">
        <f t="shared" si="6"/>
        <v>67.992</v>
      </c>
      <c r="K77" s="22" t="s">
        <v>21</v>
      </c>
      <c r="L77" s="22" t="s">
        <v>159</v>
      </c>
      <c r="M77" s="25" t="s">
        <v>23</v>
      </c>
      <c r="N77" s="27" t="s">
        <v>160</v>
      </c>
      <c r="O77" s="22"/>
    </row>
    <row r="78" s="2" customFormat="1" ht="20" customHeight="1" spans="1:15">
      <c r="A78" s="22">
        <f t="shared" si="7"/>
        <v>75</v>
      </c>
      <c r="B78" s="22" t="s">
        <v>187</v>
      </c>
      <c r="C78" s="22" t="s">
        <v>188</v>
      </c>
      <c r="D78" s="22" t="s">
        <v>19</v>
      </c>
      <c r="E78" s="22" t="s">
        <v>27</v>
      </c>
      <c r="F78" s="22">
        <v>284</v>
      </c>
      <c r="G78" s="25">
        <v>72.5</v>
      </c>
      <c r="H78" s="25">
        <v>69.4</v>
      </c>
      <c r="I78" s="25">
        <f t="shared" si="5"/>
        <v>141.9</v>
      </c>
      <c r="J78" s="25">
        <f t="shared" si="6"/>
        <v>62.46</v>
      </c>
      <c r="K78" s="22" t="s">
        <v>21</v>
      </c>
      <c r="L78" s="22" t="s">
        <v>189</v>
      </c>
      <c r="M78" s="22" t="s">
        <v>23</v>
      </c>
      <c r="N78" s="22" t="s">
        <v>160</v>
      </c>
      <c r="O78" s="22"/>
    </row>
    <row r="79" s="2" customFormat="1" ht="20.15" customHeight="1" spans="1:15">
      <c r="A79" s="22">
        <f t="shared" si="7"/>
        <v>76</v>
      </c>
      <c r="B79" s="22" t="s">
        <v>190</v>
      </c>
      <c r="C79" s="22" t="s">
        <v>191</v>
      </c>
      <c r="D79" s="22" t="s">
        <v>19</v>
      </c>
      <c r="E79" s="22" t="s">
        <v>27</v>
      </c>
      <c r="F79" s="22">
        <v>283</v>
      </c>
      <c r="G79" s="25">
        <v>81</v>
      </c>
      <c r="H79" s="25">
        <v>85.28</v>
      </c>
      <c r="I79" s="25">
        <f t="shared" si="5"/>
        <v>166.28</v>
      </c>
      <c r="J79" s="25">
        <f t="shared" si="6"/>
        <v>67.216</v>
      </c>
      <c r="K79" s="22" t="s">
        <v>21</v>
      </c>
      <c r="L79" s="22" t="s">
        <v>189</v>
      </c>
      <c r="M79" s="22" t="s">
        <v>23</v>
      </c>
      <c r="N79" s="22" t="s">
        <v>160</v>
      </c>
      <c r="O79" s="22"/>
    </row>
    <row r="80" s="3" customFormat="1" ht="20.15" customHeight="1" spans="1:15">
      <c r="A80" s="22">
        <f t="shared" si="7"/>
        <v>77</v>
      </c>
      <c r="B80" s="22" t="s">
        <v>192</v>
      </c>
      <c r="C80" s="22" t="s">
        <v>193</v>
      </c>
      <c r="D80" s="22" t="s">
        <v>19</v>
      </c>
      <c r="E80" s="22" t="s">
        <v>27</v>
      </c>
      <c r="F80" s="22">
        <v>384</v>
      </c>
      <c r="G80" s="25">
        <v>91</v>
      </c>
      <c r="H80" s="25">
        <f t="shared" ref="H80:H95" si="8">I80-G80</f>
        <v>88.67</v>
      </c>
      <c r="I80" s="25">
        <v>179.67</v>
      </c>
      <c r="J80" s="25">
        <f t="shared" si="6"/>
        <v>82.014</v>
      </c>
      <c r="K80" s="22" t="s">
        <v>21</v>
      </c>
      <c r="L80" s="22" t="s">
        <v>194</v>
      </c>
      <c r="M80" s="22" t="s">
        <v>23</v>
      </c>
      <c r="N80" s="22" t="s">
        <v>28</v>
      </c>
      <c r="O80" s="22"/>
    </row>
    <row r="81" s="3" customFormat="1" ht="20.15" customHeight="1" spans="1:15">
      <c r="A81" s="22">
        <f t="shared" si="7"/>
        <v>78</v>
      </c>
      <c r="B81" s="22" t="s">
        <v>195</v>
      </c>
      <c r="C81" s="22" t="s">
        <v>196</v>
      </c>
      <c r="D81" s="22" t="s">
        <v>19</v>
      </c>
      <c r="E81" s="22" t="s">
        <v>27</v>
      </c>
      <c r="F81" s="22">
        <v>370</v>
      </c>
      <c r="G81" s="25">
        <v>91</v>
      </c>
      <c r="H81" s="25">
        <f t="shared" si="8"/>
        <v>95.33</v>
      </c>
      <c r="I81" s="25">
        <v>186.33</v>
      </c>
      <c r="J81" s="25">
        <f t="shared" si="6"/>
        <v>81.666</v>
      </c>
      <c r="K81" s="22" t="s">
        <v>21</v>
      </c>
      <c r="L81" s="22" t="s">
        <v>194</v>
      </c>
      <c r="M81" s="22" t="s">
        <v>23</v>
      </c>
      <c r="N81" s="22" t="s">
        <v>28</v>
      </c>
      <c r="O81" s="22"/>
    </row>
    <row r="82" s="3" customFormat="1" ht="20.15" customHeight="1" spans="1:15">
      <c r="A82" s="22">
        <f t="shared" si="7"/>
        <v>79</v>
      </c>
      <c r="B82" s="22" t="s">
        <v>197</v>
      </c>
      <c r="C82" s="22" t="s">
        <v>198</v>
      </c>
      <c r="D82" s="22" t="s">
        <v>19</v>
      </c>
      <c r="E82" s="22" t="s">
        <v>27</v>
      </c>
      <c r="F82" s="22">
        <v>369</v>
      </c>
      <c r="G82" s="25">
        <v>86.67</v>
      </c>
      <c r="H82" s="25">
        <f t="shared" si="8"/>
        <v>91</v>
      </c>
      <c r="I82" s="25">
        <v>177.67</v>
      </c>
      <c r="J82" s="25">
        <f t="shared" si="6"/>
        <v>79.814</v>
      </c>
      <c r="K82" s="22" t="s">
        <v>21</v>
      </c>
      <c r="L82" s="22" t="s">
        <v>194</v>
      </c>
      <c r="M82" s="22" t="s">
        <v>23</v>
      </c>
      <c r="N82" s="22" t="s">
        <v>28</v>
      </c>
      <c r="O82" s="22"/>
    </row>
    <row r="83" s="3" customFormat="1" ht="20.15" customHeight="1" spans="1:15">
      <c r="A83" s="22">
        <f t="shared" si="7"/>
        <v>80</v>
      </c>
      <c r="B83" s="22" t="s">
        <v>199</v>
      </c>
      <c r="C83" s="22" t="s">
        <v>200</v>
      </c>
      <c r="D83" s="22" t="s">
        <v>19</v>
      </c>
      <c r="E83" s="22" t="s">
        <v>27</v>
      </c>
      <c r="F83" s="22">
        <v>367</v>
      </c>
      <c r="G83" s="25">
        <v>88</v>
      </c>
      <c r="H83" s="25">
        <f t="shared" si="8"/>
        <v>91</v>
      </c>
      <c r="I83" s="25">
        <v>179</v>
      </c>
      <c r="J83" s="25">
        <f t="shared" si="6"/>
        <v>79.84</v>
      </c>
      <c r="K83" s="22" t="s">
        <v>21</v>
      </c>
      <c r="L83" s="22" t="s">
        <v>201</v>
      </c>
      <c r="M83" s="22" t="s">
        <v>23</v>
      </c>
      <c r="N83" s="22" t="s">
        <v>28</v>
      </c>
      <c r="O83" s="22"/>
    </row>
    <row r="84" s="3" customFormat="1" ht="20.15" customHeight="1" spans="1:15">
      <c r="A84" s="22">
        <f t="shared" si="7"/>
        <v>81</v>
      </c>
      <c r="B84" s="22" t="s">
        <v>202</v>
      </c>
      <c r="C84" s="22" t="s">
        <v>203</v>
      </c>
      <c r="D84" s="22" t="s">
        <v>19</v>
      </c>
      <c r="E84" s="22" t="s">
        <v>27</v>
      </c>
      <c r="F84" s="22">
        <v>369</v>
      </c>
      <c r="G84" s="25">
        <v>84.33</v>
      </c>
      <c r="H84" s="25">
        <f t="shared" si="8"/>
        <v>83</v>
      </c>
      <c r="I84" s="25">
        <v>167.33</v>
      </c>
      <c r="J84" s="25">
        <f t="shared" si="6"/>
        <v>77.746</v>
      </c>
      <c r="K84" s="22" t="s">
        <v>21</v>
      </c>
      <c r="L84" s="22" t="s">
        <v>201</v>
      </c>
      <c r="M84" s="22" t="s">
        <v>23</v>
      </c>
      <c r="N84" s="22" t="s">
        <v>28</v>
      </c>
      <c r="O84" s="22"/>
    </row>
    <row r="85" s="4" customFormat="1" ht="20.15" customHeight="1" spans="1:15">
      <c r="A85" s="22">
        <f t="shared" si="7"/>
        <v>82</v>
      </c>
      <c r="B85" s="22" t="s">
        <v>204</v>
      </c>
      <c r="C85" s="22" t="s">
        <v>205</v>
      </c>
      <c r="D85" s="22" t="s">
        <v>19</v>
      </c>
      <c r="E85" s="22" t="s">
        <v>97</v>
      </c>
      <c r="F85" s="22">
        <v>350</v>
      </c>
      <c r="G85" s="25">
        <v>84</v>
      </c>
      <c r="H85" s="25">
        <f t="shared" si="8"/>
        <v>83.67</v>
      </c>
      <c r="I85" s="25">
        <v>167.67</v>
      </c>
      <c r="J85" s="25">
        <f t="shared" si="6"/>
        <v>75.534</v>
      </c>
      <c r="K85" s="22" t="s">
        <v>21</v>
      </c>
      <c r="L85" s="22" t="s">
        <v>201</v>
      </c>
      <c r="M85" s="22" t="s">
        <v>23</v>
      </c>
      <c r="N85" s="22" t="s">
        <v>28</v>
      </c>
      <c r="O85" s="22"/>
    </row>
    <row r="86" s="5" customFormat="1" ht="20.15" customHeight="1" spans="1:15">
      <c r="A86" s="22">
        <f t="shared" si="7"/>
        <v>83</v>
      </c>
      <c r="B86" s="22" t="s">
        <v>206</v>
      </c>
      <c r="C86" s="22" t="s">
        <v>207</v>
      </c>
      <c r="D86" s="22" t="s">
        <v>19</v>
      </c>
      <c r="E86" s="22" t="s">
        <v>27</v>
      </c>
      <c r="F86" s="22">
        <v>372</v>
      </c>
      <c r="G86" s="25">
        <v>84.33</v>
      </c>
      <c r="H86" s="25">
        <f t="shared" si="8"/>
        <v>85.67</v>
      </c>
      <c r="I86" s="25">
        <v>170</v>
      </c>
      <c r="J86" s="25">
        <f t="shared" si="6"/>
        <v>78.64</v>
      </c>
      <c r="K86" s="22" t="s">
        <v>21</v>
      </c>
      <c r="L86" s="22" t="s">
        <v>201</v>
      </c>
      <c r="M86" s="22" t="s">
        <v>23</v>
      </c>
      <c r="N86" s="22" t="s">
        <v>28</v>
      </c>
      <c r="O86" s="22"/>
    </row>
    <row r="87" s="5" customFormat="1" ht="20.15" customHeight="1" spans="1:15">
      <c r="A87" s="22">
        <f t="shared" si="7"/>
        <v>84</v>
      </c>
      <c r="B87" s="22" t="s">
        <v>208</v>
      </c>
      <c r="C87" s="22" t="s">
        <v>209</v>
      </c>
      <c r="D87" s="22" t="s">
        <v>19</v>
      </c>
      <c r="E87" s="22" t="s">
        <v>27</v>
      </c>
      <c r="F87" s="22">
        <v>374</v>
      </c>
      <c r="G87" s="25">
        <v>84.67</v>
      </c>
      <c r="H87" s="25">
        <f t="shared" si="8"/>
        <v>87.66</v>
      </c>
      <c r="I87" s="25">
        <v>172.33</v>
      </c>
      <c r="J87" s="25">
        <f t="shared" si="6"/>
        <v>79.346</v>
      </c>
      <c r="K87" s="22" t="s">
        <v>21</v>
      </c>
      <c r="L87" s="22" t="s">
        <v>201</v>
      </c>
      <c r="M87" s="22" t="s">
        <v>23</v>
      </c>
      <c r="N87" s="22" t="s">
        <v>28</v>
      </c>
      <c r="O87" s="22"/>
    </row>
    <row r="88" s="5" customFormat="1" ht="20.15" customHeight="1" spans="1:15">
      <c r="A88" s="22">
        <f t="shared" si="7"/>
        <v>85</v>
      </c>
      <c r="B88" s="22" t="s">
        <v>210</v>
      </c>
      <c r="C88" s="22" t="s">
        <v>211</v>
      </c>
      <c r="D88" s="22" t="s">
        <v>19</v>
      </c>
      <c r="E88" s="22" t="s">
        <v>27</v>
      </c>
      <c r="F88" s="22">
        <v>379</v>
      </c>
      <c r="G88" s="25">
        <v>91</v>
      </c>
      <c r="H88" s="25">
        <f t="shared" si="8"/>
        <v>92.33</v>
      </c>
      <c r="I88" s="25">
        <v>183.33</v>
      </c>
      <c r="J88" s="25">
        <f t="shared" si="6"/>
        <v>82.146</v>
      </c>
      <c r="K88" s="22" t="s">
        <v>21</v>
      </c>
      <c r="L88" s="22" t="s">
        <v>201</v>
      </c>
      <c r="M88" s="22" t="s">
        <v>23</v>
      </c>
      <c r="N88" s="22" t="s">
        <v>28</v>
      </c>
      <c r="O88" s="22"/>
    </row>
    <row r="89" s="5" customFormat="1" ht="20.15" customHeight="1" spans="1:15">
      <c r="A89" s="22">
        <f t="shared" si="7"/>
        <v>86</v>
      </c>
      <c r="B89" s="22" t="s">
        <v>212</v>
      </c>
      <c r="C89" s="22" t="s">
        <v>213</v>
      </c>
      <c r="D89" s="22" t="s">
        <v>19</v>
      </c>
      <c r="E89" s="22" t="s">
        <v>27</v>
      </c>
      <c r="F89" s="22">
        <v>370</v>
      </c>
      <c r="G89" s="25">
        <v>90.33</v>
      </c>
      <c r="H89" s="25">
        <f t="shared" si="8"/>
        <v>91.67</v>
      </c>
      <c r="I89" s="25">
        <v>182</v>
      </c>
      <c r="J89" s="25">
        <f t="shared" si="6"/>
        <v>80.8</v>
      </c>
      <c r="K89" s="22" t="s">
        <v>21</v>
      </c>
      <c r="L89" s="22" t="s">
        <v>201</v>
      </c>
      <c r="M89" s="22" t="s">
        <v>23</v>
      </c>
      <c r="N89" s="22" t="s">
        <v>28</v>
      </c>
      <c r="O89" s="22"/>
    </row>
    <row r="90" s="5" customFormat="1" ht="20.15" customHeight="1" spans="1:15">
      <c r="A90" s="22">
        <f t="shared" si="7"/>
        <v>87</v>
      </c>
      <c r="B90" s="22" t="s">
        <v>214</v>
      </c>
      <c r="C90" s="22" t="s">
        <v>215</v>
      </c>
      <c r="D90" s="22" t="s">
        <v>19</v>
      </c>
      <c r="E90" s="22" t="s">
        <v>27</v>
      </c>
      <c r="F90" s="22">
        <v>370</v>
      </c>
      <c r="G90" s="25">
        <v>84</v>
      </c>
      <c r="H90" s="25">
        <f t="shared" si="8"/>
        <v>85.33</v>
      </c>
      <c r="I90" s="25">
        <v>169.33</v>
      </c>
      <c r="J90" s="25">
        <f t="shared" si="6"/>
        <v>78.266</v>
      </c>
      <c r="K90" s="22" t="s">
        <v>21</v>
      </c>
      <c r="L90" s="22" t="s">
        <v>201</v>
      </c>
      <c r="M90" s="22" t="s">
        <v>23</v>
      </c>
      <c r="N90" s="22" t="s">
        <v>28</v>
      </c>
      <c r="O90" s="22"/>
    </row>
    <row r="91" s="3" customFormat="1" ht="20.15" customHeight="1" spans="1:15">
      <c r="A91" s="22">
        <f t="shared" si="7"/>
        <v>88</v>
      </c>
      <c r="B91" s="22" t="s">
        <v>216</v>
      </c>
      <c r="C91" s="22" t="s">
        <v>217</v>
      </c>
      <c r="D91" s="22" t="s">
        <v>19</v>
      </c>
      <c r="E91" s="22" t="s">
        <v>27</v>
      </c>
      <c r="F91" s="22">
        <v>369</v>
      </c>
      <c r="G91" s="25">
        <v>88.67</v>
      </c>
      <c r="H91" s="25">
        <f t="shared" si="8"/>
        <v>92.33</v>
      </c>
      <c r="I91" s="25">
        <v>181</v>
      </c>
      <c r="J91" s="25">
        <f t="shared" si="6"/>
        <v>80.48</v>
      </c>
      <c r="K91" s="22" t="s">
        <v>21</v>
      </c>
      <c r="L91" s="22" t="s">
        <v>218</v>
      </c>
      <c r="M91" s="22" t="s">
        <v>23</v>
      </c>
      <c r="N91" s="22" t="s">
        <v>28</v>
      </c>
      <c r="O91" s="22"/>
    </row>
    <row r="92" s="3" customFormat="1" ht="20.15" customHeight="1" spans="1:15">
      <c r="A92" s="22">
        <f t="shared" si="7"/>
        <v>89</v>
      </c>
      <c r="B92" s="22" t="s">
        <v>219</v>
      </c>
      <c r="C92" s="22" t="s">
        <v>220</v>
      </c>
      <c r="D92" s="22" t="s">
        <v>19</v>
      </c>
      <c r="E92" s="22" t="s">
        <v>27</v>
      </c>
      <c r="F92" s="22">
        <v>371</v>
      </c>
      <c r="G92" s="25">
        <v>85</v>
      </c>
      <c r="H92" s="25">
        <f t="shared" si="8"/>
        <v>85.33</v>
      </c>
      <c r="I92" s="25">
        <v>170.33</v>
      </c>
      <c r="J92" s="25">
        <f t="shared" si="6"/>
        <v>78.586</v>
      </c>
      <c r="K92" s="22" t="s">
        <v>21</v>
      </c>
      <c r="L92" s="22" t="s">
        <v>218</v>
      </c>
      <c r="M92" s="22" t="s">
        <v>23</v>
      </c>
      <c r="N92" s="22" t="s">
        <v>28</v>
      </c>
      <c r="O92" s="22"/>
    </row>
    <row r="93" s="3" customFormat="1" ht="20.15" customHeight="1" spans="1:15">
      <c r="A93" s="22">
        <f t="shared" si="7"/>
        <v>90</v>
      </c>
      <c r="B93" s="22" t="s">
        <v>221</v>
      </c>
      <c r="C93" s="22" t="s">
        <v>222</v>
      </c>
      <c r="D93" s="22" t="s">
        <v>19</v>
      </c>
      <c r="E93" s="22" t="s">
        <v>27</v>
      </c>
      <c r="F93" s="22">
        <v>368</v>
      </c>
      <c r="G93" s="25">
        <v>84.33</v>
      </c>
      <c r="H93" s="25">
        <f t="shared" si="8"/>
        <v>84.67</v>
      </c>
      <c r="I93" s="25">
        <v>169</v>
      </c>
      <c r="J93" s="25">
        <f t="shared" si="6"/>
        <v>77.96</v>
      </c>
      <c r="K93" s="22" t="s">
        <v>21</v>
      </c>
      <c r="L93" s="22" t="s">
        <v>218</v>
      </c>
      <c r="M93" s="22" t="s">
        <v>23</v>
      </c>
      <c r="N93" s="22" t="s">
        <v>28</v>
      </c>
      <c r="O93" s="22"/>
    </row>
    <row r="94" s="3" customFormat="1" ht="20.15" customHeight="1" spans="1:15">
      <c r="A94" s="22">
        <f t="shared" si="7"/>
        <v>91</v>
      </c>
      <c r="B94" s="22" t="s">
        <v>223</v>
      </c>
      <c r="C94" s="22" t="s">
        <v>224</v>
      </c>
      <c r="D94" s="22" t="s">
        <v>19</v>
      </c>
      <c r="E94" s="22" t="s">
        <v>27</v>
      </c>
      <c r="F94" s="22">
        <v>385</v>
      </c>
      <c r="G94" s="25">
        <v>87.67</v>
      </c>
      <c r="H94" s="25">
        <f t="shared" si="8"/>
        <v>90.33</v>
      </c>
      <c r="I94" s="25">
        <v>178</v>
      </c>
      <c r="J94" s="25">
        <f t="shared" si="6"/>
        <v>81.8</v>
      </c>
      <c r="K94" s="22" t="s">
        <v>21</v>
      </c>
      <c r="L94" s="22" t="s">
        <v>218</v>
      </c>
      <c r="M94" s="22" t="s">
        <v>23</v>
      </c>
      <c r="N94" s="22" t="s">
        <v>28</v>
      </c>
      <c r="O94" s="22"/>
    </row>
    <row r="95" s="3" customFormat="1" ht="20.15" customHeight="1" spans="1:15">
      <c r="A95" s="22">
        <f t="shared" si="7"/>
        <v>92</v>
      </c>
      <c r="B95" s="22" t="s">
        <v>225</v>
      </c>
      <c r="C95" s="22" t="s">
        <v>226</v>
      </c>
      <c r="D95" s="22" t="s">
        <v>19</v>
      </c>
      <c r="E95" s="22" t="s">
        <v>27</v>
      </c>
      <c r="F95" s="22">
        <v>387</v>
      </c>
      <c r="G95" s="25">
        <v>85.33</v>
      </c>
      <c r="H95" s="25">
        <f t="shared" si="8"/>
        <v>86</v>
      </c>
      <c r="I95" s="25">
        <v>171.33</v>
      </c>
      <c r="J95" s="25">
        <f t="shared" si="6"/>
        <v>80.706</v>
      </c>
      <c r="K95" s="22" t="s">
        <v>21</v>
      </c>
      <c r="L95" s="22" t="s">
        <v>218</v>
      </c>
      <c r="M95" s="22" t="s">
        <v>23</v>
      </c>
      <c r="N95" s="22" t="s">
        <v>28</v>
      </c>
      <c r="O95" s="22"/>
    </row>
    <row r="96" s="2" customFormat="1" ht="20.15" customHeight="1" spans="1:15">
      <c r="A96" s="22">
        <f t="shared" si="7"/>
        <v>93</v>
      </c>
      <c r="B96" s="22" t="s">
        <v>227</v>
      </c>
      <c r="C96" s="42" t="s">
        <v>228</v>
      </c>
      <c r="D96" s="22" t="s">
        <v>19</v>
      </c>
      <c r="E96" s="22" t="s">
        <v>27</v>
      </c>
      <c r="F96" s="32">
        <v>373</v>
      </c>
      <c r="G96" s="25">
        <v>73</v>
      </c>
      <c r="H96" s="25">
        <v>75.33</v>
      </c>
      <c r="I96" s="25">
        <f t="shared" ref="I96:I107" si="9">G96+H96</f>
        <v>148.33</v>
      </c>
      <c r="J96" s="25">
        <f t="shared" si="6"/>
        <v>74.426</v>
      </c>
      <c r="K96" s="22" t="s">
        <v>21</v>
      </c>
      <c r="L96" s="22" t="s">
        <v>229</v>
      </c>
      <c r="M96" s="22" t="s">
        <v>23</v>
      </c>
      <c r="N96" s="22" t="s">
        <v>28</v>
      </c>
      <c r="O96" s="22"/>
    </row>
    <row r="97" s="2" customFormat="1" ht="20.15" customHeight="1" spans="1:15">
      <c r="A97" s="22">
        <f t="shared" si="7"/>
        <v>94</v>
      </c>
      <c r="B97" s="22" t="s">
        <v>230</v>
      </c>
      <c r="C97" s="22" t="s">
        <v>231</v>
      </c>
      <c r="D97" s="22" t="s">
        <v>19</v>
      </c>
      <c r="E97" s="22" t="s">
        <v>27</v>
      </c>
      <c r="F97" s="32">
        <v>354</v>
      </c>
      <c r="G97" s="25">
        <v>76.67</v>
      </c>
      <c r="H97" s="25">
        <v>78</v>
      </c>
      <c r="I97" s="25">
        <f t="shared" si="9"/>
        <v>154.67</v>
      </c>
      <c r="J97" s="25">
        <f t="shared" si="6"/>
        <v>73.414</v>
      </c>
      <c r="K97" s="22" t="s">
        <v>21</v>
      </c>
      <c r="L97" s="22" t="s">
        <v>229</v>
      </c>
      <c r="M97" s="22" t="s">
        <v>23</v>
      </c>
      <c r="N97" s="22" t="s">
        <v>28</v>
      </c>
      <c r="O97" s="22"/>
    </row>
    <row r="98" s="2" customFormat="1" ht="20.15" customHeight="1" spans="1:15">
      <c r="A98" s="22">
        <f t="shared" si="7"/>
        <v>95</v>
      </c>
      <c r="B98" s="22" t="s">
        <v>232</v>
      </c>
      <c r="C98" s="42" t="s">
        <v>233</v>
      </c>
      <c r="D98" s="22" t="s">
        <v>19</v>
      </c>
      <c r="E98" s="22" t="s">
        <v>27</v>
      </c>
      <c r="F98" s="32">
        <v>369</v>
      </c>
      <c r="G98" s="25">
        <v>76</v>
      </c>
      <c r="H98" s="25">
        <v>77.67</v>
      </c>
      <c r="I98" s="25">
        <f t="shared" si="9"/>
        <v>153.67</v>
      </c>
      <c r="J98" s="25">
        <f t="shared" si="6"/>
        <v>75.014</v>
      </c>
      <c r="K98" s="22" t="s">
        <v>21</v>
      </c>
      <c r="L98" s="22" t="s">
        <v>229</v>
      </c>
      <c r="M98" s="22" t="s">
        <v>23</v>
      </c>
      <c r="N98" s="22" t="s">
        <v>28</v>
      </c>
      <c r="O98" s="22"/>
    </row>
    <row r="99" s="2" customFormat="1" ht="20.15" customHeight="1" spans="1:15">
      <c r="A99" s="22">
        <f t="shared" si="7"/>
        <v>96</v>
      </c>
      <c r="B99" s="22" t="s">
        <v>234</v>
      </c>
      <c r="C99" s="22" t="s">
        <v>235</v>
      </c>
      <c r="D99" s="22" t="s">
        <v>19</v>
      </c>
      <c r="E99" s="22" t="s">
        <v>27</v>
      </c>
      <c r="F99" s="32">
        <v>355</v>
      </c>
      <c r="G99" s="25">
        <v>85.33</v>
      </c>
      <c r="H99" s="25">
        <v>84.34</v>
      </c>
      <c r="I99" s="25">
        <f t="shared" si="9"/>
        <v>169.67</v>
      </c>
      <c r="J99" s="25">
        <f t="shared" si="6"/>
        <v>76.534</v>
      </c>
      <c r="K99" s="22" t="s">
        <v>21</v>
      </c>
      <c r="L99" s="22" t="s">
        <v>229</v>
      </c>
      <c r="M99" s="22" t="s">
        <v>23</v>
      </c>
      <c r="N99" s="22" t="s">
        <v>28</v>
      </c>
      <c r="O99" s="22"/>
    </row>
    <row r="100" s="2" customFormat="1" ht="20.15" customHeight="1" spans="1:15">
      <c r="A100" s="22">
        <f t="shared" si="7"/>
        <v>97</v>
      </c>
      <c r="B100" s="22" t="s">
        <v>236</v>
      </c>
      <c r="C100" s="42" t="s">
        <v>237</v>
      </c>
      <c r="D100" s="22" t="s">
        <v>19</v>
      </c>
      <c r="E100" s="22" t="s">
        <v>27</v>
      </c>
      <c r="F100" s="32">
        <v>384</v>
      </c>
      <c r="G100" s="25">
        <v>80.67</v>
      </c>
      <c r="H100" s="25">
        <v>82.66</v>
      </c>
      <c r="I100" s="25">
        <f t="shared" si="9"/>
        <v>163.33</v>
      </c>
      <c r="J100" s="25">
        <f t="shared" si="6"/>
        <v>78.746</v>
      </c>
      <c r="K100" s="22" t="s">
        <v>21</v>
      </c>
      <c r="L100" s="22" t="s">
        <v>229</v>
      </c>
      <c r="M100" s="22" t="s">
        <v>23</v>
      </c>
      <c r="N100" s="22" t="s">
        <v>28</v>
      </c>
      <c r="O100" s="22"/>
    </row>
    <row r="101" s="2" customFormat="1" ht="20.15" customHeight="1" spans="1:15">
      <c r="A101" s="22">
        <f t="shared" si="7"/>
        <v>98</v>
      </c>
      <c r="B101" s="22" t="s">
        <v>238</v>
      </c>
      <c r="C101" s="22" t="s">
        <v>239</v>
      </c>
      <c r="D101" s="22" t="s">
        <v>19</v>
      </c>
      <c r="E101" s="22" t="s">
        <v>27</v>
      </c>
      <c r="F101" s="32">
        <v>344</v>
      </c>
      <c r="G101" s="25">
        <v>82.33</v>
      </c>
      <c r="H101" s="25">
        <v>83.66</v>
      </c>
      <c r="I101" s="25">
        <f t="shared" si="9"/>
        <v>165.99</v>
      </c>
      <c r="J101" s="25">
        <f t="shared" si="6"/>
        <v>74.478</v>
      </c>
      <c r="K101" s="22" t="s">
        <v>21</v>
      </c>
      <c r="L101" s="22" t="s">
        <v>229</v>
      </c>
      <c r="M101" s="22" t="s">
        <v>23</v>
      </c>
      <c r="N101" s="22" t="s">
        <v>28</v>
      </c>
      <c r="O101" s="22"/>
    </row>
    <row r="102" s="2" customFormat="1" ht="20.15" customHeight="1" spans="1:15">
      <c r="A102" s="22">
        <f t="shared" si="7"/>
        <v>99</v>
      </c>
      <c r="B102" s="22" t="s">
        <v>240</v>
      </c>
      <c r="C102" s="42" t="s">
        <v>241</v>
      </c>
      <c r="D102" s="22" t="s">
        <v>19</v>
      </c>
      <c r="E102" s="22" t="s">
        <v>27</v>
      </c>
      <c r="F102" s="32">
        <v>361</v>
      </c>
      <c r="G102" s="25">
        <v>85.67</v>
      </c>
      <c r="H102" s="25">
        <v>80.99</v>
      </c>
      <c r="I102" s="25">
        <f t="shared" si="9"/>
        <v>166.66</v>
      </c>
      <c r="J102" s="25">
        <f t="shared" si="6"/>
        <v>76.652</v>
      </c>
      <c r="K102" s="22" t="s">
        <v>21</v>
      </c>
      <c r="L102" s="22" t="s">
        <v>229</v>
      </c>
      <c r="M102" s="22" t="s">
        <v>23</v>
      </c>
      <c r="N102" s="22" t="s">
        <v>28</v>
      </c>
      <c r="O102" s="22"/>
    </row>
    <row r="103" s="2" customFormat="1" ht="20.15" customHeight="1" spans="1:15">
      <c r="A103" s="22">
        <f t="shared" si="7"/>
        <v>100</v>
      </c>
      <c r="B103" s="22" t="s">
        <v>242</v>
      </c>
      <c r="C103" s="22" t="s">
        <v>243</v>
      </c>
      <c r="D103" s="22" t="s">
        <v>19</v>
      </c>
      <c r="E103" s="22" t="s">
        <v>27</v>
      </c>
      <c r="F103" s="32">
        <v>359</v>
      </c>
      <c r="G103" s="25">
        <v>74.33</v>
      </c>
      <c r="H103" s="25">
        <v>74.99</v>
      </c>
      <c r="I103" s="25">
        <f t="shared" si="9"/>
        <v>149.32</v>
      </c>
      <c r="J103" s="25">
        <f t="shared" si="6"/>
        <v>72.944</v>
      </c>
      <c r="K103" s="22" t="s">
        <v>21</v>
      </c>
      <c r="L103" s="22" t="s">
        <v>229</v>
      </c>
      <c r="M103" s="22" t="s">
        <v>23</v>
      </c>
      <c r="N103" s="22" t="s">
        <v>28</v>
      </c>
      <c r="O103" s="22"/>
    </row>
    <row r="104" s="2" customFormat="1" ht="20.15" customHeight="1" spans="1:15">
      <c r="A104" s="22">
        <f t="shared" si="7"/>
        <v>101</v>
      </c>
      <c r="B104" s="22" t="s">
        <v>244</v>
      </c>
      <c r="C104" s="22" t="s">
        <v>245</v>
      </c>
      <c r="D104" s="22" t="s">
        <v>19</v>
      </c>
      <c r="E104" s="22" t="s">
        <v>27</v>
      </c>
      <c r="F104" s="32">
        <v>355</v>
      </c>
      <c r="G104" s="25">
        <v>87</v>
      </c>
      <c r="H104" s="25">
        <v>84.33</v>
      </c>
      <c r="I104" s="25">
        <f t="shared" si="9"/>
        <v>171.33</v>
      </c>
      <c r="J104" s="25">
        <f t="shared" si="6"/>
        <v>76.866</v>
      </c>
      <c r="K104" s="22" t="s">
        <v>21</v>
      </c>
      <c r="L104" s="22" t="s">
        <v>229</v>
      </c>
      <c r="M104" s="22" t="s">
        <v>23</v>
      </c>
      <c r="N104" s="22" t="s">
        <v>28</v>
      </c>
      <c r="O104" s="22"/>
    </row>
    <row r="105" s="3" customFormat="1" ht="18" customHeight="1" spans="1:15">
      <c r="A105" s="22">
        <f t="shared" si="7"/>
        <v>102</v>
      </c>
      <c r="B105" s="30" t="s">
        <v>246</v>
      </c>
      <c r="C105" s="30" t="s">
        <v>247</v>
      </c>
      <c r="D105" s="22" t="s">
        <v>19</v>
      </c>
      <c r="E105" s="22" t="s">
        <v>27</v>
      </c>
      <c r="F105" s="33">
        <v>347</v>
      </c>
      <c r="G105" s="27">
        <v>73.33</v>
      </c>
      <c r="H105" s="27">
        <v>71.34</v>
      </c>
      <c r="I105" s="27">
        <f t="shared" si="9"/>
        <v>144.67</v>
      </c>
      <c r="J105" s="25">
        <f t="shared" si="6"/>
        <v>70.574</v>
      </c>
      <c r="K105" s="22" t="s">
        <v>21</v>
      </c>
      <c r="L105" s="22" t="s">
        <v>229</v>
      </c>
      <c r="M105" s="22" t="s">
        <v>23</v>
      </c>
      <c r="N105" s="22" t="s">
        <v>28</v>
      </c>
      <c r="O105" s="31"/>
    </row>
    <row r="106" s="2" customFormat="1" ht="20.15" customHeight="1" spans="1:15">
      <c r="A106" s="22">
        <f t="shared" si="7"/>
        <v>103</v>
      </c>
      <c r="B106" s="22" t="s">
        <v>248</v>
      </c>
      <c r="C106" s="42" t="s">
        <v>249</v>
      </c>
      <c r="D106" s="22" t="s">
        <v>19</v>
      </c>
      <c r="E106" s="22" t="s">
        <v>27</v>
      </c>
      <c r="F106" s="32">
        <v>337</v>
      </c>
      <c r="G106" s="25">
        <v>73.33</v>
      </c>
      <c r="H106" s="25">
        <v>71.01</v>
      </c>
      <c r="I106" s="25">
        <f t="shared" si="9"/>
        <v>144.34</v>
      </c>
      <c r="J106" s="25">
        <f t="shared" si="6"/>
        <v>69.308</v>
      </c>
      <c r="K106" s="22" t="s">
        <v>21</v>
      </c>
      <c r="L106" s="22" t="s">
        <v>229</v>
      </c>
      <c r="M106" s="22" t="s">
        <v>250</v>
      </c>
      <c r="N106" s="22" t="s">
        <v>24</v>
      </c>
      <c r="O106" s="22"/>
    </row>
    <row r="107" s="2" customFormat="1" ht="20.15" customHeight="1" spans="1:15">
      <c r="A107" s="22">
        <f t="shared" si="7"/>
        <v>104</v>
      </c>
      <c r="B107" s="22" t="s">
        <v>251</v>
      </c>
      <c r="C107" s="22" t="s">
        <v>252</v>
      </c>
      <c r="D107" s="22" t="s">
        <v>19</v>
      </c>
      <c r="E107" s="22" t="s">
        <v>27</v>
      </c>
      <c r="F107" s="32">
        <v>341</v>
      </c>
      <c r="G107" s="25">
        <v>81.67</v>
      </c>
      <c r="H107" s="25">
        <v>78.33</v>
      </c>
      <c r="I107" s="25">
        <f t="shared" si="9"/>
        <v>160</v>
      </c>
      <c r="J107" s="25">
        <f t="shared" si="6"/>
        <v>72.92</v>
      </c>
      <c r="K107" s="22" t="s">
        <v>21</v>
      </c>
      <c r="L107" s="22" t="s">
        <v>229</v>
      </c>
      <c r="M107" s="22" t="s">
        <v>250</v>
      </c>
      <c r="N107" s="22" t="s">
        <v>24</v>
      </c>
      <c r="O107" s="22"/>
    </row>
    <row r="108" s="6" customFormat="1" ht="20.15" customHeight="1" spans="1:15">
      <c r="A108" s="22">
        <f t="shared" si="7"/>
        <v>105</v>
      </c>
      <c r="B108" s="30" t="s">
        <v>253</v>
      </c>
      <c r="C108" s="43" t="s">
        <v>254</v>
      </c>
      <c r="D108" s="22" t="s">
        <v>19</v>
      </c>
      <c r="E108" s="34" t="s">
        <v>27</v>
      </c>
      <c r="F108" s="33">
        <v>356</v>
      </c>
      <c r="G108" s="35">
        <v>84</v>
      </c>
      <c r="H108" s="35">
        <v>84.6</v>
      </c>
      <c r="I108" s="35">
        <v>168.6</v>
      </c>
      <c r="J108" s="25">
        <f t="shared" si="6"/>
        <v>76.44</v>
      </c>
      <c r="K108" s="22" t="s">
        <v>21</v>
      </c>
      <c r="L108" s="30" t="s">
        <v>255</v>
      </c>
      <c r="M108" s="30" t="s">
        <v>23</v>
      </c>
      <c r="N108" s="30" t="s">
        <v>28</v>
      </c>
      <c r="O108" s="30"/>
    </row>
    <row r="109" s="6" customFormat="1" ht="20.15" customHeight="1" spans="1:15">
      <c r="A109" s="22">
        <f t="shared" si="7"/>
        <v>106</v>
      </c>
      <c r="B109" s="30" t="s">
        <v>256</v>
      </c>
      <c r="C109" s="43" t="s">
        <v>257</v>
      </c>
      <c r="D109" s="22" t="s">
        <v>19</v>
      </c>
      <c r="E109" s="30" t="s">
        <v>27</v>
      </c>
      <c r="F109" s="33">
        <v>377</v>
      </c>
      <c r="G109" s="35">
        <v>81.4</v>
      </c>
      <c r="H109" s="35">
        <v>79.4</v>
      </c>
      <c r="I109" s="35">
        <v>160.8</v>
      </c>
      <c r="J109" s="25">
        <f t="shared" si="6"/>
        <v>77.4</v>
      </c>
      <c r="K109" s="22" t="s">
        <v>21</v>
      </c>
      <c r="L109" s="30" t="s">
        <v>255</v>
      </c>
      <c r="M109" s="30" t="s">
        <v>23</v>
      </c>
      <c r="N109" s="30" t="s">
        <v>28</v>
      </c>
      <c r="O109" s="30"/>
    </row>
    <row r="110" s="6" customFormat="1" ht="20.15" customHeight="1" spans="1:15">
      <c r="A110" s="22">
        <f t="shared" si="7"/>
        <v>107</v>
      </c>
      <c r="B110" s="30" t="s">
        <v>258</v>
      </c>
      <c r="C110" s="43" t="s">
        <v>259</v>
      </c>
      <c r="D110" s="22" t="s">
        <v>19</v>
      </c>
      <c r="E110" s="34" t="s">
        <v>27</v>
      </c>
      <c r="F110" s="33">
        <v>363</v>
      </c>
      <c r="G110" s="35">
        <v>89.4</v>
      </c>
      <c r="H110" s="35">
        <v>87</v>
      </c>
      <c r="I110" s="35">
        <v>176.4</v>
      </c>
      <c r="J110" s="25">
        <f t="shared" si="6"/>
        <v>78.84</v>
      </c>
      <c r="K110" s="22" t="s">
        <v>21</v>
      </c>
      <c r="L110" s="30" t="s">
        <v>255</v>
      </c>
      <c r="M110" s="30" t="s">
        <v>23</v>
      </c>
      <c r="N110" s="30" t="s">
        <v>28</v>
      </c>
      <c r="O110" s="30"/>
    </row>
    <row r="111" s="7" customFormat="1" ht="45" customHeight="1" spans="1:15">
      <c r="A111" s="22">
        <f t="shared" si="7"/>
        <v>108</v>
      </c>
      <c r="B111" s="30" t="s">
        <v>260</v>
      </c>
      <c r="C111" s="43" t="s">
        <v>261</v>
      </c>
      <c r="D111" s="22" t="s">
        <v>19</v>
      </c>
      <c r="E111" s="36" t="s">
        <v>262</v>
      </c>
      <c r="F111" s="33">
        <v>366</v>
      </c>
      <c r="G111" s="35">
        <v>77.6</v>
      </c>
      <c r="H111" s="35">
        <v>80</v>
      </c>
      <c r="I111" s="35">
        <v>157.6</v>
      </c>
      <c r="J111" s="25">
        <f t="shared" si="6"/>
        <v>75.44</v>
      </c>
      <c r="K111" s="22" t="s">
        <v>21</v>
      </c>
      <c r="L111" s="30" t="s">
        <v>255</v>
      </c>
      <c r="M111" s="30" t="s">
        <v>23</v>
      </c>
      <c r="N111" s="30" t="s">
        <v>263</v>
      </c>
      <c r="O111" s="30" t="s">
        <v>264</v>
      </c>
    </row>
    <row r="112" s="7" customFormat="1" ht="33" customHeight="1" spans="1:15">
      <c r="A112" s="22">
        <f t="shared" si="7"/>
        <v>109</v>
      </c>
      <c r="B112" s="30" t="s">
        <v>265</v>
      </c>
      <c r="C112" s="43" t="s">
        <v>266</v>
      </c>
      <c r="D112" s="22" t="s">
        <v>19</v>
      </c>
      <c r="E112" s="36" t="s">
        <v>262</v>
      </c>
      <c r="F112" s="33">
        <v>359</v>
      </c>
      <c r="G112" s="35">
        <v>82</v>
      </c>
      <c r="H112" s="35">
        <v>77.6</v>
      </c>
      <c r="I112" s="35">
        <v>159.6</v>
      </c>
      <c r="J112" s="25">
        <f t="shared" si="6"/>
        <v>75</v>
      </c>
      <c r="K112" s="22" t="s">
        <v>21</v>
      </c>
      <c r="L112" s="30" t="s">
        <v>255</v>
      </c>
      <c r="M112" s="30" t="s">
        <v>23</v>
      </c>
      <c r="N112" s="30" t="s">
        <v>263</v>
      </c>
      <c r="O112" s="30" t="s">
        <v>264</v>
      </c>
    </row>
    <row r="113" s="7" customFormat="1" ht="32" customHeight="1" spans="1:15">
      <c r="A113" s="22">
        <f t="shared" si="7"/>
        <v>110</v>
      </c>
      <c r="B113" s="30" t="s">
        <v>267</v>
      </c>
      <c r="C113" s="43" t="s">
        <v>268</v>
      </c>
      <c r="D113" s="22" t="s">
        <v>19</v>
      </c>
      <c r="E113" s="36" t="s">
        <v>262</v>
      </c>
      <c r="F113" s="33">
        <v>359</v>
      </c>
      <c r="G113" s="35">
        <v>88.6</v>
      </c>
      <c r="H113" s="35">
        <v>82.2</v>
      </c>
      <c r="I113" s="35">
        <v>170.8</v>
      </c>
      <c r="J113" s="25">
        <f t="shared" si="6"/>
        <v>77.24</v>
      </c>
      <c r="K113" s="22" t="s">
        <v>21</v>
      </c>
      <c r="L113" s="30" t="s">
        <v>255</v>
      </c>
      <c r="M113" s="30" t="s">
        <v>23</v>
      </c>
      <c r="N113" s="30" t="s">
        <v>263</v>
      </c>
      <c r="O113" s="30" t="s">
        <v>269</v>
      </c>
    </row>
    <row r="114" s="3" customFormat="1" ht="33" customHeight="1" spans="1:15">
      <c r="A114" s="22">
        <f t="shared" si="7"/>
        <v>111</v>
      </c>
      <c r="B114" s="22" t="s">
        <v>270</v>
      </c>
      <c r="C114" s="22" t="s">
        <v>271</v>
      </c>
      <c r="D114" s="22" t="s">
        <v>19</v>
      </c>
      <c r="E114" s="36" t="s">
        <v>262</v>
      </c>
      <c r="F114" s="32">
        <v>359</v>
      </c>
      <c r="G114" s="25">
        <v>70.2</v>
      </c>
      <c r="H114" s="25">
        <v>74.6</v>
      </c>
      <c r="I114" s="25">
        <v>144.8</v>
      </c>
      <c r="J114" s="25">
        <f t="shared" si="6"/>
        <v>72.04</v>
      </c>
      <c r="K114" s="22" t="s">
        <v>21</v>
      </c>
      <c r="L114" s="22" t="s">
        <v>255</v>
      </c>
      <c r="M114" s="22" t="s">
        <v>23</v>
      </c>
      <c r="N114" s="22" t="s">
        <v>263</v>
      </c>
      <c r="O114" s="22" t="s">
        <v>272</v>
      </c>
    </row>
    <row r="115" s="3" customFormat="1" ht="36" customHeight="1" spans="1:15">
      <c r="A115" s="22">
        <f t="shared" si="7"/>
        <v>112</v>
      </c>
      <c r="B115" s="22" t="s">
        <v>273</v>
      </c>
      <c r="C115" s="22" t="s">
        <v>274</v>
      </c>
      <c r="D115" s="22" t="s">
        <v>19</v>
      </c>
      <c r="E115" s="36" t="s">
        <v>262</v>
      </c>
      <c r="F115" s="32">
        <v>361</v>
      </c>
      <c r="G115" s="25">
        <v>75.2</v>
      </c>
      <c r="H115" s="25">
        <v>86.2</v>
      </c>
      <c r="I115" s="25">
        <v>161.4</v>
      </c>
      <c r="J115" s="25">
        <f t="shared" si="6"/>
        <v>75.6</v>
      </c>
      <c r="K115" s="22" t="s">
        <v>21</v>
      </c>
      <c r="L115" s="22" t="s">
        <v>255</v>
      </c>
      <c r="M115" s="22" t="s">
        <v>23</v>
      </c>
      <c r="N115" s="22" t="s">
        <v>263</v>
      </c>
      <c r="O115" s="22" t="s">
        <v>264</v>
      </c>
    </row>
    <row r="116" s="3" customFormat="1" ht="35" customHeight="1" spans="1:15">
      <c r="A116" s="22">
        <f t="shared" si="7"/>
        <v>113</v>
      </c>
      <c r="B116" s="22" t="s">
        <v>275</v>
      </c>
      <c r="C116" s="22" t="s">
        <v>276</v>
      </c>
      <c r="D116" s="22" t="s">
        <v>19</v>
      </c>
      <c r="E116" s="36" t="s">
        <v>262</v>
      </c>
      <c r="F116" s="32">
        <v>354</v>
      </c>
      <c r="G116" s="25">
        <v>86.4</v>
      </c>
      <c r="H116" s="25">
        <v>88.4</v>
      </c>
      <c r="I116" s="25">
        <v>174.8</v>
      </c>
      <c r="J116" s="25">
        <f t="shared" si="6"/>
        <v>77.44</v>
      </c>
      <c r="K116" s="22" t="s">
        <v>21</v>
      </c>
      <c r="L116" s="22" t="s">
        <v>255</v>
      </c>
      <c r="M116" s="22" t="s">
        <v>23</v>
      </c>
      <c r="N116" s="22" t="s">
        <v>263</v>
      </c>
      <c r="O116" s="22" t="s">
        <v>264</v>
      </c>
    </row>
    <row r="117" s="3" customFormat="1" ht="35" customHeight="1" spans="1:15">
      <c r="A117" s="22">
        <f t="shared" si="7"/>
        <v>114</v>
      </c>
      <c r="B117" s="22" t="s">
        <v>277</v>
      </c>
      <c r="C117" s="22" t="s">
        <v>278</v>
      </c>
      <c r="D117" s="22" t="s">
        <v>19</v>
      </c>
      <c r="E117" s="36" t="s">
        <v>262</v>
      </c>
      <c r="F117" s="32">
        <v>364</v>
      </c>
      <c r="G117" s="25">
        <v>83.8</v>
      </c>
      <c r="H117" s="25">
        <v>82.4</v>
      </c>
      <c r="I117" s="25">
        <v>166.2</v>
      </c>
      <c r="J117" s="25">
        <f t="shared" si="6"/>
        <v>76.92</v>
      </c>
      <c r="K117" s="22" t="s">
        <v>21</v>
      </c>
      <c r="L117" s="22" t="s">
        <v>255</v>
      </c>
      <c r="M117" s="22" t="s">
        <v>23</v>
      </c>
      <c r="N117" s="22" t="s">
        <v>263</v>
      </c>
      <c r="O117" s="22" t="s">
        <v>279</v>
      </c>
    </row>
    <row r="118" s="3" customFormat="1" ht="35" customHeight="1" spans="1:15">
      <c r="A118" s="22">
        <f t="shared" si="7"/>
        <v>115</v>
      </c>
      <c r="B118" s="22" t="s">
        <v>280</v>
      </c>
      <c r="C118" s="22" t="s">
        <v>281</v>
      </c>
      <c r="D118" s="22" t="s">
        <v>19</v>
      </c>
      <c r="E118" s="36" t="s">
        <v>262</v>
      </c>
      <c r="F118" s="32">
        <v>388</v>
      </c>
      <c r="G118" s="25">
        <v>85.33</v>
      </c>
      <c r="H118" s="25">
        <f t="shared" ref="H118:H123" si="10">I118-G118</f>
        <v>83.67</v>
      </c>
      <c r="I118" s="25">
        <v>169</v>
      </c>
      <c r="J118" s="25">
        <f t="shared" si="6"/>
        <v>80.36</v>
      </c>
      <c r="K118" s="22" t="s">
        <v>21</v>
      </c>
      <c r="L118" s="22" t="s">
        <v>282</v>
      </c>
      <c r="M118" s="22" t="s">
        <v>23</v>
      </c>
      <c r="N118" s="22" t="s">
        <v>263</v>
      </c>
      <c r="O118" s="22" t="s">
        <v>283</v>
      </c>
    </row>
    <row r="119" s="3" customFormat="1" ht="43" customHeight="1" spans="1:15">
      <c r="A119" s="22">
        <f t="shared" si="7"/>
        <v>116</v>
      </c>
      <c r="B119" s="22" t="s">
        <v>284</v>
      </c>
      <c r="C119" s="22" t="s">
        <v>285</v>
      </c>
      <c r="D119" s="22" t="s">
        <v>19</v>
      </c>
      <c r="E119" s="36" t="s">
        <v>262</v>
      </c>
      <c r="F119" s="32">
        <v>370</v>
      </c>
      <c r="G119" s="25">
        <v>83.33</v>
      </c>
      <c r="H119" s="25">
        <f t="shared" si="10"/>
        <v>86</v>
      </c>
      <c r="I119" s="25">
        <v>169.33</v>
      </c>
      <c r="J119" s="25">
        <f t="shared" si="6"/>
        <v>78.266</v>
      </c>
      <c r="K119" s="22" t="s">
        <v>21</v>
      </c>
      <c r="L119" s="22" t="s">
        <v>282</v>
      </c>
      <c r="M119" s="22" t="s">
        <v>23</v>
      </c>
      <c r="N119" s="22" t="s">
        <v>263</v>
      </c>
      <c r="O119" s="30" t="s">
        <v>286</v>
      </c>
    </row>
    <row r="120" s="3" customFormat="1" ht="40" customHeight="1" spans="1:15">
      <c r="A120" s="22">
        <f t="shared" si="7"/>
        <v>117</v>
      </c>
      <c r="B120" s="22" t="s">
        <v>287</v>
      </c>
      <c r="C120" s="22" t="s">
        <v>288</v>
      </c>
      <c r="D120" s="22" t="s">
        <v>19</v>
      </c>
      <c r="E120" s="36" t="s">
        <v>262</v>
      </c>
      <c r="F120" s="32">
        <v>370</v>
      </c>
      <c r="G120" s="25">
        <v>86</v>
      </c>
      <c r="H120" s="25">
        <f t="shared" si="10"/>
        <v>87.33</v>
      </c>
      <c r="I120" s="25">
        <v>173.33</v>
      </c>
      <c r="J120" s="25">
        <f t="shared" si="6"/>
        <v>79.066</v>
      </c>
      <c r="K120" s="22" t="s">
        <v>21</v>
      </c>
      <c r="L120" s="22" t="s">
        <v>282</v>
      </c>
      <c r="M120" s="22" t="s">
        <v>23</v>
      </c>
      <c r="N120" s="22" t="s">
        <v>263</v>
      </c>
      <c r="O120" s="22" t="s">
        <v>272</v>
      </c>
    </row>
    <row r="121" s="3" customFormat="1" ht="34" customHeight="1" spans="1:15">
      <c r="A121" s="22">
        <f t="shared" si="7"/>
        <v>118</v>
      </c>
      <c r="B121" s="22" t="s">
        <v>289</v>
      </c>
      <c r="C121" s="22" t="s">
        <v>290</v>
      </c>
      <c r="D121" s="22" t="s">
        <v>19</v>
      </c>
      <c r="E121" s="36" t="s">
        <v>262</v>
      </c>
      <c r="F121" s="22">
        <v>376</v>
      </c>
      <c r="G121" s="25">
        <v>87</v>
      </c>
      <c r="H121" s="25">
        <f t="shared" si="10"/>
        <v>86.67</v>
      </c>
      <c r="I121" s="25">
        <v>173.67</v>
      </c>
      <c r="J121" s="25">
        <f t="shared" si="6"/>
        <v>79.854</v>
      </c>
      <c r="K121" s="22" t="s">
        <v>21</v>
      </c>
      <c r="L121" s="22" t="s">
        <v>282</v>
      </c>
      <c r="M121" s="22" t="s">
        <v>23</v>
      </c>
      <c r="N121" s="22" t="s">
        <v>263</v>
      </c>
      <c r="O121" s="22" t="s">
        <v>291</v>
      </c>
    </row>
    <row r="122" s="3" customFormat="1" ht="27" customHeight="1" spans="1:15">
      <c r="A122" s="22">
        <f t="shared" si="7"/>
        <v>119</v>
      </c>
      <c r="B122" s="22" t="s">
        <v>292</v>
      </c>
      <c r="C122" s="22" t="s">
        <v>293</v>
      </c>
      <c r="D122" s="22" t="s">
        <v>19</v>
      </c>
      <c r="E122" s="22" t="s">
        <v>27</v>
      </c>
      <c r="F122" s="22">
        <v>356</v>
      </c>
      <c r="G122" s="25">
        <v>90</v>
      </c>
      <c r="H122" s="25">
        <f t="shared" si="10"/>
        <v>92.333333333333</v>
      </c>
      <c r="I122" s="25">
        <v>182.333333333333</v>
      </c>
      <c r="J122" s="25">
        <f t="shared" si="6"/>
        <v>79.1866666666666</v>
      </c>
      <c r="K122" s="22" t="s">
        <v>21</v>
      </c>
      <c r="L122" s="22" t="s">
        <v>282</v>
      </c>
      <c r="M122" s="22" t="s">
        <v>250</v>
      </c>
      <c r="N122" s="22" t="s">
        <v>24</v>
      </c>
      <c r="O122" s="22"/>
    </row>
    <row r="123" s="3" customFormat="1" ht="34" customHeight="1" spans="1:15">
      <c r="A123" s="22">
        <f t="shared" si="7"/>
        <v>120</v>
      </c>
      <c r="B123" s="22" t="s">
        <v>294</v>
      </c>
      <c r="C123" s="22" t="s">
        <v>295</v>
      </c>
      <c r="D123" s="22" t="s">
        <v>19</v>
      </c>
      <c r="E123" s="22" t="s">
        <v>27</v>
      </c>
      <c r="F123" s="22">
        <v>375</v>
      </c>
      <c r="G123" s="25">
        <v>88</v>
      </c>
      <c r="H123" s="25">
        <f t="shared" si="10"/>
        <v>92.33</v>
      </c>
      <c r="I123" s="25">
        <v>180.33</v>
      </c>
      <c r="J123" s="25">
        <f t="shared" si="6"/>
        <v>81.066</v>
      </c>
      <c r="K123" s="22" t="s">
        <v>21</v>
      </c>
      <c r="L123" s="22" t="s">
        <v>282</v>
      </c>
      <c r="M123" s="22" t="s">
        <v>250</v>
      </c>
      <c r="N123" s="22" t="s">
        <v>24</v>
      </c>
      <c r="O123" s="22"/>
    </row>
    <row r="124" s="6" customFormat="1" ht="32" customHeight="1" spans="1:15">
      <c r="A124" s="22">
        <f t="shared" si="7"/>
        <v>121</v>
      </c>
      <c r="B124" s="22" t="s">
        <v>296</v>
      </c>
      <c r="C124" s="42" t="s">
        <v>297</v>
      </c>
      <c r="D124" s="22" t="s">
        <v>19</v>
      </c>
      <c r="E124" s="36" t="s">
        <v>262</v>
      </c>
      <c r="F124" s="22">
        <v>341</v>
      </c>
      <c r="G124" s="25">
        <v>79.96</v>
      </c>
      <c r="H124" s="25">
        <v>83</v>
      </c>
      <c r="I124" s="25">
        <f t="shared" ref="I124:I143" si="11">G124+H124</f>
        <v>162.96</v>
      </c>
      <c r="J124" s="25">
        <f t="shared" si="6"/>
        <v>73.512</v>
      </c>
      <c r="K124" s="22" t="s">
        <v>21</v>
      </c>
      <c r="L124" s="22" t="s">
        <v>298</v>
      </c>
      <c r="M124" s="22" t="s">
        <v>23</v>
      </c>
      <c r="N124" s="22" t="s">
        <v>263</v>
      </c>
      <c r="O124" s="22" t="s">
        <v>299</v>
      </c>
    </row>
    <row r="125" s="6" customFormat="1" ht="22" customHeight="1" spans="1:15">
      <c r="A125" s="22">
        <f t="shared" si="7"/>
        <v>122</v>
      </c>
      <c r="B125" s="22" t="s">
        <v>300</v>
      </c>
      <c r="C125" s="22" t="s">
        <v>301</v>
      </c>
      <c r="D125" s="22" t="s">
        <v>19</v>
      </c>
      <c r="E125" s="30" t="s">
        <v>27</v>
      </c>
      <c r="F125" s="22">
        <v>350</v>
      </c>
      <c r="G125" s="25">
        <v>86.8</v>
      </c>
      <c r="H125" s="25">
        <v>84.4</v>
      </c>
      <c r="I125" s="25">
        <f t="shared" si="11"/>
        <v>171.2</v>
      </c>
      <c r="J125" s="25">
        <f t="shared" si="6"/>
        <v>76.24</v>
      </c>
      <c r="K125" s="22" t="s">
        <v>21</v>
      </c>
      <c r="L125" s="22" t="s">
        <v>298</v>
      </c>
      <c r="M125" s="22" t="s">
        <v>23</v>
      </c>
      <c r="N125" s="22" t="s">
        <v>28</v>
      </c>
      <c r="O125" s="22"/>
    </row>
    <row r="126" s="6" customFormat="1" ht="40" customHeight="1" spans="1:15">
      <c r="A126" s="22">
        <f t="shared" si="7"/>
        <v>123</v>
      </c>
      <c r="B126" s="22" t="s">
        <v>302</v>
      </c>
      <c r="C126" s="22" t="s">
        <v>303</v>
      </c>
      <c r="D126" s="22" t="s">
        <v>19</v>
      </c>
      <c r="E126" s="36" t="s">
        <v>262</v>
      </c>
      <c r="F126" s="22">
        <v>351</v>
      </c>
      <c r="G126" s="25">
        <v>82.72</v>
      </c>
      <c r="H126" s="25">
        <v>83.6</v>
      </c>
      <c r="I126" s="25">
        <f t="shared" si="11"/>
        <v>166.32</v>
      </c>
      <c r="J126" s="25">
        <f t="shared" si="6"/>
        <v>75.384</v>
      </c>
      <c r="K126" s="22" t="s">
        <v>21</v>
      </c>
      <c r="L126" s="22" t="s">
        <v>298</v>
      </c>
      <c r="M126" s="22" t="s">
        <v>23</v>
      </c>
      <c r="N126" s="22" t="s">
        <v>263</v>
      </c>
      <c r="O126" s="22" t="s">
        <v>299</v>
      </c>
    </row>
    <row r="127" s="6" customFormat="1" ht="42" customHeight="1" spans="1:15">
      <c r="A127" s="22">
        <f t="shared" si="7"/>
        <v>124</v>
      </c>
      <c r="B127" s="22" t="s">
        <v>304</v>
      </c>
      <c r="C127" s="22" t="s">
        <v>305</v>
      </c>
      <c r="D127" s="22" t="s">
        <v>19</v>
      </c>
      <c r="E127" s="36" t="s">
        <v>262</v>
      </c>
      <c r="F127" s="22">
        <v>337</v>
      </c>
      <c r="G127" s="25">
        <v>86.48</v>
      </c>
      <c r="H127" s="25">
        <v>85.2</v>
      </c>
      <c r="I127" s="25">
        <f t="shared" si="11"/>
        <v>171.68</v>
      </c>
      <c r="J127" s="25">
        <f t="shared" si="6"/>
        <v>74.776</v>
      </c>
      <c r="K127" s="22" t="s">
        <v>21</v>
      </c>
      <c r="L127" s="22" t="s">
        <v>298</v>
      </c>
      <c r="M127" s="22" t="s">
        <v>23</v>
      </c>
      <c r="N127" s="22" t="s">
        <v>263</v>
      </c>
      <c r="O127" s="22" t="s">
        <v>306</v>
      </c>
    </row>
    <row r="128" s="6" customFormat="1" ht="41" customHeight="1" spans="1:15">
      <c r="A128" s="22">
        <f t="shared" si="7"/>
        <v>125</v>
      </c>
      <c r="B128" s="22" t="s">
        <v>307</v>
      </c>
      <c r="C128" s="22" t="s">
        <v>308</v>
      </c>
      <c r="D128" s="22" t="s">
        <v>19</v>
      </c>
      <c r="E128" s="36" t="s">
        <v>262</v>
      </c>
      <c r="F128" s="22">
        <v>345</v>
      </c>
      <c r="G128" s="25">
        <v>85.72</v>
      </c>
      <c r="H128" s="25">
        <v>88.8</v>
      </c>
      <c r="I128" s="25">
        <f t="shared" si="11"/>
        <v>174.52</v>
      </c>
      <c r="J128" s="25">
        <f t="shared" si="6"/>
        <v>76.304</v>
      </c>
      <c r="K128" s="22" t="s">
        <v>21</v>
      </c>
      <c r="L128" s="22" t="s">
        <v>298</v>
      </c>
      <c r="M128" s="22" t="s">
        <v>23</v>
      </c>
      <c r="N128" s="22" t="s">
        <v>263</v>
      </c>
      <c r="O128" s="22" t="s">
        <v>306</v>
      </c>
    </row>
    <row r="129" s="3" customFormat="1" ht="20.15" customHeight="1" spans="1:15">
      <c r="A129" s="22">
        <f t="shared" si="7"/>
        <v>126</v>
      </c>
      <c r="B129" s="22" t="s">
        <v>309</v>
      </c>
      <c r="C129" s="22" t="s">
        <v>310</v>
      </c>
      <c r="D129" s="22" t="s">
        <v>19</v>
      </c>
      <c r="E129" s="22" t="s">
        <v>27</v>
      </c>
      <c r="F129" s="22">
        <v>349</v>
      </c>
      <c r="G129" s="25">
        <v>67.8</v>
      </c>
      <c r="H129" s="25">
        <v>66.2</v>
      </c>
      <c r="I129" s="25">
        <f t="shared" si="11"/>
        <v>134</v>
      </c>
      <c r="J129" s="25">
        <f t="shared" si="6"/>
        <v>68.68</v>
      </c>
      <c r="K129" s="22" t="s">
        <v>21</v>
      </c>
      <c r="L129" s="22" t="s">
        <v>311</v>
      </c>
      <c r="M129" s="22" t="s">
        <v>250</v>
      </c>
      <c r="N129" s="22" t="s">
        <v>24</v>
      </c>
      <c r="O129" s="22"/>
    </row>
    <row r="130" s="3" customFormat="1" ht="20.15" customHeight="1" spans="1:15">
      <c r="A130" s="22">
        <f t="shared" si="7"/>
        <v>127</v>
      </c>
      <c r="B130" s="22" t="s">
        <v>312</v>
      </c>
      <c r="C130" s="22" t="s">
        <v>313</v>
      </c>
      <c r="D130" s="22" t="s">
        <v>19</v>
      </c>
      <c r="E130" s="22" t="s">
        <v>27</v>
      </c>
      <c r="F130" s="22">
        <v>351</v>
      </c>
      <c r="G130" s="25">
        <v>87</v>
      </c>
      <c r="H130" s="25">
        <v>87.4</v>
      </c>
      <c r="I130" s="25">
        <f t="shared" si="11"/>
        <v>174.4</v>
      </c>
      <c r="J130" s="25">
        <f t="shared" si="6"/>
        <v>77</v>
      </c>
      <c r="K130" s="22" t="s">
        <v>21</v>
      </c>
      <c r="L130" s="22" t="s">
        <v>311</v>
      </c>
      <c r="M130" s="22" t="s">
        <v>250</v>
      </c>
      <c r="N130" s="22" t="s">
        <v>24</v>
      </c>
      <c r="O130" s="22"/>
    </row>
    <row r="131" s="3" customFormat="1" ht="20.15" customHeight="1" spans="1:15">
      <c r="A131" s="22">
        <f t="shared" si="7"/>
        <v>128</v>
      </c>
      <c r="B131" s="22" t="s">
        <v>314</v>
      </c>
      <c r="C131" s="22" t="s">
        <v>315</v>
      </c>
      <c r="D131" s="22" t="s">
        <v>19</v>
      </c>
      <c r="E131" s="22" t="s">
        <v>27</v>
      </c>
      <c r="F131" s="22">
        <v>341</v>
      </c>
      <c r="G131" s="25">
        <v>74</v>
      </c>
      <c r="H131" s="25">
        <v>77</v>
      </c>
      <c r="I131" s="25">
        <f t="shared" si="11"/>
        <v>151</v>
      </c>
      <c r="J131" s="25">
        <f t="shared" si="6"/>
        <v>71.12</v>
      </c>
      <c r="K131" s="22" t="s">
        <v>21</v>
      </c>
      <c r="L131" s="22" t="s">
        <v>311</v>
      </c>
      <c r="M131" s="22" t="s">
        <v>250</v>
      </c>
      <c r="N131" s="22" t="s">
        <v>24</v>
      </c>
      <c r="O131" s="22"/>
    </row>
    <row r="132" s="3" customFormat="1" ht="20.15" customHeight="1" spans="1:15">
      <c r="A132" s="22">
        <f t="shared" si="7"/>
        <v>129</v>
      </c>
      <c r="B132" s="22" t="s">
        <v>316</v>
      </c>
      <c r="C132" s="22" t="s">
        <v>317</v>
      </c>
      <c r="D132" s="22" t="s">
        <v>19</v>
      </c>
      <c r="E132" s="22" t="s">
        <v>27</v>
      </c>
      <c r="F132" s="22">
        <v>360</v>
      </c>
      <c r="G132" s="25">
        <v>65</v>
      </c>
      <c r="H132" s="25">
        <v>68.2</v>
      </c>
      <c r="I132" s="25">
        <f t="shared" si="11"/>
        <v>133.2</v>
      </c>
      <c r="J132" s="25">
        <f t="shared" si="6"/>
        <v>69.84</v>
      </c>
      <c r="K132" s="22" t="s">
        <v>21</v>
      </c>
      <c r="L132" s="22" t="s">
        <v>311</v>
      </c>
      <c r="M132" s="22" t="s">
        <v>250</v>
      </c>
      <c r="N132" s="22" t="s">
        <v>24</v>
      </c>
      <c r="O132" s="22"/>
    </row>
    <row r="133" s="3" customFormat="1" ht="20.15" customHeight="1" spans="1:15">
      <c r="A133" s="22">
        <f t="shared" si="7"/>
        <v>130</v>
      </c>
      <c r="B133" s="22" t="s">
        <v>318</v>
      </c>
      <c r="C133" s="22" t="s">
        <v>319</v>
      </c>
      <c r="D133" s="22" t="s">
        <v>19</v>
      </c>
      <c r="E133" s="22" t="s">
        <v>27</v>
      </c>
      <c r="F133" s="22">
        <v>364</v>
      </c>
      <c r="G133" s="25">
        <v>85</v>
      </c>
      <c r="H133" s="25">
        <v>86.8</v>
      </c>
      <c r="I133" s="25">
        <f t="shared" si="11"/>
        <v>171.8</v>
      </c>
      <c r="J133" s="25">
        <f t="shared" ref="J133:J196" si="12">(F133/5)*0.6+(I133/2)*0.4</f>
        <v>78.04</v>
      </c>
      <c r="K133" s="22" t="s">
        <v>21</v>
      </c>
      <c r="L133" s="22" t="s">
        <v>311</v>
      </c>
      <c r="M133" s="22" t="s">
        <v>250</v>
      </c>
      <c r="N133" s="22" t="s">
        <v>24</v>
      </c>
      <c r="O133" s="22"/>
    </row>
    <row r="134" s="3" customFormat="1" ht="20.15" customHeight="1" spans="1:15">
      <c r="A134" s="22">
        <f t="shared" ref="A134:A206" si="13">ROW()-3</f>
        <v>131</v>
      </c>
      <c r="B134" s="22" t="s">
        <v>320</v>
      </c>
      <c r="C134" s="22" t="s">
        <v>321</v>
      </c>
      <c r="D134" s="22" t="s">
        <v>19</v>
      </c>
      <c r="E134" s="22" t="s">
        <v>27</v>
      </c>
      <c r="F134" s="22">
        <v>366</v>
      </c>
      <c r="G134" s="25">
        <v>87.2</v>
      </c>
      <c r="H134" s="25">
        <v>88.2</v>
      </c>
      <c r="I134" s="25">
        <f t="shared" si="11"/>
        <v>175.4</v>
      </c>
      <c r="J134" s="25">
        <f t="shared" si="12"/>
        <v>79</v>
      </c>
      <c r="K134" s="22" t="s">
        <v>21</v>
      </c>
      <c r="L134" s="22" t="s">
        <v>311</v>
      </c>
      <c r="M134" s="22" t="s">
        <v>250</v>
      </c>
      <c r="N134" s="22" t="s">
        <v>24</v>
      </c>
      <c r="O134" s="22"/>
    </row>
    <row r="135" s="3" customFormat="1" ht="20.15" customHeight="1" spans="1:15">
      <c r="A135" s="22">
        <f t="shared" si="13"/>
        <v>132</v>
      </c>
      <c r="B135" s="22" t="s">
        <v>322</v>
      </c>
      <c r="C135" s="22" t="s">
        <v>323</v>
      </c>
      <c r="D135" s="22" t="s">
        <v>19</v>
      </c>
      <c r="E135" s="22" t="s">
        <v>27</v>
      </c>
      <c r="F135" s="22">
        <v>337</v>
      </c>
      <c r="G135" s="25">
        <v>79.6</v>
      </c>
      <c r="H135" s="25">
        <v>78.8</v>
      </c>
      <c r="I135" s="25">
        <f t="shared" si="11"/>
        <v>158.4</v>
      </c>
      <c r="J135" s="25">
        <f t="shared" si="12"/>
        <v>72.12</v>
      </c>
      <c r="K135" s="22" t="s">
        <v>21</v>
      </c>
      <c r="L135" s="22" t="s">
        <v>311</v>
      </c>
      <c r="M135" s="22" t="s">
        <v>250</v>
      </c>
      <c r="N135" s="22" t="s">
        <v>24</v>
      </c>
      <c r="O135" s="22"/>
    </row>
    <row r="136" s="3" customFormat="1" ht="19.5" customHeight="1" spans="1:15">
      <c r="A136" s="22">
        <f t="shared" si="13"/>
        <v>133</v>
      </c>
      <c r="B136" s="22" t="s">
        <v>324</v>
      </c>
      <c r="C136" s="22" t="s">
        <v>325</v>
      </c>
      <c r="D136" s="22" t="s">
        <v>19</v>
      </c>
      <c r="E136" s="22" t="s">
        <v>27</v>
      </c>
      <c r="F136" s="22">
        <v>346</v>
      </c>
      <c r="G136" s="25">
        <v>81.5</v>
      </c>
      <c r="H136" s="25">
        <v>80.8</v>
      </c>
      <c r="I136" s="25">
        <f t="shared" si="11"/>
        <v>162.3</v>
      </c>
      <c r="J136" s="25">
        <f t="shared" si="12"/>
        <v>73.98</v>
      </c>
      <c r="K136" s="22" t="s">
        <v>21</v>
      </c>
      <c r="L136" s="22" t="s">
        <v>326</v>
      </c>
      <c r="M136" s="22" t="s">
        <v>23</v>
      </c>
      <c r="N136" s="22" t="s">
        <v>28</v>
      </c>
      <c r="O136" s="22"/>
    </row>
    <row r="137" s="3" customFormat="1" ht="20.15" customHeight="1" spans="1:15">
      <c r="A137" s="22">
        <f t="shared" si="13"/>
        <v>134</v>
      </c>
      <c r="B137" s="23" t="s">
        <v>327</v>
      </c>
      <c r="C137" s="23" t="s">
        <v>328</v>
      </c>
      <c r="D137" s="22" t="s">
        <v>19</v>
      </c>
      <c r="E137" s="22" t="s">
        <v>27</v>
      </c>
      <c r="F137" s="22">
        <v>338</v>
      </c>
      <c r="G137" s="25">
        <v>83.34</v>
      </c>
      <c r="H137" s="25">
        <v>86.2</v>
      </c>
      <c r="I137" s="25">
        <f t="shared" si="11"/>
        <v>169.54</v>
      </c>
      <c r="J137" s="25">
        <f t="shared" si="12"/>
        <v>74.468</v>
      </c>
      <c r="K137" s="22" t="s">
        <v>21</v>
      </c>
      <c r="L137" s="22" t="s">
        <v>326</v>
      </c>
      <c r="M137" s="22" t="s">
        <v>23</v>
      </c>
      <c r="N137" s="22" t="s">
        <v>28</v>
      </c>
      <c r="O137" s="22"/>
    </row>
    <row r="138" s="3" customFormat="1" ht="20.15" customHeight="1" spans="1:15">
      <c r="A138" s="22">
        <f t="shared" si="13"/>
        <v>135</v>
      </c>
      <c r="B138" s="23" t="s">
        <v>329</v>
      </c>
      <c r="C138" s="23" t="s">
        <v>330</v>
      </c>
      <c r="D138" s="22" t="s">
        <v>19</v>
      </c>
      <c r="E138" s="22" t="s">
        <v>27</v>
      </c>
      <c r="F138" s="22">
        <v>344</v>
      </c>
      <c r="G138" s="25">
        <v>86.67</v>
      </c>
      <c r="H138" s="25">
        <v>89.6</v>
      </c>
      <c r="I138" s="25">
        <f t="shared" si="11"/>
        <v>176.27</v>
      </c>
      <c r="J138" s="25">
        <f t="shared" si="12"/>
        <v>76.534</v>
      </c>
      <c r="K138" s="22" t="s">
        <v>21</v>
      </c>
      <c r="L138" s="22" t="s">
        <v>326</v>
      </c>
      <c r="M138" s="22" t="s">
        <v>23</v>
      </c>
      <c r="N138" s="22" t="s">
        <v>28</v>
      </c>
      <c r="O138" s="22"/>
    </row>
    <row r="139" s="3" customFormat="1" ht="20.15" customHeight="1" spans="1:15">
      <c r="A139" s="22">
        <f t="shared" si="13"/>
        <v>136</v>
      </c>
      <c r="B139" s="23" t="s">
        <v>331</v>
      </c>
      <c r="C139" s="23" t="s">
        <v>332</v>
      </c>
      <c r="D139" s="22" t="s">
        <v>19</v>
      </c>
      <c r="E139" s="22" t="s">
        <v>27</v>
      </c>
      <c r="F139" s="30">
        <v>353</v>
      </c>
      <c r="G139" s="25">
        <v>89.5</v>
      </c>
      <c r="H139" s="25">
        <v>87.8</v>
      </c>
      <c r="I139" s="25">
        <f t="shared" si="11"/>
        <v>177.3</v>
      </c>
      <c r="J139" s="25">
        <f t="shared" si="12"/>
        <v>77.82</v>
      </c>
      <c r="K139" s="22" t="s">
        <v>21</v>
      </c>
      <c r="L139" s="22" t="s">
        <v>326</v>
      </c>
      <c r="M139" s="22" t="s">
        <v>23</v>
      </c>
      <c r="N139" s="22" t="s">
        <v>28</v>
      </c>
      <c r="O139" s="22"/>
    </row>
    <row r="140" s="3" customFormat="1" ht="20.15" customHeight="1" spans="1:15">
      <c r="A140" s="22">
        <f t="shared" si="13"/>
        <v>137</v>
      </c>
      <c r="B140" s="23" t="s">
        <v>333</v>
      </c>
      <c r="C140" s="23" t="s">
        <v>334</v>
      </c>
      <c r="D140" s="22" t="s">
        <v>19</v>
      </c>
      <c r="E140" s="22" t="s">
        <v>27</v>
      </c>
      <c r="F140" s="22">
        <v>347</v>
      </c>
      <c r="G140" s="25">
        <v>85.5</v>
      </c>
      <c r="H140" s="25">
        <v>83.4</v>
      </c>
      <c r="I140" s="25">
        <f t="shared" si="11"/>
        <v>168.9</v>
      </c>
      <c r="J140" s="25">
        <f t="shared" si="12"/>
        <v>75.42</v>
      </c>
      <c r="K140" s="22" t="s">
        <v>21</v>
      </c>
      <c r="L140" s="22" t="s">
        <v>326</v>
      </c>
      <c r="M140" s="22" t="s">
        <v>23</v>
      </c>
      <c r="N140" s="22" t="s">
        <v>28</v>
      </c>
      <c r="O140" s="22"/>
    </row>
    <row r="141" s="3" customFormat="1" ht="20.15" customHeight="1" spans="1:15">
      <c r="A141" s="22">
        <f t="shared" si="13"/>
        <v>138</v>
      </c>
      <c r="B141" s="23" t="s">
        <v>335</v>
      </c>
      <c r="C141" s="23" t="s">
        <v>336</v>
      </c>
      <c r="D141" s="22" t="s">
        <v>19</v>
      </c>
      <c r="E141" s="22" t="s">
        <v>27</v>
      </c>
      <c r="F141" s="22">
        <v>338</v>
      </c>
      <c r="G141" s="25">
        <v>85.67</v>
      </c>
      <c r="H141" s="25">
        <v>83.4</v>
      </c>
      <c r="I141" s="25">
        <f t="shared" si="11"/>
        <v>169.07</v>
      </c>
      <c r="J141" s="25">
        <f t="shared" si="12"/>
        <v>74.374</v>
      </c>
      <c r="K141" s="22" t="s">
        <v>21</v>
      </c>
      <c r="L141" s="22" t="s">
        <v>326</v>
      </c>
      <c r="M141" s="22" t="s">
        <v>23</v>
      </c>
      <c r="N141" s="22" t="s">
        <v>28</v>
      </c>
      <c r="O141" s="22"/>
    </row>
    <row r="142" s="3" customFormat="1" ht="20.15" customHeight="1" spans="1:15">
      <c r="A142" s="22">
        <f t="shared" si="13"/>
        <v>139</v>
      </c>
      <c r="B142" s="22" t="s">
        <v>337</v>
      </c>
      <c r="C142" s="22" t="s">
        <v>338</v>
      </c>
      <c r="D142" s="22" t="s">
        <v>19</v>
      </c>
      <c r="E142" s="22" t="s">
        <v>27</v>
      </c>
      <c r="F142" s="22">
        <v>338</v>
      </c>
      <c r="G142" s="25">
        <v>81.67</v>
      </c>
      <c r="H142" s="25">
        <v>85</v>
      </c>
      <c r="I142" s="25">
        <f t="shared" si="11"/>
        <v>166.67</v>
      </c>
      <c r="J142" s="25">
        <f t="shared" si="12"/>
        <v>73.894</v>
      </c>
      <c r="K142" s="22" t="s">
        <v>21</v>
      </c>
      <c r="L142" s="22" t="s">
        <v>326</v>
      </c>
      <c r="M142" s="22" t="s">
        <v>23</v>
      </c>
      <c r="N142" s="22" t="s">
        <v>28</v>
      </c>
      <c r="O142" s="22"/>
    </row>
    <row r="143" s="6" customFormat="1" ht="20.15" customHeight="1" spans="1:15">
      <c r="A143" s="22">
        <f t="shared" si="13"/>
        <v>140</v>
      </c>
      <c r="B143" s="23" t="s">
        <v>339</v>
      </c>
      <c r="C143" s="23" t="s">
        <v>340</v>
      </c>
      <c r="D143" s="22" t="s">
        <v>19</v>
      </c>
      <c r="E143" s="22" t="s">
        <v>27</v>
      </c>
      <c r="F143" s="22">
        <v>354</v>
      </c>
      <c r="G143" s="25">
        <v>85.17</v>
      </c>
      <c r="H143" s="25">
        <v>86</v>
      </c>
      <c r="I143" s="25">
        <f t="shared" si="11"/>
        <v>171.17</v>
      </c>
      <c r="J143" s="25">
        <f t="shared" si="12"/>
        <v>76.714</v>
      </c>
      <c r="K143" s="22" t="s">
        <v>21</v>
      </c>
      <c r="L143" s="22" t="s">
        <v>326</v>
      </c>
      <c r="M143" s="22" t="s">
        <v>23</v>
      </c>
      <c r="N143" s="22" t="s">
        <v>28</v>
      </c>
      <c r="O143" s="22"/>
    </row>
    <row r="144" s="2" customFormat="1" ht="20.15" customHeight="1" spans="1:15">
      <c r="A144" s="22">
        <f t="shared" si="13"/>
        <v>141</v>
      </c>
      <c r="B144" s="22" t="s">
        <v>341</v>
      </c>
      <c r="C144" s="22" t="s">
        <v>342</v>
      </c>
      <c r="D144" s="22" t="s">
        <v>19</v>
      </c>
      <c r="E144" s="22" t="s">
        <v>27</v>
      </c>
      <c r="F144" s="22">
        <v>341</v>
      </c>
      <c r="G144" s="25">
        <v>85.3333333333333</v>
      </c>
      <c r="H144" s="25">
        <v>92.6666666666667</v>
      </c>
      <c r="I144" s="25">
        <f t="array" ref="I144">SUM(G144+H144)</f>
        <v>178</v>
      </c>
      <c r="J144" s="25">
        <f t="shared" si="12"/>
        <v>76.52</v>
      </c>
      <c r="K144" s="22" t="s">
        <v>21</v>
      </c>
      <c r="L144" s="22" t="s">
        <v>343</v>
      </c>
      <c r="M144" s="22" t="s">
        <v>23</v>
      </c>
      <c r="N144" s="22" t="s">
        <v>28</v>
      </c>
      <c r="O144" s="22"/>
    </row>
    <row r="145" s="3" customFormat="1" ht="20.15" customHeight="1" spans="1:15">
      <c r="A145" s="22">
        <f t="shared" si="13"/>
        <v>142</v>
      </c>
      <c r="B145" s="22" t="s">
        <v>344</v>
      </c>
      <c r="C145" s="22" t="s">
        <v>345</v>
      </c>
      <c r="D145" s="22" t="s">
        <v>19</v>
      </c>
      <c r="E145" s="22" t="s">
        <v>27</v>
      </c>
      <c r="F145" s="22">
        <v>371</v>
      </c>
      <c r="G145" s="25">
        <v>77.6666666666667</v>
      </c>
      <c r="H145" s="25">
        <v>84.6666666666667</v>
      </c>
      <c r="I145" s="25">
        <f t="array" ref="I145">SUM(G145+84.67)</f>
        <v>162.336666666667</v>
      </c>
      <c r="J145" s="25">
        <f t="shared" si="12"/>
        <v>76.9873333333333</v>
      </c>
      <c r="K145" s="22" t="s">
        <v>21</v>
      </c>
      <c r="L145" s="22" t="s">
        <v>346</v>
      </c>
      <c r="M145" s="22" t="s">
        <v>23</v>
      </c>
      <c r="N145" s="22" t="s">
        <v>28</v>
      </c>
      <c r="O145" s="22"/>
    </row>
    <row r="146" s="3" customFormat="1" ht="20.15" customHeight="1" spans="1:15">
      <c r="A146" s="22">
        <f t="shared" si="13"/>
        <v>143</v>
      </c>
      <c r="B146" s="22" t="s">
        <v>347</v>
      </c>
      <c r="C146" s="22" t="s">
        <v>348</v>
      </c>
      <c r="D146" s="22" t="s">
        <v>19</v>
      </c>
      <c r="E146" s="22" t="s">
        <v>27</v>
      </c>
      <c r="F146" s="22">
        <v>375</v>
      </c>
      <c r="G146" s="25">
        <v>70.3333333333333</v>
      </c>
      <c r="H146" s="25">
        <v>76.6666666666667</v>
      </c>
      <c r="I146" s="25">
        <f t="array" ref="I146">SUM(G146+H146)</f>
        <v>147</v>
      </c>
      <c r="J146" s="25">
        <f t="shared" si="12"/>
        <v>74.4</v>
      </c>
      <c r="K146" s="22" t="s">
        <v>21</v>
      </c>
      <c r="L146" s="22" t="s">
        <v>346</v>
      </c>
      <c r="M146" s="22" t="s">
        <v>23</v>
      </c>
      <c r="N146" s="22" t="s">
        <v>28</v>
      </c>
      <c r="O146" s="22"/>
    </row>
    <row r="147" s="3" customFormat="1" ht="20.15" customHeight="1" spans="1:15">
      <c r="A147" s="22">
        <f t="shared" si="13"/>
        <v>144</v>
      </c>
      <c r="B147" s="22" t="s">
        <v>349</v>
      </c>
      <c r="C147" s="22" t="s">
        <v>350</v>
      </c>
      <c r="D147" s="22" t="s">
        <v>19</v>
      </c>
      <c r="E147" s="22" t="s">
        <v>27</v>
      </c>
      <c r="F147" s="22">
        <v>373</v>
      </c>
      <c r="G147" s="25">
        <v>80.3333333333333</v>
      </c>
      <c r="H147" s="25">
        <v>84</v>
      </c>
      <c r="I147" s="25">
        <f t="array" ref="I147">SUM(G147+H147)</f>
        <v>164.333333333333</v>
      </c>
      <c r="J147" s="25">
        <f t="shared" si="12"/>
        <v>77.6266666666667</v>
      </c>
      <c r="K147" s="22" t="s">
        <v>21</v>
      </c>
      <c r="L147" s="22" t="s">
        <v>346</v>
      </c>
      <c r="M147" s="22" t="s">
        <v>23</v>
      </c>
      <c r="N147" s="22" t="s">
        <v>28</v>
      </c>
      <c r="O147" s="22"/>
    </row>
    <row r="148" s="3" customFormat="1" ht="20.15" customHeight="1" spans="1:15">
      <c r="A148" s="22">
        <f t="shared" si="13"/>
        <v>145</v>
      </c>
      <c r="B148" s="22" t="s">
        <v>351</v>
      </c>
      <c r="C148" s="22" t="s">
        <v>352</v>
      </c>
      <c r="D148" s="22" t="s">
        <v>19</v>
      </c>
      <c r="E148" s="22" t="s">
        <v>27</v>
      </c>
      <c r="F148" s="22">
        <v>371</v>
      </c>
      <c r="G148" s="25">
        <v>80.6666666666667</v>
      </c>
      <c r="H148" s="25">
        <v>90.3333333333333</v>
      </c>
      <c r="I148" s="25">
        <f t="array" ref="I148">SUM(G148+H148)</f>
        <v>171</v>
      </c>
      <c r="J148" s="25">
        <f t="shared" si="12"/>
        <v>78.72</v>
      </c>
      <c r="K148" s="22" t="s">
        <v>21</v>
      </c>
      <c r="L148" s="22" t="s">
        <v>346</v>
      </c>
      <c r="M148" s="22" t="s">
        <v>23</v>
      </c>
      <c r="N148" s="22" t="s">
        <v>28</v>
      </c>
      <c r="O148" s="22"/>
    </row>
    <row r="149" s="3" customFormat="1" ht="20.15" customHeight="1" spans="1:15">
      <c r="A149" s="22">
        <f t="shared" si="13"/>
        <v>146</v>
      </c>
      <c r="B149" s="22" t="s">
        <v>353</v>
      </c>
      <c r="C149" s="22" t="s">
        <v>354</v>
      </c>
      <c r="D149" s="22" t="s">
        <v>19</v>
      </c>
      <c r="E149" s="22" t="s">
        <v>27</v>
      </c>
      <c r="F149" s="22">
        <v>353</v>
      </c>
      <c r="G149" s="25">
        <v>89.3333333333333</v>
      </c>
      <c r="H149" s="25">
        <v>88</v>
      </c>
      <c r="I149" s="25">
        <f t="array" ref="I149">SUM(G149+H149)</f>
        <v>177.333333333333</v>
      </c>
      <c r="J149" s="25">
        <f t="shared" si="12"/>
        <v>77.8266666666667</v>
      </c>
      <c r="K149" s="22" t="s">
        <v>21</v>
      </c>
      <c r="L149" s="22" t="s">
        <v>346</v>
      </c>
      <c r="M149" s="22" t="s">
        <v>250</v>
      </c>
      <c r="N149" s="22" t="s">
        <v>24</v>
      </c>
      <c r="O149" s="22"/>
    </row>
    <row r="150" s="3" customFormat="1" ht="37" customHeight="1" spans="1:15">
      <c r="A150" s="22">
        <f t="shared" si="13"/>
        <v>147</v>
      </c>
      <c r="B150" s="22" t="s">
        <v>355</v>
      </c>
      <c r="C150" s="22" t="s">
        <v>356</v>
      </c>
      <c r="D150" s="22" t="s">
        <v>19</v>
      </c>
      <c r="E150" s="22" t="s">
        <v>27</v>
      </c>
      <c r="F150" s="22">
        <v>350</v>
      </c>
      <c r="G150" s="25">
        <v>80.6666666666667</v>
      </c>
      <c r="H150" s="25">
        <v>86</v>
      </c>
      <c r="I150" s="25">
        <f t="array" ref="I150">SUM(G150+H150)</f>
        <v>166.666666666667</v>
      </c>
      <c r="J150" s="25">
        <f t="shared" si="12"/>
        <v>75.3333333333333</v>
      </c>
      <c r="K150" s="22" t="s">
        <v>21</v>
      </c>
      <c r="L150" s="22" t="s">
        <v>346</v>
      </c>
      <c r="M150" s="22" t="s">
        <v>250</v>
      </c>
      <c r="N150" s="22" t="s">
        <v>24</v>
      </c>
      <c r="O150" s="30" t="s">
        <v>357</v>
      </c>
    </row>
    <row r="151" s="3" customFormat="1" ht="20.15" customHeight="1" spans="1:15">
      <c r="A151" s="22">
        <f t="shared" si="13"/>
        <v>148</v>
      </c>
      <c r="B151" s="22" t="s">
        <v>358</v>
      </c>
      <c r="C151" s="22" t="s">
        <v>359</v>
      </c>
      <c r="D151" s="22" t="s">
        <v>19</v>
      </c>
      <c r="E151" s="22" t="s">
        <v>27</v>
      </c>
      <c r="F151" s="22">
        <v>366</v>
      </c>
      <c r="G151" s="25">
        <v>88.3333333333333</v>
      </c>
      <c r="H151" s="25">
        <v>88</v>
      </c>
      <c r="I151" s="25">
        <f t="array" ref="I151">SUM(G151+H151)</f>
        <v>176.333333333333</v>
      </c>
      <c r="J151" s="25">
        <f t="shared" si="12"/>
        <v>79.1866666666667</v>
      </c>
      <c r="K151" s="22" t="s">
        <v>21</v>
      </c>
      <c r="L151" s="22" t="s">
        <v>346</v>
      </c>
      <c r="M151" s="22" t="s">
        <v>250</v>
      </c>
      <c r="N151" s="22" t="s">
        <v>24</v>
      </c>
      <c r="O151" s="22"/>
    </row>
    <row r="152" s="7" customFormat="1" ht="20.15" customHeight="1" spans="1:15">
      <c r="A152" s="22">
        <f t="shared" si="13"/>
        <v>149</v>
      </c>
      <c r="B152" s="22" t="s">
        <v>360</v>
      </c>
      <c r="C152" s="22" t="s">
        <v>361</v>
      </c>
      <c r="D152" s="22" t="s">
        <v>19</v>
      </c>
      <c r="E152" s="22" t="s">
        <v>27</v>
      </c>
      <c r="F152" s="22">
        <v>379</v>
      </c>
      <c r="G152" s="25">
        <v>72.7142857142857</v>
      </c>
      <c r="H152" s="25">
        <v>72.7142857142857</v>
      </c>
      <c r="I152" s="25">
        <f>SUM(G152:H152)</f>
        <v>145.428571428571</v>
      </c>
      <c r="J152" s="25">
        <f t="shared" si="12"/>
        <v>74.5657142857143</v>
      </c>
      <c r="K152" s="22" t="s">
        <v>21</v>
      </c>
      <c r="L152" s="22" t="s">
        <v>362</v>
      </c>
      <c r="M152" s="22" t="s">
        <v>23</v>
      </c>
      <c r="N152" s="22" t="s">
        <v>28</v>
      </c>
      <c r="O152" s="22"/>
    </row>
    <row r="153" s="7" customFormat="1" ht="20.15" customHeight="1" spans="1:15">
      <c r="A153" s="22">
        <f t="shared" si="13"/>
        <v>150</v>
      </c>
      <c r="B153" s="22" t="s">
        <v>363</v>
      </c>
      <c r="C153" s="22" t="s">
        <v>364</v>
      </c>
      <c r="D153" s="22" t="s">
        <v>19</v>
      </c>
      <c r="E153" s="22" t="s">
        <v>27</v>
      </c>
      <c r="F153" s="22">
        <v>384</v>
      </c>
      <c r="G153" s="25">
        <v>70.5714285714286</v>
      </c>
      <c r="H153" s="25">
        <v>81.4285714285714</v>
      </c>
      <c r="I153" s="25">
        <f>SUM(G153:H153)</f>
        <v>152</v>
      </c>
      <c r="J153" s="25">
        <f t="shared" si="12"/>
        <v>76.48</v>
      </c>
      <c r="K153" s="22" t="s">
        <v>21</v>
      </c>
      <c r="L153" s="22" t="s">
        <v>362</v>
      </c>
      <c r="M153" s="22" t="s">
        <v>23</v>
      </c>
      <c r="N153" s="22" t="s">
        <v>28</v>
      </c>
      <c r="O153" s="22"/>
    </row>
    <row r="154" s="7" customFormat="1" ht="20.15" customHeight="1" spans="1:15">
      <c r="A154" s="22">
        <f t="shared" si="13"/>
        <v>151</v>
      </c>
      <c r="B154" s="22" t="s">
        <v>365</v>
      </c>
      <c r="C154" s="22" t="s">
        <v>366</v>
      </c>
      <c r="D154" s="22" t="s">
        <v>19</v>
      </c>
      <c r="E154" s="22" t="s">
        <v>27</v>
      </c>
      <c r="F154" s="22">
        <v>382</v>
      </c>
      <c r="G154" s="25">
        <v>68.4285714285714</v>
      </c>
      <c r="H154" s="25">
        <v>83.1428571428571</v>
      </c>
      <c r="I154" s="25">
        <f>SUM(G154:H154)</f>
        <v>151.571428571429</v>
      </c>
      <c r="J154" s="25">
        <f t="shared" si="12"/>
        <v>76.1542857142857</v>
      </c>
      <c r="K154" s="22" t="s">
        <v>21</v>
      </c>
      <c r="L154" s="22" t="s">
        <v>362</v>
      </c>
      <c r="M154" s="22" t="s">
        <v>23</v>
      </c>
      <c r="N154" s="22" t="s">
        <v>28</v>
      </c>
      <c r="O154" s="22"/>
    </row>
    <row r="155" s="7" customFormat="1" ht="20.15" customHeight="1" spans="1:15">
      <c r="A155" s="22">
        <f t="shared" si="13"/>
        <v>152</v>
      </c>
      <c r="B155" s="22" t="s">
        <v>367</v>
      </c>
      <c r="C155" s="22" t="s">
        <v>368</v>
      </c>
      <c r="D155" s="22" t="s">
        <v>19</v>
      </c>
      <c r="E155" s="22" t="s">
        <v>27</v>
      </c>
      <c r="F155" s="22">
        <v>393</v>
      </c>
      <c r="G155" s="25">
        <v>61.4285714285714</v>
      </c>
      <c r="H155" s="25">
        <v>71.7142857142857</v>
      </c>
      <c r="I155" s="25">
        <f>SUM(G155:H155)</f>
        <v>133.142857142857</v>
      </c>
      <c r="J155" s="25">
        <f t="shared" si="12"/>
        <v>73.7885714285714</v>
      </c>
      <c r="K155" s="22" t="s">
        <v>21</v>
      </c>
      <c r="L155" s="22" t="s">
        <v>362</v>
      </c>
      <c r="M155" s="22" t="s">
        <v>23</v>
      </c>
      <c r="N155" s="22" t="s">
        <v>28</v>
      </c>
      <c r="O155" s="22"/>
    </row>
    <row r="156" s="7" customFormat="1" ht="20.15" customHeight="1" spans="1:15">
      <c r="A156" s="22">
        <f t="shared" si="13"/>
        <v>153</v>
      </c>
      <c r="B156" s="22" t="s">
        <v>369</v>
      </c>
      <c r="C156" s="22" t="s">
        <v>370</v>
      </c>
      <c r="D156" s="22" t="s">
        <v>19</v>
      </c>
      <c r="E156" s="22" t="s">
        <v>27</v>
      </c>
      <c r="F156" s="22">
        <v>378</v>
      </c>
      <c r="G156" s="25">
        <v>72</v>
      </c>
      <c r="H156" s="25">
        <v>75.1428571428571</v>
      </c>
      <c r="I156" s="25">
        <f>SUM(G156:H156)</f>
        <v>147.142857142857</v>
      </c>
      <c r="J156" s="25">
        <f t="shared" si="12"/>
        <v>74.7885714285714</v>
      </c>
      <c r="K156" s="22" t="s">
        <v>21</v>
      </c>
      <c r="L156" s="22" t="s">
        <v>362</v>
      </c>
      <c r="M156" s="22" t="s">
        <v>23</v>
      </c>
      <c r="N156" s="22" t="s">
        <v>28</v>
      </c>
      <c r="O156" s="22"/>
    </row>
    <row r="157" s="3" customFormat="1" ht="20.15" customHeight="1" spans="1:15">
      <c r="A157" s="22">
        <f t="shared" si="13"/>
        <v>154</v>
      </c>
      <c r="B157" s="22" t="s">
        <v>371</v>
      </c>
      <c r="C157" s="42" t="s">
        <v>372</v>
      </c>
      <c r="D157" s="22" t="s">
        <v>19</v>
      </c>
      <c r="E157" s="22" t="s">
        <v>27</v>
      </c>
      <c r="F157" s="22">
        <v>397</v>
      </c>
      <c r="G157" s="25">
        <v>55.5</v>
      </c>
      <c r="H157" s="25">
        <v>87.22</v>
      </c>
      <c r="I157" s="25">
        <v>142.72</v>
      </c>
      <c r="J157" s="25">
        <f t="shared" si="12"/>
        <v>76.184</v>
      </c>
      <c r="K157" s="22" t="s">
        <v>21</v>
      </c>
      <c r="L157" s="22" t="s">
        <v>373</v>
      </c>
      <c r="M157" s="22" t="s">
        <v>23</v>
      </c>
      <c r="N157" s="22" t="s">
        <v>28</v>
      </c>
      <c r="O157" s="22"/>
    </row>
    <row r="158" s="3" customFormat="1" ht="20.15" customHeight="1" spans="1:15">
      <c r="A158" s="22">
        <f t="shared" si="13"/>
        <v>155</v>
      </c>
      <c r="B158" s="22" t="s">
        <v>374</v>
      </c>
      <c r="C158" s="42" t="s">
        <v>375</v>
      </c>
      <c r="D158" s="22" t="s">
        <v>19</v>
      </c>
      <c r="E158" s="22" t="s">
        <v>27</v>
      </c>
      <c r="F158" s="22">
        <v>384</v>
      </c>
      <c r="G158" s="25">
        <v>60</v>
      </c>
      <c r="H158" s="25">
        <v>84.91</v>
      </c>
      <c r="I158" s="25">
        <v>144.91</v>
      </c>
      <c r="J158" s="25">
        <f t="shared" si="12"/>
        <v>75.062</v>
      </c>
      <c r="K158" s="22" t="s">
        <v>21</v>
      </c>
      <c r="L158" s="22" t="s">
        <v>373</v>
      </c>
      <c r="M158" s="22" t="s">
        <v>23</v>
      </c>
      <c r="N158" s="22" t="s">
        <v>28</v>
      </c>
      <c r="O158" s="22"/>
    </row>
    <row r="159" s="3" customFormat="1" ht="20.15" customHeight="1" spans="1:15">
      <c r="A159" s="22">
        <f t="shared" si="13"/>
        <v>156</v>
      </c>
      <c r="B159" s="22" t="s">
        <v>376</v>
      </c>
      <c r="C159" s="42" t="s">
        <v>377</v>
      </c>
      <c r="D159" s="22" t="s">
        <v>19</v>
      </c>
      <c r="E159" s="22" t="s">
        <v>27</v>
      </c>
      <c r="F159" s="22">
        <v>386</v>
      </c>
      <c r="G159" s="25">
        <v>44.5</v>
      </c>
      <c r="H159" s="25">
        <v>85.11</v>
      </c>
      <c r="I159" s="25">
        <v>129.61</v>
      </c>
      <c r="J159" s="25">
        <f t="shared" si="12"/>
        <v>72.242</v>
      </c>
      <c r="K159" s="22" t="s">
        <v>21</v>
      </c>
      <c r="L159" s="22" t="s">
        <v>373</v>
      </c>
      <c r="M159" s="22" t="s">
        <v>23</v>
      </c>
      <c r="N159" s="22" t="s">
        <v>28</v>
      </c>
      <c r="O159" s="22"/>
    </row>
    <row r="160" s="3" customFormat="1" ht="20.15" customHeight="1" spans="1:15">
      <c r="A160" s="22">
        <f t="shared" si="13"/>
        <v>157</v>
      </c>
      <c r="B160" s="30" t="s">
        <v>378</v>
      </c>
      <c r="C160" s="30" t="s">
        <v>379</v>
      </c>
      <c r="D160" s="22" t="s">
        <v>19</v>
      </c>
      <c r="E160" s="22" t="s">
        <v>27</v>
      </c>
      <c r="F160" s="30">
        <v>364</v>
      </c>
      <c r="G160" s="27">
        <v>85</v>
      </c>
      <c r="H160" s="27">
        <v>87.25</v>
      </c>
      <c r="I160" s="27">
        <f t="shared" ref="I160:I165" si="14">G160+H160</f>
        <v>172.25</v>
      </c>
      <c r="J160" s="25">
        <f t="shared" si="12"/>
        <v>78.13</v>
      </c>
      <c r="K160" s="22" t="s">
        <v>21</v>
      </c>
      <c r="L160" s="22" t="s">
        <v>380</v>
      </c>
      <c r="M160" s="22" t="s">
        <v>23</v>
      </c>
      <c r="N160" s="22" t="s">
        <v>28</v>
      </c>
      <c r="O160" s="22"/>
    </row>
    <row r="161" s="3" customFormat="1" ht="20.15" customHeight="1" spans="1:15">
      <c r="A161" s="22">
        <f t="shared" si="13"/>
        <v>158</v>
      </c>
      <c r="B161" s="30" t="s">
        <v>381</v>
      </c>
      <c r="C161" s="30" t="s">
        <v>382</v>
      </c>
      <c r="D161" s="22" t="s">
        <v>19</v>
      </c>
      <c r="E161" s="22" t="s">
        <v>27</v>
      </c>
      <c r="F161" s="30">
        <v>364</v>
      </c>
      <c r="G161" s="27">
        <v>81</v>
      </c>
      <c r="H161" s="27">
        <v>89.75</v>
      </c>
      <c r="I161" s="27">
        <f t="shared" si="14"/>
        <v>170.75</v>
      </c>
      <c r="J161" s="25">
        <f t="shared" si="12"/>
        <v>77.83</v>
      </c>
      <c r="K161" s="22" t="s">
        <v>21</v>
      </c>
      <c r="L161" s="22" t="s">
        <v>380</v>
      </c>
      <c r="M161" s="22" t="s">
        <v>23</v>
      </c>
      <c r="N161" s="22" t="s">
        <v>28</v>
      </c>
      <c r="O161" s="22"/>
    </row>
    <row r="162" s="3" customFormat="1" ht="20.15" customHeight="1" spans="1:15">
      <c r="A162" s="22">
        <f t="shared" si="13"/>
        <v>159</v>
      </c>
      <c r="B162" s="30" t="s">
        <v>383</v>
      </c>
      <c r="C162" s="30" t="s">
        <v>384</v>
      </c>
      <c r="D162" s="22" t="s">
        <v>19</v>
      </c>
      <c r="E162" s="22" t="s">
        <v>27</v>
      </c>
      <c r="F162" s="30">
        <v>370</v>
      </c>
      <c r="G162" s="27">
        <v>83</v>
      </c>
      <c r="H162" s="27">
        <v>82.25</v>
      </c>
      <c r="I162" s="27">
        <f t="shared" si="14"/>
        <v>165.25</v>
      </c>
      <c r="J162" s="25">
        <f t="shared" si="12"/>
        <v>77.45</v>
      </c>
      <c r="K162" s="22" t="s">
        <v>21</v>
      </c>
      <c r="L162" s="22" t="s">
        <v>380</v>
      </c>
      <c r="M162" s="22" t="s">
        <v>23</v>
      </c>
      <c r="N162" s="22" t="s">
        <v>28</v>
      </c>
      <c r="O162" s="22"/>
    </row>
    <row r="163" s="3" customFormat="1" ht="20.15" customHeight="1" spans="1:15">
      <c r="A163" s="22">
        <f t="shared" si="13"/>
        <v>160</v>
      </c>
      <c r="B163" s="30" t="s">
        <v>385</v>
      </c>
      <c r="C163" s="30" t="s">
        <v>386</v>
      </c>
      <c r="D163" s="22" t="s">
        <v>19</v>
      </c>
      <c r="E163" s="22" t="s">
        <v>27</v>
      </c>
      <c r="F163" s="30">
        <v>343</v>
      </c>
      <c r="G163" s="27">
        <v>84</v>
      </c>
      <c r="H163" s="27">
        <v>85.25</v>
      </c>
      <c r="I163" s="27">
        <f t="shared" si="14"/>
        <v>169.25</v>
      </c>
      <c r="J163" s="25">
        <f t="shared" si="12"/>
        <v>75.01</v>
      </c>
      <c r="K163" s="22" t="s">
        <v>21</v>
      </c>
      <c r="L163" s="22" t="s">
        <v>380</v>
      </c>
      <c r="M163" s="22" t="s">
        <v>23</v>
      </c>
      <c r="N163" s="22" t="s">
        <v>28</v>
      </c>
      <c r="O163" s="37"/>
    </row>
    <row r="164" s="3" customFormat="1" ht="20.15" customHeight="1" spans="1:15">
      <c r="A164" s="22">
        <f t="shared" si="13"/>
        <v>161</v>
      </c>
      <c r="B164" s="30" t="s">
        <v>387</v>
      </c>
      <c r="C164" s="30" t="s">
        <v>388</v>
      </c>
      <c r="D164" s="22" t="s">
        <v>19</v>
      </c>
      <c r="E164" s="22" t="s">
        <v>27</v>
      </c>
      <c r="F164" s="30">
        <v>346</v>
      </c>
      <c r="G164" s="27">
        <v>83</v>
      </c>
      <c r="H164" s="27">
        <v>82.5</v>
      </c>
      <c r="I164" s="27">
        <f t="shared" si="14"/>
        <v>165.5</v>
      </c>
      <c r="J164" s="25">
        <f t="shared" si="12"/>
        <v>74.62</v>
      </c>
      <c r="K164" s="22" t="s">
        <v>21</v>
      </c>
      <c r="L164" s="22" t="s">
        <v>380</v>
      </c>
      <c r="M164" s="22" t="s">
        <v>23</v>
      </c>
      <c r="N164" s="22" t="s">
        <v>28</v>
      </c>
      <c r="O164" s="22"/>
    </row>
    <row r="165" s="3" customFormat="1" ht="20.15" customHeight="1" spans="1:15">
      <c r="A165" s="22">
        <f t="shared" si="13"/>
        <v>162</v>
      </c>
      <c r="B165" s="30" t="s">
        <v>389</v>
      </c>
      <c r="C165" s="30" t="s">
        <v>390</v>
      </c>
      <c r="D165" s="22" t="s">
        <v>19</v>
      </c>
      <c r="E165" s="22" t="s">
        <v>27</v>
      </c>
      <c r="F165" s="30">
        <v>338</v>
      </c>
      <c r="G165" s="27">
        <v>80</v>
      </c>
      <c r="H165" s="27">
        <v>83.5</v>
      </c>
      <c r="I165" s="27">
        <f t="shared" si="14"/>
        <v>163.5</v>
      </c>
      <c r="J165" s="25">
        <f t="shared" si="12"/>
        <v>73.26</v>
      </c>
      <c r="K165" s="22" t="s">
        <v>21</v>
      </c>
      <c r="L165" s="22" t="s">
        <v>380</v>
      </c>
      <c r="M165" s="22" t="s">
        <v>23</v>
      </c>
      <c r="N165" s="22" t="s">
        <v>28</v>
      </c>
      <c r="O165" s="22"/>
    </row>
    <row r="166" s="7" customFormat="1" ht="20.15" customHeight="1" spans="1:15">
      <c r="A166" s="22">
        <f t="shared" si="13"/>
        <v>163</v>
      </c>
      <c r="B166" s="22" t="s">
        <v>391</v>
      </c>
      <c r="C166" s="22" t="s">
        <v>392</v>
      </c>
      <c r="D166" s="22" t="s">
        <v>19</v>
      </c>
      <c r="E166" s="22" t="s">
        <v>27</v>
      </c>
      <c r="F166" s="22">
        <v>367</v>
      </c>
      <c r="G166" s="25">
        <v>85</v>
      </c>
      <c r="H166" s="25">
        <v>86</v>
      </c>
      <c r="I166" s="25">
        <f t="shared" ref="I166:I183" si="15">G166+H166</f>
        <v>171</v>
      </c>
      <c r="J166" s="25">
        <f t="shared" si="12"/>
        <v>78.24</v>
      </c>
      <c r="K166" s="22" t="s">
        <v>21</v>
      </c>
      <c r="L166" s="22" t="s">
        <v>380</v>
      </c>
      <c r="M166" s="22" t="s">
        <v>23</v>
      </c>
      <c r="N166" s="22" t="s">
        <v>28</v>
      </c>
      <c r="O166" s="22"/>
    </row>
    <row r="167" s="7" customFormat="1" ht="20.15" customHeight="1" spans="1:15">
      <c r="A167" s="22">
        <f t="shared" si="13"/>
        <v>164</v>
      </c>
      <c r="B167" s="22" t="s">
        <v>393</v>
      </c>
      <c r="C167" s="22" t="s">
        <v>394</v>
      </c>
      <c r="D167" s="22" t="s">
        <v>19</v>
      </c>
      <c r="E167" s="22" t="s">
        <v>27</v>
      </c>
      <c r="F167" s="22">
        <v>349</v>
      </c>
      <c r="G167" s="25">
        <v>84</v>
      </c>
      <c r="H167" s="25">
        <v>86.2</v>
      </c>
      <c r="I167" s="25">
        <f t="shared" si="15"/>
        <v>170.2</v>
      </c>
      <c r="J167" s="25">
        <f t="shared" si="12"/>
        <v>75.92</v>
      </c>
      <c r="K167" s="22" t="s">
        <v>21</v>
      </c>
      <c r="L167" s="22" t="s">
        <v>380</v>
      </c>
      <c r="M167" s="22" t="s">
        <v>23</v>
      </c>
      <c r="N167" s="22" t="s">
        <v>28</v>
      </c>
      <c r="O167" s="22"/>
    </row>
    <row r="168" s="7" customFormat="1" ht="20.15" customHeight="1" spans="1:15">
      <c r="A168" s="22">
        <f t="shared" si="13"/>
        <v>165</v>
      </c>
      <c r="B168" s="22" t="s">
        <v>395</v>
      </c>
      <c r="C168" s="22" t="s">
        <v>396</v>
      </c>
      <c r="D168" s="22" t="s">
        <v>19</v>
      </c>
      <c r="E168" s="22" t="s">
        <v>27</v>
      </c>
      <c r="F168" s="22">
        <v>354</v>
      </c>
      <c r="G168" s="25">
        <v>70</v>
      </c>
      <c r="H168" s="25">
        <v>88.8</v>
      </c>
      <c r="I168" s="25">
        <f t="shared" si="15"/>
        <v>158.8</v>
      </c>
      <c r="J168" s="25">
        <f t="shared" si="12"/>
        <v>74.24</v>
      </c>
      <c r="K168" s="22" t="s">
        <v>21</v>
      </c>
      <c r="L168" s="22" t="s">
        <v>380</v>
      </c>
      <c r="M168" s="22" t="s">
        <v>23</v>
      </c>
      <c r="N168" s="22" t="s">
        <v>28</v>
      </c>
      <c r="O168" s="22"/>
    </row>
    <row r="169" s="7" customFormat="1" ht="20.15" customHeight="1" spans="1:15">
      <c r="A169" s="22">
        <f t="shared" si="13"/>
        <v>166</v>
      </c>
      <c r="B169" s="22" t="s">
        <v>397</v>
      </c>
      <c r="C169" s="22" t="s">
        <v>398</v>
      </c>
      <c r="D169" s="22" t="s">
        <v>19</v>
      </c>
      <c r="E169" s="22" t="s">
        <v>27</v>
      </c>
      <c r="F169" s="22">
        <v>354</v>
      </c>
      <c r="G169" s="25">
        <v>68</v>
      </c>
      <c r="H169" s="25">
        <v>84.6666666666667</v>
      </c>
      <c r="I169" s="25">
        <f t="shared" si="15"/>
        <v>152.666666666667</v>
      </c>
      <c r="J169" s="25">
        <f t="shared" si="12"/>
        <v>73.0133333333333</v>
      </c>
      <c r="K169" s="22" t="s">
        <v>21</v>
      </c>
      <c r="L169" s="22" t="s">
        <v>380</v>
      </c>
      <c r="M169" s="22" t="s">
        <v>23</v>
      </c>
      <c r="N169" s="22" t="s">
        <v>28</v>
      </c>
      <c r="O169" s="22"/>
    </row>
    <row r="170" s="7" customFormat="1" ht="20.15" customHeight="1" spans="1:15">
      <c r="A170" s="22">
        <f t="shared" si="13"/>
        <v>167</v>
      </c>
      <c r="B170" s="22" t="s">
        <v>399</v>
      </c>
      <c r="C170" s="22" t="s">
        <v>400</v>
      </c>
      <c r="D170" s="22" t="s">
        <v>19</v>
      </c>
      <c r="E170" s="22" t="s">
        <v>27</v>
      </c>
      <c r="F170" s="22">
        <v>343</v>
      </c>
      <c r="G170" s="25">
        <v>80</v>
      </c>
      <c r="H170" s="25">
        <v>86.4</v>
      </c>
      <c r="I170" s="25">
        <f t="shared" si="15"/>
        <v>166.4</v>
      </c>
      <c r="J170" s="25">
        <f t="shared" si="12"/>
        <v>74.44</v>
      </c>
      <c r="K170" s="22" t="s">
        <v>21</v>
      </c>
      <c r="L170" s="22" t="s">
        <v>380</v>
      </c>
      <c r="M170" s="22" t="s">
        <v>23</v>
      </c>
      <c r="N170" s="22" t="s">
        <v>28</v>
      </c>
      <c r="O170" s="22"/>
    </row>
    <row r="171" s="3" customFormat="1" ht="20.15" customHeight="1" spans="1:15">
      <c r="A171" s="22">
        <f t="shared" si="13"/>
        <v>168</v>
      </c>
      <c r="B171" s="22" t="s">
        <v>401</v>
      </c>
      <c r="C171" s="22" t="s">
        <v>402</v>
      </c>
      <c r="D171" s="22" t="s">
        <v>19</v>
      </c>
      <c r="E171" s="22" t="s">
        <v>27</v>
      </c>
      <c r="F171" s="22">
        <v>337</v>
      </c>
      <c r="G171" s="25">
        <v>88</v>
      </c>
      <c r="H171" s="25">
        <v>88</v>
      </c>
      <c r="I171" s="25">
        <f t="shared" si="15"/>
        <v>176</v>
      </c>
      <c r="J171" s="25">
        <f t="shared" si="12"/>
        <v>75.64</v>
      </c>
      <c r="K171" s="22" t="s">
        <v>21</v>
      </c>
      <c r="L171" s="22" t="s">
        <v>380</v>
      </c>
      <c r="M171" s="22" t="s">
        <v>23</v>
      </c>
      <c r="N171" s="22" t="s">
        <v>28</v>
      </c>
      <c r="O171" s="22"/>
    </row>
    <row r="172" s="3" customFormat="1" ht="20.15" customHeight="1" spans="1:15">
      <c r="A172" s="22">
        <f t="shared" si="13"/>
        <v>169</v>
      </c>
      <c r="B172" s="22" t="s">
        <v>403</v>
      </c>
      <c r="C172" s="24" t="s">
        <v>404</v>
      </c>
      <c r="D172" s="22" t="s">
        <v>19</v>
      </c>
      <c r="E172" s="22" t="s">
        <v>27</v>
      </c>
      <c r="F172" s="22">
        <v>341</v>
      </c>
      <c r="G172" s="25">
        <v>80</v>
      </c>
      <c r="H172" s="25">
        <v>88.2</v>
      </c>
      <c r="I172" s="25">
        <f t="shared" si="15"/>
        <v>168.2</v>
      </c>
      <c r="J172" s="25">
        <f t="shared" si="12"/>
        <v>74.56</v>
      </c>
      <c r="K172" s="22" t="s">
        <v>21</v>
      </c>
      <c r="L172" s="22" t="s">
        <v>380</v>
      </c>
      <c r="M172" s="22" t="s">
        <v>23</v>
      </c>
      <c r="N172" s="22" t="s">
        <v>28</v>
      </c>
      <c r="O172" s="22"/>
    </row>
    <row r="173" s="2" customFormat="1" ht="20.15" customHeight="1" spans="1:15">
      <c r="A173" s="22">
        <f t="shared" si="13"/>
        <v>170</v>
      </c>
      <c r="B173" s="22" t="s">
        <v>405</v>
      </c>
      <c r="C173" s="22" t="s">
        <v>406</v>
      </c>
      <c r="D173" s="22" t="s">
        <v>19</v>
      </c>
      <c r="E173" s="22" t="s">
        <v>27</v>
      </c>
      <c r="F173" s="22">
        <v>365</v>
      </c>
      <c r="G173" s="25">
        <v>73</v>
      </c>
      <c r="H173" s="25">
        <v>88.2</v>
      </c>
      <c r="I173" s="25">
        <f t="shared" si="15"/>
        <v>161.2</v>
      </c>
      <c r="J173" s="25">
        <f t="shared" si="12"/>
        <v>76.04</v>
      </c>
      <c r="K173" s="22" t="s">
        <v>21</v>
      </c>
      <c r="L173" s="22" t="s">
        <v>380</v>
      </c>
      <c r="M173" s="22" t="s">
        <v>23</v>
      </c>
      <c r="N173" s="22" t="s">
        <v>28</v>
      </c>
      <c r="O173" s="22"/>
    </row>
    <row r="174" s="3" customFormat="1" ht="20.15" customHeight="1" spans="1:15">
      <c r="A174" s="22">
        <f t="shared" si="13"/>
        <v>171</v>
      </c>
      <c r="B174" s="22" t="s">
        <v>407</v>
      </c>
      <c r="C174" s="22" t="s">
        <v>408</v>
      </c>
      <c r="D174" s="22" t="s">
        <v>19</v>
      </c>
      <c r="E174" s="22" t="s">
        <v>27</v>
      </c>
      <c r="F174" s="22">
        <v>357</v>
      </c>
      <c r="G174" s="25">
        <v>84</v>
      </c>
      <c r="H174" s="25">
        <v>87.8</v>
      </c>
      <c r="I174" s="25">
        <f t="shared" si="15"/>
        <v>171.8</v>
      </c>
      <c r="J174" s="25">
        <f t="shared" si="12"/>
        <v>77.2</v>
      </c>
      <c r="K174" s="22" t="s">
        <v>21</v>
      </c>
      <c r="L174" s="22" t="s">
        <v>380</v>
      </c>
      <c r="M174" s="22" t="s">
        <v>23</v>
      </c>
      <c r="N174" s="22" t="s">
        <v>28</v>
      </c>
      <c r="O174" s="22"/>
    </row>
    <row r="175" s="3" customFormat="1" ht="20.15" customHeight="1" spans="1:15">
      <c r="A175" s="22">
        <f t="shared" si="13"/>
        <v>172</v>
      </c>
      <c r="B175" s="22" t="s">
        <v>409</v>
      </c>
      <c r="C175" s="22" t="s">
        <v>410</v>
      </c>
      <c r="D175" s="22" t="s">
        <v>19</v>
      </c>
      <c r="E175" s="22" t="s">
        <v>27</v>
      </c>
      <c r="F175" s="22">
        <v>370</v>
      </c>
      <c r="G175" s="25">
        <v>85</v>
      </c>
      <c r="H175" s="25">
        <v>89.4</v>
      </c>
      <c r="I175" s="25">
        <f t="shared" si="15"/>
        <v>174.4</v>
      </c>
      <c r="J175" s="25">
        <f t="shared" si="12"/>
        <v>79.28</v>
      </c>
      <c r="K175" s="22" t="s">
        <v>21</v>
      </c>
      <c r="L175" s="22" t="s">
        <v>380</v>
      </c>
      <c r="M175" s="22" t="s">
        <v>23</v>
      </c>
      <c r="N175" s="22" t="s">
        <v>28</v>
      </c>
      <c r="O175" s="22"/>
    </row>
    <row r="176" s="3" customFormat="1" ht="18" customHeight="1" spans="1:15">
      <c r="A176" s="22">
        <f t="shared" si="13"/>
        <v>173</v>
      </c>
      <c r="B176" s="30" t="s">
        <v>411</v>
      </c>
      <c r="C176" s="30" t="s">
        <v>412</v>
      </c>
      <c r="D176" s="22" t="s">
        <v>19</v>
      </c>
      <c r="E176" s="22" t="s">
        <v>27</v>
      </c>
      <c r="F176" s="22">
        <v>342</v>
      </c>
      <c r="G176" s="25">
        <v>70</v>
      </c>
      <c r="H176" s="34">
        <v>85.75</v>
      </c>
      <c r="I176" s="25">
        <f t="shared" si="15"/>
        <v>155.75</v>
      </c>
      <c r="J176" s="25">
        <f t="shared" si="12"/>
        <v>72.19</v>
      </c>
      <c r="K176" s="22" t="s">
        <v>21</v>
      </c>
      <c r="L176" s="22" t="s">
        <v>380</v>
      </c>
      <c r="M176" s="22" t="s">
        <v>23</v>
      </c>
      <c r="N176" s="22" t="s">
        <v>28</v>
      </c>
      <c r="O176" s="31"/>
    </row>
    <row r="177" s="3" customFormat="1" ht="18" customHeight="1" spans="1:15">
      <c r="A177" s="22">
        <f t="shared" si="13"/>
        <v>174</v>
      </c>
      <c r="B177" s="30" t="s">
        <v>413</v>
      </c>
      <c r="C177" s="30" t="s">
        <v>414</v>
      </c>
      <c r="D177" s="22" t="s">
        <v>19</v>
      </c>
      <c r="E177" s="22" t="s">
        <v>27</v>
      </c>
      <c r="F177" s="22">
        <v>362</v>
      </c>
      <c r="G177" s="27">
        <v>80</v>
      </c>
      <c r="H177" s="27">
        <v>80.64</v>
      </c>
      <c r="I177" s="27">
        <f t="shared" si="15"/>
        <v>160.64</v>
      </c>
      <c r="J177" s="25">
        <f t="shared" si="12"/>
        <v>75.568</v>
      </c>
      <c r="K177" s="22" t="s">
        <v>21</v>
      </c>
      <c r="L177" s="22" t="s">
        <v>415</v>
      </c>
      <c r="M177" s="22" t="s">
        <v>23</v>
      </c>
      <c r="N177" s="22" t="s">
        <v>28</v>
      </c>
      <c r="O177" s="31"/>
    </row>
    <row r="178" s="3" customFormat="1" ht="18" customHeight="1" spans="1:15">
      <c r="A178" s="22">
        <f t="shared" si="13"/>
        <v>175</v>
      </c>
      <c r="B178" s="30" t="s">
        <v>416</v>
      </c>
      <c r="C178" s="30" t="s">
        <v>417</v>
      </c>
      <c r="D178" s="22" t="s">
        <v>19</v>
      </c>
      <c r="E178" s="22" t="s">
        <v>27</v>
      </c>
      <c r="F178" s="22">
        <v>359</v>
      </c>
      <c r="G178" s="27">
        <v>63</v>
      </c>
      <c r="H178" s="27">
        <v>78.4</v>
      </c>
      <c r="I178" s="27">
        <f t="shared" si="15"/>
        <v>141.4</v>
      </c>
      <c r="J178" s="25">
        <f t="shared" si="12"/>
        <v>71.36</v>
      </c>
      <c r="K178" s="22" t="s">
        <v>21</v>
      </c>
      <c r="L178" s="22" t="s">
        <v>415</v>
      </c>
      <c r="M178" s="22" t="s">
        <v>23</v>
      </c>
      <c r="N178" s="22" t="s">
        <v>28</v>
      </c>
      <c r="O178" s="31"/>
    </row>
    <row r="179" s="3" customFormat="1" ht="18" customHeight="1" spans="1:15">
      <c r="A179" s="22">
        <f t="shared" si="13"/>
        <v>176</v>
      </c>
      <c r="B179" s="30" t="s">
        <v>418</v>
      </c>
      <c r="C179" s="30" t="s">
        <v>419</v>
      </c>
      <c r="D179" s="22" t="s">
        <v>19</v>
      </c>
      <c r="E179" s="22" t="s">
        <v>27</v>
      </c>
      <c r="F179" s="22">
        <v>346</v>
      </c>
      <c r="G179" s="27">
        <v>70</v>
      </c>
      <c r="H179" s="27">
        <v>78.04</v>
      </c>
      <c r="I179" s="27">
        <f t="shared" si="15"/>
        <v>148.04</v>
      </c>
      <c r="J179" s="25">
        <f t="shared" si="12"/>
        <v>71.128</v>
      </c>
      <c r="K179" s="22" t="s">
        <v>21</v>
      </c>
      <c r="L179" s="22" t="s">
        <v>415</v>
      </c>
      <c r="M179" s="22" t="s">
        <v>23</v>
      </c>
      <c r="N179" s="22" t="s">
        <v>28</v>
      </c>
      <c r="O179" s="31"/>
    </row>
    <row r="180" s="3" customFormat="1" ht="18" customHeight="1" spans="1:15">
      <c r="A180" s="22">
        <f t="shared" si="13"/>
        <v>177</v>
      </c>
      <c r="B180" s="30" t="s">
        <v>420</v>
      </c>
      <c r="C180" s="30" t="s">
        <v>421</v>
      </c>
      <c r="D180" s="22" t="s">
        <v>19</v>
      </c>
      <c r="E180" s="22" t="s">
        <v>27</v>
      </c>
      <c r="F180" s="22">
        <v>353</v>
      </c>
      <c r="G180" s="27">
        <v>65</v>
      </c>
      <c r="H180" s="27">
        <v>77.6</v>
      </c>
      <c r="I180" s="27">
        <f t="shared" si="15"/>
        <v>142.6</v>
      </c>
      <c r="J180" s="25">
        <f t="shared" si="12"/>
        <v>70.88</v>
      </c>
      <c r="K180" s="22" t="s">
        <v>21</v>
      </c>
      <c r="L180" s="22" t="s">
        <v>415</v>
      </c>
      <c r="M180" s="22" t="s">
        <v>23</v>
      </c>
      <c r="N180" s="22" t="s">
        <v>28</v>
      </c>
      <c r="O180" s="31"/>
    </row>
    <row r="181" s="2" customFormat="1" ht="18" customHeight="1" spans="1:15">
      <c r="A181" s="22">
        <f t="shared" si="13"/>
        <v>178</v>
      </c>
      <c r="B181" s="30" t="s">
        <v>422</v>
      </c>
      <c r="C181" s="30" t="s">
        <v>423</v>
      </c>
      <c r="D181" s="22" t="s">
        <v>19</v>
      </c>
      <c r="E181" s="22" t="s">
        <v>27</v>
      </c>
      <c r="F181" s="22">
        <v>346</v>
      </c>
      <c r="G181" s="27">
        <v>68</v>
      </c>
      <c r="H181" s="27">
        <v>77.44</v>
      </c>
      <c r="I181" s="27">
        <f t="shared" si="15"/>
        <v>145.44</v>
      </c>
      <c r="J181" s="25">
        <f t="shared" si="12"/>
        <v>70.608</v>
      </c>
      <c r="K181" s="22" t="s">
        <v>21</v>
      </c>
      <c r="L181" s="22" t="s">
        <v>415</v>
      </c>
      <c r="M181" s="22" t="s">
        <v>23</v>
      </c>
      <c r="N181" s="22" t="s">
        <v>28</v>
      </c>
      <c r="O181" s="31"/>
    </row>
    <row r="182" s="3" customFormat="1" ht="20.15" customHeight="1" spans="1:15">
      <c r="A182" s="22">
        <f t="shared" si="13"/>
        <v>179</v>
      </c>
      <c r="B182" s="22" t="s">
        <v>424</v>
      </c>
      <c r="C182" s="22" t="s">
        <v>425</v>
      </c>
      <c r="D182" s="22" t="s">
        <v>19</v>
      </c>
      <c r="E182" s="22" t="s">
        <v>27</v>
      </c>
      <c r="F182" s="22">
        <v>373</v>
      </c>
      <c r="G182" s="25">
        <v>69</v>
      </c>
      <c r="H182" s="25">
        <v>87.24</v>
      </c>
      <c r="I182" s="25">
        <f t="shared" si="15"/>
        <v>156.24</v>
      </c>
      <c r="J182" s="25">
        <f t="shared" si="12"/>
        <v>76.008</v>
      </c>
      <c r="K182" s="22" t="s">
        <v>21</v>
      </c>
      <c r="L182" s="22" t="s">
        <v>415</v>
      </c>
      <c r="M182" s="22" t="s">
        <v>23</v>
      </c>
      <c r="N182" s="22" t="s">
        <v>28</v>
      </c>
      <c r="O182" s="22"/>
    </row>
    <row r="183" s="3" customFormat="1" ht="20.15" customHeight="1" spans="1:15">
      <c r="A183" s="22">
        <f t="shared" si="13"/>
        <v>180</v>
      </c>
      <c r="B183" s="22" t="s">
        <v>426</v>
      </c>
      <c r="C183" s="22" t="s">
        <v>427</v>
      </c>
      <c r="D183" s="22" t="s">
        <v>19</v>
      </c>
      <c r="E183" s="22" t="s">
        <v>27</v>
      </c>
      <c r="F183" s="22">
        <v>374</v>
      </c>
      <c r="G183" s="25">
        <v>88</v>
      </c>
      <c r="H183" s="25">
        <v>83.48</v>
      </c>
      <c r="I183" s="25">
        <f t="shared" si="15"/>
        <v>171.48</v>
      </c>
      <c r="J183" s="25">
        <f t="shared" si="12"/>
        <v>79.176</v>
      </c>
      <c r="K183" s="22" t="s">
        <v>21</v>
      </c>
      <c r="L183" s="22" t="s">
        <v>415</v>
      </c>
      <c r="M183" s="22" t="s">
        <v>23</v>
      </c>
      <c r="N183" s="22" t="s">
        <v>28</v>
      </c>
      <c r="O183" s="22"/>
    </row>
    <row r="184" s="3" customFormat="1" ht="20.15" customHeight="1" spans="1:15">
      <c r="A184" s="22">
        <f t="shared" si="13"/>
        <v>181</v>
      </c>
      <c r="B184" s="32" t="s">
        <v>428</v>
      </c>
      <c r="C184" s="44" t="s">
        <v>429</v>
      </c>
      <c r="D184" s="32" t="s">
        <v>19</v>
      </c>
      <c r="E184" s="32" t="s">
        <v>27</v>
      </c>
      <c r="F184" s="23">
        <v>341</v>
      </c>
      <c r="G184" s="25">
        <v>86</v>
      </c>
      <c r="H184" s="25">
        <v>77.6</v>
      </c>
      <c r="I184" s="25">
        <f t="shared" ref="I184:I199" si="16">SUM(G184:H184)</f>
        <v>163.6</v>
      </c>
      <c r="J184" s="25">
        <f t="shared" si="12"/>
        <v>73.64</v>
      </c>
      <c r="K184" s="22" t="s">
        <v>21</v>
      </c>
      <c r="L184" s="32" t="s">
        <v>430</v>
      </c>
      <c r="M184" s="32" t="s">
        <v>23</v>
      </c>
      <c r="N184" s="32" t="s">
        <v>28</v>
      </c>
      <c r="O184" s="32"/>
    </row>
    <row r="185" s="3" customFormat="1" ht="20.15" customHeight="1" spans="1:15">
      <c r="A185" s="22">
        <f t="shared" si="13"/>
        <v>182</v>
      </c>
      <c r="B185" s="32" t="s">
        <v>431</v>
      </c>
      <c r="C185" s="32" t="s">
        <v>432</v>
      </c>
      <c r="D185" s="32" t="s">
        <v>19</v>
      </c>
      <c r="E185" s="32" t="s">
        <v>27</v>
      </c>
      <c r="F185" s="23">
        <v>358</v>
      </c>
      <c r="G185" s="25">
        <v>82.4</v>
      </c>
      <c r="H185" s="25">
        <v>82</v>
      </c>
      <c r="I185" s="25">
        <f t="shared" si="16"/>
        <v>164.4</v>
      </c>
      <c r="J185" s="25">
        <f t="shared" si="12"/>
        <v>75.84</v>
      </c>
      <c r="K185" s="22" t="s">
        <v>21</v>
      </c>
      <c r="L185" s="32" t="s">
        <v>430</v>
      </c>
      <c r="M185" s="32" t="s">
        <v>23</v>
      </c>
      <c r="N185" s="32" t="s">
        <v>28</v>
      </c>
      <c r="O185" s="32"/>
    </row>
    <row r="186" s="3" customFormat="1" ht="20.15" customHeight="1" spans="1:15">
      <c r="A186" s="22">
        <f t="shared" si="13"/>
        <v>183</v>
      </c>
      <c r="B186" s="32" t="s">
        <v>433</v>
      </c>
      <c r="C186" s="32" t="s">
        <v>434</v>
      </c>
      <c r="D186" s="32" t="s">
        <v>19</v>
      </c>
      <c r="E186" s="32" t="s">
        <v>27</v>
      </c>
      <c r="F186" s="23">
        <v>340</v>
      </c>
      <c r="G186" s="25">
        <v>86.2</v>
      </c>
      <c r="H186" s="25">
        <v>82.2</v>
      </c>
      <c r="I186" s="25">
        <f t="shared" si="16"/>
        <v>168.4</v>
      </c>
      <c r="J186" s="25">
        <f t="shared" si="12"/>
        <v>74.48</v>
      </c>
      <c r="K186" s="22" t="s">
        <v>21</v>
      </c>
      <c r="L186" s="32" t="s">
        <v>430</v>
      </c>
      <c r="M186" s="32" t="s">
        <v>23</v>
      </c>
      <c r="N186" s="32" t="s">
        <v>28</v>
      </c>
      <c r="O186" s="32"/>
    </row>
    <row r="187" s="3" customFormat="1" ht="20.15" customHeight="1" spans="1:15">
      <c r="A187" s="22">
        <f t="shared" si="13"/>
        <v>184</v>
      </c>
      <c r="B187" s="32" t="s">
        <v>435</v>
      </c>
      <c r="C187" s="32" t="s">
        <v>436</v>
      </c>
      <c r="D187" s="32" t="s">
        <v>19</v>
      </c>
      <c r="E187" s="32" t="s">
        <v>27</v>
      </c>
      <c r="F187" s="23">
        <v>363</v>
      </c>
      <c r="G187" s="25">
        <v>85.2</v>
      </c>
      <c r="H187" s="25">
        <v>87</v>
      </c>
      <c r="I187" s="25">
        <f t="shared" si="16"/>
        <v>172.2</v>
      </c>
      <c r="J187" s="25">
        <f t="shared" si="12"/>
        <v>78</v>
      </c>
      <c r="K187" s="22" t="s">
        <v>21</v>
      </c>
      <c r="L187" s="32" t="s">
        <v>430</v>
      </c>
      <c r="M187" s="32" t="s">
        <v>23</v>
      </c>
      <c r="N187" s="32" t="s">
        <v>28</v>
      </c>
      <c r="O187" s="32"/>
    </row>
    <row r="188" s="3" customFormat="1" ht="20.15" customHeight="1" spans="1:15">
      <c r="A188" s="22">
        <f t="shared" si="13"/>
        <v>185</v>
      </c>
      <c r="B188" s="32" t="s">
        <v>437</v>
      </c>
      <c r="C188" s="32" t="s">
        <v>438</v>
      </c>
      <c r="D188" s="32" t="s">
        <v>19</v>
      </c>
      <c r="E188" s="32" t="s">
        <v>27</v>
      </c>
      <c r="F188" s="23">
        <v>347</v>
      </c>
      <c r="G188" s="25">
        <v>83.4</v>
      </c>
      <c r="H188" s="25">
        <v>82.8</v>
      </c>
      <c r="I188" s="25">
        <f t="shared" si="16"/>
        <v>166.2</v>
      </c>
      <c r="J188" s="25">
        <f t="shared" si="12"/>
        <v>74.88</v>
      </c>
      <c r="K188" s="22" t="s">
        <v>21</v>
      </c>
      <c r="L188" s="32" t="s">
        <v>430</v>
      </c>
      <c r="M188" s="32" t="s">
        <v>23</v>
      </c>
      <c r="N188" s="32" t="s">
        <v>28</v>
      </c>
      <c r="O188" s="32"/>
    </row>
    <row r="189" s="3" customFormat="1" ht="20.15" customHeight="1" spans="1:15">
      <c r="A189" s="22">
        <f t="shared" si="13"/>
        <v>186</v>
      </c>
      <c r="B189" s="32" t="s">
        <v>439</v>
      </c>
      <c r="C189" s="32" t="s">
        <v>440</v>
      </c>
      <c r="D189" s="32" t="s">
        <v>19</v>
      </c>
      <c r="E189" s="32" t="s">
        <v>27</v>
      </c>
      <c r="F189" s="23">
        <v>344</v>
      </c>
      <c r="G189" s="25">
        <v>88.4</v>
      </c>
      <c r="H189" s="25">
        <v>83.6</v>
      </c>
      <c r="I189" s="25">
        <f t="shared" si="16"/>
        <v>172</v>
      </c>
      <c r="J189" s="25">
        <f t="shared" si="12"/>
        <v>75.68</v>
      </c>
      <c r="K189" s="22" t="s">
        <v>21</v>
      </c>
      <c r="L189" s="32" t="s">
        <v>430</v>
      </c>
      <c r="M189" s="32" t="s">
        <v>23</v>
      </c>
      <c r="N189" s="32" t="s">
        <v>28</v>
      </c>
      <c r="O189" s="32"/>
    </row>
    <row r="190" s="3" customFormat="1" ht="20.15" customHeight="1" spans="1:15">
      <c r="A190" s="22">
        <f t="shared" si="13"/>
        <v>187</v>
      </c>
      <c r="B190" s="32" t="s">
        <v>441</v>
      </c>
      <c r="C190" s="32" t="s">
        <v>442</v>
      </c>
      <c r="D190" s="32" t="s">
        <v>19</v>
      </c>
      <c r="E190" s="32" t="s">
        <v>27</v>
      </c>
      <c r="F190" s="23">
        <v>361</v>
      </c>
      <c r="G190" s="25">
        <v>79.8</v>
      </c>
      <c r="H190" s="25">
        <v>87.8</v>
      </c>
      <c r="I190" s="25">
        <f t="shared" si="16"/>
        <v>167.6</v>
      </c>
      <c r="J190" s="25">
        <f t="shared" si="12"/>
        <v>76.84</v>
      </c>
      <c r="K190" s="22" t="s">
        <v>21</v>
      </c>
      <c r="L190" s="32" t="s">
        <v>430</v>
      </c>
      <c r="M190" s="32" t="s">
        <v>23</v>
      </c>
      <c r="N190" s="32" t="s">
        <v>28</v>
      </c>
      <c r="O190" s="32"/>
    </row>
    <row r="191" s="3" customFormat="1" ht="20.15" customHeight="1" spans="1:15">
      <c r="A191" s="22">
        <f t="shared" si="13"/>
        <v>188</v>
      </c>
      <c r="B191" s="32" t="s">
        <v>443</v>
      </c>
      <c r="C191" s="32" t="s">
        <v>444</v>
      </c>
      <c r="D191" s="32" t="s">
        <v>19</v>
      </c>
      <c r="E191" s="32" t="s">
        <v>27</v>
      </c>
      <c r="F191" s="23">
        <v>353</v>
      </c>
      <c r="G191" s="25">
        <v>84.4</v>
      </c>
      <c r="H191" s="25">
        <v>83.2</v>
      </c>
      <c r="I191" s="25">
        <f t="shared" si="16"/>
        <v>167.6</v>
      </c>
      <c r="J191" s="25">
        <f t="shared" si="12"/>
        <v>75.88</v>
      </c>
      <c r="K191" s="22" t="s">
        <v>21</v>
      </c>
      <c r="L191" s="32" t="s">
        <v>430</v>
      </c>
      <c r="M191" s="32" t="s">
        <v>23</v>
      </c>
      <c r="N191" s="32" t="s">
        <v>28</v>
      </c>
      <c r="O191" s="32"/>
    </row>
    <row r="192" s="3" customFormat="1" ht="20.15" customHeight="1" spans="1:15">
      <c r="A192" s="22">
        <f t="shared" si="13"/>
        <v>189</v>
      </c>
      <c r="B192" s="32" t="s">
        <v>445</v>
      </c>
      <c r="C192" s="32" t="s">
        <v>446</v>
      </c>
      <c r="D192" s="32" t="s">
        <v>19</v>
      </c>
      <c r="E192" s="32" t="s">
        <v>27</v>
      </c>
      <c r="F192" s="23">
        <v>371</v>
      </c>
      <c r="G192" s="25">
        <v>84.4</v>
      </c>
      <c r="H192" s="25">
        <v>85.8</v>
      </c>
      <c r="I192" s="25">
        <f t="shared" si="16"/>
        <v>170.2</v>
      </c>
      <c r="J192" s="25">
        <f t="shared" si="12"/>
        <v>78.56</v>
      </c>
      <c r="K192" s="22" t="s">
        <v>21</v>
      </c>
      <c r="L192" s="32" t="s">
        <v>430</v>
      </c>
      <c r="M192" s="32" t="s">
        <v>23</v>
      </c>
      <c r="N192" s="32" t="s">
        <v>28</v>
      </c>
      <c r="O192" s="32"/>
    </row>
    <row r="193" s="3" customFormat="1" ht="20.15" customHeight="1" spans="1:15">
      <c r="A193" s="22">
        <f t="shared" si="13"/>
        <v>190</v>
      </c>
      <c r="B193" s="32" t="s">
        <v>447</v>
      </c>
      <c r="C193" s="32" t="s">
        <v>448</v>
      </c>
      <c r="D193" s="32" t="s">
        <v>19</v>
      </c>
      <c r="E193" s="32" t="s">
        <v>27</v>
      </c>
      <c r="F193" s="23">
        <v>341</v>
      </c>
      <c r="G193" s="25">
        <v>86</v>
      </c>
      <c r="H193" s="25">
        <v>87.8</v>
      </c>
      <c r="I193" s="25">
        <f t="shared" si="16"/>
        <v>173.8</v>
      </c>
      <c r="J193" s="25">
        <f t="shared" si="12"/>
        <v>75.68</v>
      </c>
      <c r="K193" s="22" t="s">
        <v>21</v>
      </c>
      <c r="L193" s="32" t="s">
        <v>430</v>
      </c>
      <c r="M193" s="32" t="s">
        <v>23</v>
      </c>
      <c r="N193" s="32" t="s">
        <v>28</v>
      </c>
      <c r="O193" s="32"/>
    </row>
    <row r="194" s="3" customFormat="1" ht="20.15" customHeight="1" spans="1:15">
      <c r="A194" s="22">
        <f t="shared" si="13"/>
        <v>191</v>
      </c>
      <c r="B194" s="32" t="s">
        <v>449</v>
      </c>
      <c r="C194" s="32" t="s">
        <v>450</v>
      </c>
      <c r="D194" s="32" t="s">
        <v>19</v>
      </c>
      <c r="E194" s="32" t="s">
        <v>27</v>
      </c>
      <c r="F194" s="23">
        <v>359</v>
      </c>
      <c r="G194" s="25">
        <v>85</v>
      </c>
      <c r="H194" s="25">
        <v>83.6</v>
      </c>
      <c r="I194" s="25">
        <f t="shared" si="16"/>
        <v>168.6</v>
      </c>
      <c r="J194" s="25">
        <f t="shared" si="12"/>
        <v>76.8</v>
      </c>
      <c r="K194" s="22" t="s">
        <v>21</v>
      </c>
      <c r="L194" s="32" t="s">
        <v>430</v>
      </c>
      <c r="M194" s="32" t="s">
        <v>23</v>
      </c>
      <c r="N194" s="32" t="s">
        <v>28</v>
      </c>
      <c r="O194" s="32"/>
    </row>
    <row r="195" s="3" customFormat="1" ht="20.15" customHeight="1" spans="1:15">
      <c r="A195" s="22">
        <f t="shared" si="13"/>
        <v>192</v>
      </c>
      <c r="B195" s="32" t="s">
        <v>451</v>
      </c>
      <c r="C195" s="32" t="s">
        <v>452</v>
      </c>
      <c r="D195" s="32" t="s">
        <v>19</v>
      </c>
      <c r="E195" s="32" t="s">
        <v>27</v>
      </c>
      <c r="F195" s="23">
        <v>361</v>
      </c>
      <c r="G195" s="25">
        <v>86</v>
      </c>
      <c r="H195" s="25">
        <v>88.8</v>
      </c>
      <c r="I195" s="25">
        <f t="shared" si="16"/>
        <v>174.8</v>
      </c>
      <c r="J195" s="25">
        <f t="shared" si="12"/>
        <v>78.28</v>
      </c>
      <c r="K195" s="22" t="s">
        <v>21</v>
      </c>
      <c r="L195" s="32" t="s">
        <v>430</v>
      </c>
      <c r="M195" s="32" t="s">
        <v>23</v>
      </c>
      <c r="N195" s="32" t="s">
        <v>28</v>
      </c>
      <c r="O195" s="32"/>
    </row>
    <row r="196" s="3" customFormat="1" ht="20.15" customHeight="1" spans="1:15">
      <c r="A196" s="22">
        <f t="shared" si="13"/>
        <v>193</v>
      </c>
      <c r="B196" s="32" t="s">
        <v>453</v>
      </c>
      <c r="C196" s="32" t="s">
        <v>454</v>
      </c>
      <c r="D196" s="32" t="s">
        <v>19</v>
      </c>
      <c r="E196" s="32" t="s">
        <v>27</v>
      </c>
      <c r="F196" s="23">
        <v>347</v>
      </c>
      <c r="G196" s="25">
        <v>86.2</v>
      </c>
      <c r="H196" s="25">
        <v>85</v>
      </c>
      <c r="I196" s="25">
        <f t="shared" si="16"/>
        <v>171.2</v>
      </c>
      <c r="J196" s="25">
        <f t="shared" si="12"/>
        <v>75.88</v>
      </c>
      <c r="K196" s="22" t="s">
        <v>21</v>
      </c>
      <c r="L196" s="32" t="s">
        <v>430</v>
      </c>
      <c r="M196" s="32" t="s">
        <v>23</v>
      </c>
      <c r="N196" s="32" t="s">
        <v>28</v>
      </c>
      <c r="O196" s="32"/>
    </row>
    <row r="197" s="3" customFormat="1" ht="20.15" customHeight="1" spans="1:15">
      <c r="A197" s="22">
        <f t="shared" si="13"/>
        <v>194</v>
      </c>
      <c r="B197" s="32" t="s">
        <v>455</v>
      </c>
      <c r="C197" s="32" t="s">
        <v>456</v>
      </c>
      <c r="D197" s="32" t="s">
        <v>19</v>
      </c>
      <c r="E197" s="32" t="s">
        <v>27</v>
      </c>
      <c r="F197" s="23">
        <v>343</v>
      </c>
      <c r="G197" s="25">
        <v>91</v>
      </c>
      <c r="H197" s="25">
        <v>88</v>
      </c>
      <c r="I197" s="25">
        <f t="shared" si="16"/>
        <v>179</v>
      </c>
      <c r="J197" s="25">
        <f t="shared" ref="J197:J260" si="17">(F197/5)*0.6+(I197/2)*0.4</f>
        <v>76.96</v>
      </c>
      <c r="K197" s="22" t="s">
        <v>21</v>
      </c>
      <c r="L197" s="32" t="s">
        <v>430</v>
      </c>
      <c r="M197" s="32" t="s">
        <v>23</v>
      </c>
      <c r="N197" s="32" t="s">
        <v>28</v>
      </c>
      <c r="O197" s="32"/>
    </row>
    <row r="198" s="3" customFormat="1" ht="20.15" customHeight="1" spans="1:15">
      <c r="A198" s="22">
        <f t="shared" si="13"/>
        <v>195</v>
      </c>
      <c r="B198" s="32" t="s">
        <v>457</v>
      </c>
      <c r="C198" s="32" t="s">
        <v>458</v>
      </c>
      <c r="D198" s="32" t="s">
        <v>19</v>
      </c>
      <c r="E198" s="32" t="s">
        <v>27</v>
      </c>
      <c r="F198" s="23">
        <v>358</v>
      </c>
      <c r="G198" s="25">
        <v>84</v>
      </c>
      <c r="H198" s="25">
        <v>87.4</v>
      </c>
      <c r="I198" s="25">
        <f t="shared" si="16"/>
        <v>171.4</v>
      </c>
      <c r="J198" s="25">
        <f t="shared" si="17"/>
        <v>77.24</v>
      </c>
      <c r="K198" s="22" t="s">
        <v>21</v>
      </c>
      <c r="L198" s="32" t="s">
        <v>430</v>
      </c>
      <c r="M198" s="32" t="s">
        <v>23</v>
      </c>
      <c r="N198" s="32" t="s">
        <v>28</v>
      </c>
      <c r="O198" s="32"/>
    </row>
    <row r="199" s="3" customFormat="1" ht="20.15" customHeight="1" spans="1:15">
      <c r="A199" s="22">
        <f t="shared" si="13"/>
        <v>196</v>
      </c>
      <c r="B199" s="24" t="s">
        <v>459</v>
      </c>
      <c r="C199" s="42" t="s">
        <v>460</v>
      </c>
      <c r="D199" s="22" t="s">
        <v>19</v>
      </c>
      <c r="E199" s="22" t="s">
        <v>27</v>
      </c>
      <c r="F199" s="24" t="s">
        <v>461</v>
      </c>
      <c r="G199" s="25">
        <v>57.33</v>
      </c>
      <c r="H199" s="25">
        <v>77.4</v>
      </c>
      <c r="I199" s="25">
        <f t="shared" si="16"/>
        <v>134.73</v>
      </c>
      <c r="J199" s="25">
        <f t="shared" si="17"/>
        <v>64.626</v>
      </c>
      <c r="K199" s="22" t="s">
        <v>21</v>
      </c>
      <c r="L199" s="22" t="s">
        <v>462</v>
      </c>
      <c r="M199" s="22" t="s">
        <v>23</v>
      </c>
      <c r="N199" s="22" t="s">
        <v>28</v>
      </c>
      <c r="O199" s="22"/>
    </row>
    <row r="200" s="3" customFormat="1" ht="20.15" customHeight="1" spans="1:15">
      <c r="A200" s="22">
        <f t="shared" si="13"/>
        <v>197</v>
      </c>
      <c r="B200" s="22" t="s">
        <v>463</v>
      </c>
      <c r="C200" s="22" t="s">
        <v>464</v>
      </c>
      <c r="D200" s="22" t="s">
        <v>19</v>
      </c>
      <c r="E200" s="22" t="s">
        <v>27</v>
      </c>
      <c r="F200" s="22" t="s">
        <v>465</v>
      </c>
      <c r="G200" s="22">
        <v>92.67</v>
      </c>
      <c r="H200" s="27">
        <v>75.6</v>
      </c>
      <c r="I200" s="22">
        <v>168.27</v>
      </c>
      <c r="J200" s="25">
        <f t="shared" si="17"/>
        <v>75.774</v>
      </c>
      <c r="K200" s="22" t="s">
        <v>21</v>
      </c>
      <c r="L200" s="22" t="s">
        <v>462</v>
      </c>
      <c r="M200" s="22" t="s">
        <v>23</v>
      </c>
      <c r="N200" s="22" t="s">
        <v>28</v>
      </c>
      <c r="O200" s="22"/>
    </row>
    <row r="201" s="3" customFormat="1" ht="20.15" customHeight="1" spans="1:15">
      <c r="A201" s="22">
        <f t="shared" si="13"/>
        <v>198</v>
      </c>
      <c r="B201" s="22" t="s">
        <v>466</v>
      </c>
      <c r="C201" s="22" t="s">
        <v>467</v>
      </c>
      <c r="D201" s="22" t="s">
        <v>19</v>
      </c>
      <c r="E201" s="22" t="s">
        <v>27</v>
      </c>
      <c r="F201" s="22" t="s">
        <v>468</v>
      </c>
      <c r="G201" s="22">
        <v>68.67</v>
      </c>
      <c r="H201" s="27">
        <v>67.6</v>
      </c>
      <c r="I201" s="22">
        <v>136.27</v>
      </c>
      <c r="J201" s="25">
        <f t="shared" si="17"/>
        <v>68.174</v>
      </c>
      <c r="K201" s="22" t="s">
        <v>21</v>
      </c>
      <c r="L201" s="22" t="s">
        <v>462</v>
      </c>
      <c r="M201" s="22" t="s">
        <v>23</v>
      </c>
      <c r="N201" s="22" t="s">
        <v>28</v>
      </c>
      <c r="O201" s="22"/>
    </row>
    <row r="202" s="3" customFormat="1" ht="20.15" customHeight="1" spans="1:15">
      <c r="A202" s="22">
        <f t="shared" si="13"/>
        <v>199</v>
      </c>
      <c r="B202" s="24" t="s">
        <v>469</v>
      </c>
      <c r="C202" s="42" t="s">
        <v>470</v>
      </c>
      <c r="D202" s="22" t="s">
        <v>19</v>
      </c>
      <c r="E202" s="22" t="s">
        <v>27</v>
      </c>
      <c r="F202" s="24" t="s">
        <v>471</v>
      </c>
      <c r="G202" s="25">
        <v>75.33</v>
      </c>
      <c r="H202" s="25">
        <v>78</v>
      </c>
      <c r="I202" s="25">
        <f>SUM(G202:H202)</f>
        <v>153.33</v>
      </c>
      <c r="J202" s="25">
        <f t="shared" si="17"/>
        <v>68.826</v>
      </c>
      <c r="K202" s="22" t="s">
        <v>21</v>
      </c>
      <c r="L202" s="22" t="s">
        <v>462</v>
      </c>
      <c r="M202" s="22" t="s">
        <v>23</v>
      </c>
      <c r="N202" s="22" t="s">
        <v>28</v>
      </c>
      <c r="O202" s="22"/>
    </row>
    <row r="203" s="3" customFormat="1" ht="20.15" customHeight="1" spans="1:15">
      <c r="A203" s="22">
        <f t="shared" si="13"/>
        <v>200</v>
      </c>
      <c r="B203" s="22" t="s">
        <v>472</v>
      </c>
      <c r="C203" s="22" t="s">
        <v>473</v>
      </c>
      <c r="D203" s="22" t="s">
        <v>19</v>
      </c>
      <c r="E203" s="22" t="s">
        <v>27</v>
      </c>
      <c r="F203" s="22" t="s">
        <v>474</v>
      </c>
      <c r="G203" s="27">
        <v>90</v>
      </c>
      <c r="H203" s="27">
        <v>86.8</v>
      </c>
      <c r="I203" s="27">
        <v>176.8</v>
      </c>
      <c r="J203" s="25">
        <f t="shared" si="17"/>
        <v>77.24</v>
      </c>
      <c r="K203" s="22" t="s">
        <v>21</v>
      </c>
      <c r="L203" s="22" t="s">
        <v>462</v>
      </c>
      <c r="M203" s="22" t="s">
        <v>23</v>
      </c>
      <c r="N203" s="22" t="s">
        <v>28</v>
      </c>
      <c r="O203" s="22"/>
    </row>
    <row r="204" s="3" customFormat="1" ht="20.15" customHeight="1" spans="1:15">
      <c r="A204" s="22">
        <f t="shared" si="13"/>
        <v>201</v>
      </c>
      <c r="B204" s="22" t="s">
        <v>475</v>
      </c>
      <c r="C204" s="22" t="s">
        <v>476</v>
      </c>
      <c r="D204" s="22" t="s">
        <v>19</v>
      </c>
      <c r="E204" s="22" t="s">
        <v>27</v>
      </c>
      <c r="F204" s="22" t="s">
        <v>477</v>
      </c>
      <c r="G204" s="25">
        <v>73</v>
      </c>
      <c r="H204" s="25">
        <v>74.4</v>
      </c>
      <c r="I204" s="25">
        <f t="shared" ref="I204:I215" si="18">SUM(G204:H204)</f>
        <v>147.4</v>
      </c>
      <c r="J204" s="25">
        <f t="shared" si="17"/>
        <v>71.48</v>
      </c>
      <c r="K204" s="22" t="s">
        <v>21</v>
      </c>
      <c r="L204" s="22" t="s">
        <v>462</v>
      </c>
      <c r="M204" s="22" t="s">
        <v>23</v>
      </c>
      <c r="N204" s="22" t="s">
        <v>28</v>
      </c>
      <c r="O204" s="22"/>
    </row>
    <row r="205" s="3" customFormat="1" ht="20.15" customHeight="1" spans="1:15">
      <c r="A205" s="22">
        <f t="shared" si="13"/>
        <v>202</v>
      </c>
      <c r="B205" s="24" t="s">
        <v>478</v>
      </c>
      <c r="C205" s="42" t="s">
        <v>479</v>
      </c>
      <c r="D205" s="22" t="s">
        <v>19</v>
      </c>
      <c r="E205" s="22" t="s">
        <v>27</v>
      </c>
      <c r="F205" s="24" t="s">
        <v>480</v>
      </c>
      <c r="G205" s="25">
        <v>62.667</v>
      </c>
      <c r="H205" s="25">
        <v>62.6</v>
      </c>
      <c r="I205" s="25">
        <f t="shared" si="18"/>
        <v>125.267</v>
      </c>
      <c r="J205" s="25">
        <f t="shared" si="17"/>
        <v>62.8534</v>
      </c>
      <c r="K205" s="22" t="s">
        <v>21</v>
      </c>
      <c r="L205" s="22" t="s">
        <v>462</v>
      </c>
      <c r="M205" s="22" t="s">
        <v>23</v>
      </c>
      <c r="N205" s="22" t="s">
        <v>28</v>
      </c>
      <c r="O205" s="22"/>
    </row>
    <row r="206" s="3" customFormat="1" ht="20.15" customHeight="1" spans="1:15">
      <c r="A206" s="22">
        <f t="shared" si="13"/>
        <v>203</v>
      </c>
      <c r="B206" s="24" t="s">
        <v>481</v>
      </c>
      <c r="C206" s="42" t="s">
        <v>482</v>
      </c>
      <c r="D206" s="22" t="s">
        <v>19</v>
      </c>
      <c r="E206" s="22" t="s">
        <v>27</v>
      </c>
      <c r="F206" s="24" t="s">
        <v>483</v>
      </c>
      <c r="G206" s="25">
        <v>84.667</v>
      </c>
      <c r="H206" s="25">
        <v>74.2</v>
      </c>
      <c r="I206" s="25">
        <f t="shared" si="18"/>
        <v>158.867</v>
      </c>
      <c r="J206" s="25">
        <f t="shared" si="17"/>
        <v>70.4134</v>
      </c>
      <c r="K206" s="22" t="s">
        <v>21</v>
      </c>
      <c r="L206" s="22" t="s">
        <v>462</v>
      </c>
      <c r="M206" s="22" t="s">
        <v>23</v>
      </c>
      <c r="N206" s="22" t="s">
        <v>28</v>
      </c>
      <c r="O206" s="22"/>
    </row>
    <row r="207" s="3" customFormat="1" ht="20.15" customHeight="1" spans="1:15">
      <c r="A207" s="22">
        <f t="shared" ref="A207:A276" si="19">ROW()-3</f>
        <v>204</v>
      </c>
      <c r="B207" s="24" t="s">
        <v>484</v>
      </c>
      <c r="C207" s="42" t="s">
        <v>485</v>
      </c>
      <c r="D207" s="22" t="s">
        <v>19</v>
      </c>
      <c r="E207" s="22" t="s">
        <v>27</v>
      </c>
      <c r="F207" s="24" t="s">
        <v>483</v>
      </c>
      <c r="G207" s="25">
        <v>74.667</v>
      </c>
      <c r="H207" s="25">
        <v>66</v>
      </c>
      <c r="I207" s="25">
        <f t="shared" si="18"/>
        <v>140.667</v>
      </c>
      <c r="J207" s="25">
        <f t="shared" si="17"/>
        <v>66.7734</v>
      </c>
      <c r="K207" s="22" t="s">
        <v>21</v>
      </c>
      <c r="L207" s="22" t="s">
        <v>462</v>
      </c>
      <c r="M207" s="22" t="s">
        <v>23</v>
      </c>
      <c r="N207" s="22" t="s">
        <v>28</v>
      </c>
      <c r="O207" s="22"/>
    </row>
    <row r="208" s="3" customFormat="1" ht="20.15" customHeight="1" spans="1:15">
      <c r="A208" s="22">
        <f t="shared" si="19"/>
        <v>205</v>
      </c>
      <c r="B208" s="24" t="s">
        <v>486</v>
      </c>
      <c r="C208" s="42" t="s">
        <v>487</v>
      </c>
      <c r="D208" s="22" t="s">
        <v>19</v>
      </c>
      <c r="E208" s="22" t="s">
        <v>27</v>
      </c>
      <c r="F208" s="24" t="s">
        <v>488</v>
      </c>
      <c r="G208" s="25">
        <v>71</v>
      </c>
      <c r="H208" s="25">
        <v>61.4</v>
      </c>
      <c r="I208" s="25">
        <f t="shared" si="18"/>
        <v>132.4</v>
      </c>
      <c r="J208" s="25">
        <f t="shared" si="17"/>
        <v>65.24</v>
      </c>
      <c r="K208" s="22" t="s">
        <v>21</v>
      </c>
      <c r="L208" s="22" t="s">
        <v>462</v>
      </c>
      <c r="M208" s="22" t="s">
        <v>23</v>
      </c>
      <c r="N208" s="22" t="s">
        <v>28</v>
      </c>
      <c r="O208" s="22"/>
    </row>
    <row r="209" s="3" customFormat="1" ht="20.15" customHeight="1" spans="1:15">
      <c r="A209" s="22">
        <f t="shared" si="19"/>
        <v>206</v>
      </c>
      <c r="B209" s="24" t="s">
        <v>489</v>
      </c>
      <c r="C209" s="42" t="s">
        <v>490</v>
      </c>
      <c r="D209" s="22" t="s">
        <v>19</v>
      </c>
      <c r="E209" s="22" t="s">
        <v>27</v>
      </c>
      <c r="F209" s="24" t="s">
        <v>491</v>
      </c>
      <c r="G209" s="25">
        <v>74.33</v>
      </c>
      <c r="H209" s="25">
        <v>66.2</v>
      </c>
      <c r="I209" s="25">
        <f t="shared" si="18"/>
        <v>140.53</v>
      </c>
      <c r="J209" s="25">
        <f t="shared" si="17"/>
        <v>68.666</v>
      </c>
      <c r="K209" s="22" t="s">
        <v>21</v>
      </c>
      <c r="L209" s="22" t="s">
        <v>462</v>
      </c>
      <c r="M209" s="22" t="s">
        <v>23</v>
      </c>
      <c r="N209" s="22" t="s">
        <v>28</v>
      </c>
      <c r="O209" s="22"/>
    </row>
    <row r="210" s="3" customFormat="1" ht="20.15" customHeight="1" spans="1:15">
      <c r="A210" s="22">
        <f t="shared" si="19"/>
        <v>207</v>
      </c>
      <c r="B210" s="22" t="s">
        <v>492</v>
      </c>
      <c r="C210" s="22" t="s">
        <v>493</v>
      </c>
      <c r="D210" s="22" t="s">
        <v>19</v>
      </c>
      <c r="E210" s="22" t="s">
        <v>27</v>
      </c>
      <c r="F210" s="22" t="s">
        <v>494</v>
      </c>
      <c r="G210" s="25">
        <v>64.33</v>
      </c>
      <c r="H210" s="25">
        <v>78.2</v>
      </c>
      <c r="I210" s="25">
        <f t="shared" si="18"/>
        <v>142.53</v>
      </c>
      <c r="J210" s="25">
        <f t="shared" si="17"/>
        <v>68.826</v>
      </c>
      <c r="K210" s="22" t="s">
        <v>21</v>
      </c>
      <c r="L210" s="22" t="s">
        <v>462</v>
      </c>
      <c r="M210" s="22" t="s">
        <v>23</v>
      </c>
      <c r="N210" s="22" t="s">
        <v>28</v>
      </c>
      <c r="O210" s="22"/>
    </row>
    <row r="211" s="3" customFormat="1" ht="20.15" customHeight="1" spans="1:15">
      <c r="A211" s="22">
        <f t="shared" si="19"/>
        <v>208</v>
      </c>
      <c r="B211" s="24" t="s">
        <v>495</v>
      </c>
      <c r="C211" s="42" t="s">
        <v>496</v>
      </c>
      <c r="D211" s="22" t="s">
        <v>19</v>
      </c>
      <c r="E211" s="22" t="s">
        <v>27</v>
      </c>
      <c r="F211" s="24" t="s">
        <v>483</v>
      </c>
      <c r="G211" s="25">
        <v>72.67</v>
      </c>
      <c r="H211" s="25">
        <v>67.2</v>
      </c>
      <c r="I211" s="25">
        <f t="shared" si="18"/>
        <v>139.87</v>
      </c>
      <c r="J211" s="25">
        <f t="shared" si="17"/>
        <v>66.614</v>
      </c>
      <c r="K211" s="22" t="s">
        <v>21</v>
      </c>
      <c r="L211" s="22" t="s">
        <v>462</v>
      </c>
      <c r="M211" s="22" t="s">
        <v>23</v>
      </c>
      <c r="N211" s="22" t="s">
        <v>28</v>
      </c>
      <c r="O211" s="22"/>
    </row>
    <row r="212" s="3" customFormat="1" ht="20.15" customHeight="1" spans="1:15">
      <c r="A212" s="22">
        <f t="shared" si="19"/>
        <v>209</v>
      </c>
      <c r="B212" s="24" t="s">
        <v>497</v>
      </c>
      <c r="C212" s="42" t="s">
        <v>498</v>
      </c>
      <c r="D212" s="22" t="s">
        <v>19</v>
      </c>
      <c r="E212" s="22" t="s">
        <v>27</v>
      </c>
      <c r="F212" s="24" t="s">
        <v>471</v>
      </c>
      <c r="G212" s="25">
        <v>81.33</v>
      </c>
      <c r="H212" s="25">
        <v>70.6</v>
      </c>
      <c r="I212" s="25">
        <f t="shared" si="18"/>
        <v>151.93</v>
      </c>
      <c r="J212" s="25">
        <f t="shared" si="17"/>
        <v>68.546</v>
      </c>
      <c r="K212" s="22" t="s">
        <v>21</v>
      </c>
      <c r="L212" s="22" t="s">
        <v>462</v>
      </c>
      <c r="M212" s="22" t="s">
        <v>23</v>
      </c>
      <c r="N212" s="22" t="s">
        <v>28</v>
      </c>
      <c r="O212" s="22"/>
    </row>
    <row r="213" s="3" customFormat="1" ht="20.15" customHeight="1" spans="1:15">
      <c r="A213" s="22">
        <f t="shared" si="19"/>
        <v>210</v>
      </c>
      <c r="B213" s="22" t="s">
        <v>499</v>
      </c>
      <c r="C213" s="22" t="s">
        <v>500</v>
      </c>
      <c r="D213" s="22" t="s">
        <v>19</v>
      </c>
      <c r="E213" s="22" t="s">
        <v>27</v>
      </c>
      <c r="F213" s="22" t="s">
        <v>494</v>
      </c>
      <c r="G213" s="25">
        <v>65.33</v>
      </c>
      <c r="H213" s="25">
        <v>72.2</v>
      </c>
      <c r="I213" s="25">
        <f t="shared" si="18"/>
        <v>137.53</v>
      </c>
      <c r="J213" s="25">
        <f t="shared" si="17"/>
        <v>67.826</v>
      </c>
      <c r="K213" s="22" t="s">
        <v>21</v>
      </c>
      <c r="L213" s="22" t="s">
        <v>462</v>
      </c>
      <c r="M213" s="22" t="s">
        <v>23</v>
      </c>
      <c r="N213" s="22" t="s">
        <v>28</v>
      </c>
      <c r="O213" s="22"/>
    </row>
    <row r="214" s="3" customFormat="1" ht="18" customHeight="1" spans="1:15">
      <c r="A214" s="24">
        <f t="shared" si="19"/>
        <v>211</v>
      </c>
      <c r="B214" s="24" t="s">
        <v>501</v>
      </c>
      <c r="C214" s="24" t="s">
        <v>502</v>
      </c>
      <c r="D214" s="24" t="s">
        <v>19</v>
      </c>
      <c r="E214" s="24" t="s">
        <v>27</v>
      </c>
      <c r="F214" s="24" t="s">
        <v>503</v>
      </c>
      <c r="G214" s="24">
        <v>61</v>
      </c>
      <c r="H214" s="24">
        <v>69.6</v>
      </c>
      <c r="I214" s="24">
        <v>130.6</v>
      </c>
      <c r="J214" s="24">
        <f t="shared" si="17"/>
        <v>66.8</v>
      </c>
      <c r="K214" s="22" t="s">
        <v>21</v>
      </c>
      <c r="L214" s="22" t="s">
        <v>462</v>
      </c>
      <c r="M214" s="22" t="s">
        <v>23</v>
      </c>
      <c r="N214" s="22" t="s">
        <v>28</v>
      </c>
      <c r="O214" s="38"/>
    </row>
    <row r="215" s="3" customFormat="1" ht="20.15" customHeight="1" spans="1:15">
      <c r="A215" s="22">
        <f t="shared" si="19"/>
        <v>212</v>
      </c>
      <c r="B215" s="24" t="s">
        <v>504</v>
      </c>
      <c r="C215" s="42" t="s">
        <v>505</v>
      </c>
      <c r="D215" s="22" t="s">
        <v>19</v>
      </c>
      <c r="E215" s="22" t="s">
        <v>27</v>
      </c>
      <c r="F215" s="24" t="s">
        <v>506</v>
      </c>
      <c r="G215" s="25">
        <v>80</v>
      </c>
      <c r="H215" s="25">
        <v>63.4</v>
      </c>
      <c r="I215" s="25">
        <f t="shared" si="18"/>
        <v>143.4</v>
      </c>
      <c r="J215" s="25">
        <f t="shared" si="17"/>
        <v>67.2</v>
      </c>
      <c r="K215" s="22" t="s">
        <v>21</v>
      </c>
      <c r="L215" s="22" t="s">
        <v>462</v>
      </c>
      <c r="M215" s="22" t="s">
        <v>23</v>
      </c>
      <c r="N215" s="22" t="s">
        <v>28</v>
      </c>
      <c r="O215" s="22"/>
    </row>
    <row r="216" s="2" customFormat="1" ht="19.5" customHeight="1" spans="1:15">
      <c r="A216" s="22">
        <f t="shared" si="19"/>
        <v>213</v>
      </c>
      <c r="B216" s="22" t="s">
        <v>507</v>
      </c>
      <c r="C216" s="22" t="s">
        <v>508</v>
      </c>
      <c r="D216" s="22" t="s">
        <v>19</v>
      </c>
      <c r="E216" s="22" t="s">
        <v>27</v>
      </c>
      <c r="F216" s="22" t="s">
        <v>509</v>
      </c>
      <c r="G216" s="27">
        <v>80</v>
      </c>
      <c r="H216" s="27">
        <v>78</v>
      </c>
      <c r="I216" s="27">
        <v>158</v>
      </c>
      <c r="J216" s="25">
        <f t="shared" si="17"/>
        <v>74.8</v>
      </c>
      <c r="K216" s="22" t="s">
        <v>21</v>
      </c>
      <c r="L216" s="22" t="s">
        <v>462</v>
      </c>
      <c r="M216" s="22" t="s">
        <v>23</v>
      </c>
      <c r="N216" s="22" t="s">
        <v>28</v>
      </c>
      <c r="O216" s="22"/>
    </row>
    <row r="217" s="2" customFormat="1" ht="20.15" customHeight="1" spans="1:15">
      <c r="A217" s="22">
        <f t="shared" si="19"/>
        <v>214</v>
      </c>
      <c r="B217" s="24" t="s">
        <v>510</v>
      </c>
      <c r="C217" s="42" t="s">
        <v>511</v>
      </c>
      <c r="D217" s="22" t="s">
        <v>19</v>
      </c>
      <c r="E217" s="22" t="s">
        <v>27</v>
      </c>
      <c r="F217" s="24" t="s">
        <v>483</v>
      </c>
      <c r="G217" s="25">
        <v>68.33</v>
      </c>
      <c r="H217" s="25">
        <v>65.6</v>
      </c>
      <c r="I217" s="25">
        <f>SUM(G217:H217)</f>
        <v>133.93</v>
      </c>
      <c r="J217" s="25">
        <f t="shared" si="17"/>
        <v>65.426</v>
      </c>
      <c r="K217" s="22" t="s">
        <v>21</v>
      </c>
      <c r="L217" s="22" t="s">
        <v>462</v>
      </c>
      <c r="M217" s="22" t="s">
        <v>23</v>
      </c>
      <c r="N217" s="22" t="s">
        <v>28</v>
      </c>
      <c r="O217" s="22"/>
    </row>
    <row r="218" s="2" customFormat="1" ht="20.15" customHeight="1" spans="1:15">
      <c r="A218" s="22">
        <f t="shared" si="19"/>
        <v>215</v>
      </c>
      <c r="B218" s="24" t="s">
        <v>512</v>
      </c>
      <c r="C218" s="42" t="s">
        <v>513</v>
      </c>
      <c r="D218" s="22" t="s">
        <v>19</v>
      </c>
      <c r="E218" s="22" t="s">
        <v>27</v>
      </c>
      <c r="F218" s="24" t="s">
        <v>514</v>
      </c>
      <c r="G218" s="25">
        <v>87</v>
      </c>
      <c r="H218" s="25">
        <v>78.6</v>
      </c>
      <c r="I218" s="25">
        <f>SUM(G218:H218)</f>
        <v>165.6</v>
      </c>
      <c r="J218" s="25">
        <f t="shared" si="17"/>
        <v>71.16</v>
      </c>
      <c r="K218" s="22" t="s">
        <v>21</v>
      </c>
      <c r="L218" s="22" t="s">
        <v>462</v>
      </c>
      <c r="M218" s="22" t="s">
        <v>23</v>
      </c>
      <c r="N218" s="22" t="s">
        <v>28</v>
      </c>
      <c r="O218" s="22"/>
    </row>
    <row r="219" s="2" customFormat="1" ht="20.15" customHeight="1" spans="1:15">
      <c r="A219" s="22">
        <f t="shared" si="19"/>
        <v>216</v>
      </c>
      <c r="B219" s="24" t="s">
        <v>515</v>
      </c>
      <c r="C219" s="42" t="s">
        <v>516</v>
      </c>
      <c r="D219" s="22" t="s">
        <v>19</v>
      </c>
      <c r="E219" s="22" t="s">
        <v>27</v>
      </c>
      <c r="F219" s="24" t="s">
        <v>480</v>
      </c>
      <c r="G219" s="25">
        <v>83.33</v>
      </c>
      <c r="H219" s="25">
        <v>77.6</v>
      </c>
      <c r="I219" s="25">
        <f>SUM(G219:H219)</f>
        <v>160.93</v>
      </c>
      <c r="J219" s="25">
        <f t="shared" si="17"/>
        <v>69.986</v>
      </c>
      <c r="K219" s="22" t="s">
        <v>21</v>
      </c>
      <c r="L219" s="22" t="s">
        <v>462</v>
      </c>
      <c r="M219" s="22" t="s">
        <v>23</v>
      </c>
      <c r="N219" s="22" t="s">
        <v>28</v>
      </c>
      <c r="O219" s="22"/>
    </row>
    <row r="220" s="2" customFormat="1" ht="20.15" customHeight="1" spans="1:15">
      <c r="A220" s="22">
        <f t="shared" si="19"/>
        <v>217</v>
      </c>
      <c r="B220" s="22" t="s">
        <v>517</v>
      </c>
      <c r="C220" s="22" t="s">
        <v>518</v>
      </c>
      <c r="D220" s="22" t="s">
        <v>19</v>
      </c>
      <c r="E220" s="22" t="s">
        <v>27</v>
      </c>
      <c r="F220" s="22" t="s">
        <v>494</v>
      </c>
      <c r="G220" s="25">
        <v>83.67</v>
      </c>
      <c r="H220" s="25">
        <v>79</v>
      </c>
      <c r="I220" s="25">
        <f>SUM(G220:H220)</f>
        <v>162.67</v>
      </c>
      <c r="J220" s="25">
        <f t="shared" si="17"/>
        <v>72.854</v>
      </c>
      <c r="K220" s="22" t="s">
        <v>21</v>
      </c>
      <c r="L220" s="22" t="s">
        <v>462</v>
      </c>
      <c r="M220" s="22" t="s">
        <v>23</v>
      </c>
      <c r="N220" s="22" t="s">
        <v>28</v>
      </c>
      <c r="O220" s="22"/>
    </row>
    <row r="221" s="2" customFormat="1" ht="20.15" customHeight="1" spans="1:15">
      <c r="A221" s="22">
        <f t="shared" si="19"/>
        <v>218</v>
      </c>
      <c r="B221" s="22" t="s">
        <v>519</v>
      </c>
      <c r="C221" s="22" t="s">
        <v>520</v>
      </c>
      <c r="D221" s="22" t="s">
        <v>19</v>
      </c>
      <c r="E221" s="22" t="s">
        <v>27</v>
      </c>
      <c r="F221" s="22" t="s">
        <v>521</v>
      </c>
      <c r="G221" s="22">
        <v>92.67</v>
      </c>
      <c r="H221" s="22">
        <v>81.8</v>
      </c>
      <c r="I221" s="22">
        <v>174.47</v>
      </c>
      <c r="J221" s="25">
        <f t="shared" si="17"/>
        <v>78.694</v>
      </c>
      <c r="K221" s="22" t="s">
        <v>21</v>
      </c>
      <c r="L221" s="22" t="s">
        <v>462</v>
      </c>
      <c r="M221" s="22" t="s">
        <v>23</v>
      </c>
      <c r="N221" s="22" t="s">
        <v>28</v>
      </c>
      <c r="O221" s="22"/>
    </row>
    <row r="222" s="2" customFormat="1" ht="20.15" customHeight="1" spans="1:15">
      <c r="A222" s="22">
        <f t="shared" si="19"/>
        <v>219</v>
      </c>
      <c r="B222" s="24" t="s">
        <v>522</v>
      </c>
      <c r="C222" s="42" t="s">
        <v>523</v>
      </c>
      <c r="D222" s="22" t="s">
        <v>19</v>
      </c>
      <c r="E222" s="22" t="s">
        <v>27</v>
      </c>
      <c r="F222" s="24" t="s">
        <v>471</v>
      </c>
      <c r="G222" s="25">
        <v>72</v>
      </c>
      <c r="H222" s="25">
        <v>64.4</v>
      </c>
      <c r="I222" s="25">
        <f t="shared" ref="I222:I239" si="20">SUM(G222:H222)</f>
        <v>136.4</v>
      </c>
      <c r="J222" s="25">
        <f t="shared" si="17"/>
        <v>65.44</v>
      </c>
      <c r="K222" s="22" t="s">
        <v>21</v>
      </c>
      <c r="L222" s="22" t="s">
        <v>462</v>
      </c>
      <c r="M222" s="22" t="s">
        <v>23</v>
      </c>
      <c r="N222" s="22" t="s">
        <v>28</v>
      </c>
      <c r="O222" s="22"/>
    </row>
    <row r="223" s="2" customFormat="1" ht="20.15" customHeight="1" spans="1:15">
      <c r="A223" s="22">
        <f t="shared" si="19"/>
        <v>220</v>
      </c>
      <c r="B223" s="24" t="s">
        <v>524</v>
      </c>
      <c r="C223" s="42" t="s">
        <v>525</v>
      </c>
      <c r="D223" s="22" t="s">
        <v>19</v>
      </c>
      <c r="E223" s="22" t="s">
        <v>27</v>
      </c>
      <c r="F223" s="24" t="s">
        <v>461</v>
      </c>
      <c r="G223" s="25">
        <v>74.33</v>
      </c>
      <c r="H223" s="25">
        <v>64.4</v>
      </c>
      <c r="I223" s="25">
        <f t="shared" si="20"/>
        <v>138.73</v>
      </c>
      <c r="J223" s="25">
        <f t="shared" si="17"/>
        <v>65.426</v>
      </c>
      <c r="K223" s="22" t="s">
        <v>21</v>
      </c>
      <c r="L223" s="22" t="s">
        <v>462</v>
      </c>
      <c r="M223" s="22" t="s">
        <v>23</v>
      </c>
      <c r="N223" s="22" t="s">
        <v>28</v>
      </c>
      <c r="O223" s="22"/>
    </row>
    <row r="224" s="2" customFormat="1" ht="20.15" customHeight="1" spans="1:15">
      <c r="A224" s="22">
        <f t="shared" si="19"/>
        <v>221</v>
      </c>
      <c r="B224" s="22" t="s">
        <v>526</v>
      </c>
      <c r="C224" s="22" t="s">
        <v>527</v>
      </c>
      <c r="D224" s="22" t="s">
        <v>19</v>
      </c>
      <c r="E224" s="22" t="s">
        <v>27</v>
      </c>
      <c r="F224" s="22">
        <v>339</v>
      </c>
      <c r="G224" s="25">
        <v>93.8</v>
      </c>
      <c r="H224" s="25">
        <v>76.3</v>
      </c>
      <c r="I224" s="25">
        <f t="shared" si="20"/>
        <v>170.1</v>
      </c>
      <c r="J224" s="25">
        <f t="shared" si="17"/>
        <v>74.7</v>
      </c>
      <c r="K224" s="22" t="s">
        <v>21</v>
      </c>
      <c r="L224" s="22" t="s">
        <v>528</v>
      </c>
      <c r="M224" s="22" t="s">
        <v>23</v>
      </c>
      <c r="N224" s="22" t="s">
        <v>28</v>
      </c>
      <c r="O224" s="22"/>
    </row>
    <row r="225" s="2" customFormat="1" ht="20.15" customHeight="1" spans="1:15">
      <c r="A225" s="22">
        <f t="shared" si="19"/>
        <v>222</v>
      </c>
      <c r="B225" s="22" t="s">
        <v>529</v>
      </c>
      <c r="C225" s="22" t="s">
        <v>530</v>
      </c>
      <c r="D225" s="22" t="s">
        <v>19</v>
      </c>
      <c r="E225" s="22" t="s">
        <v>27</v>
      </c>
      <c r="F225" s="22">
        <v>338</v>
      </c>
      <c r="G225" s="25">
        <v>71</v>
      </c>
      <c r="H225" s="25">
        <v>75.67</v>
      </c>
      <c r="I225" s="25">
        <f t="shared" si="20"/>
        <v>146.67</v>
      </c>
      <c r="J225" s="25">
        <f t="shared" si="17"/>
        <v>69.894</v>
      </c>
      <c r="K225" s="22" t="s">
        <v>21</v>
      </c>
      <c r="L225" s="22" t="s">
        <v>528</v>
      </c>
      <c r="M225" s="22" t="s">
        <v>23</v>
      </c>
      <c r="N225" s="22" t="s">
        <v>28</v>
      </c>
      <c r="O225" s="22"/>
    </row>
    <row r="226" s="6" customFormat="1" ht="22" customHeight="1" spans="1:15">
      <c r="A226" s="22">
        <f t="shared" si="19"/>
        <v>223</v>
      </c>
      <c r="B226" s="22" t="s">
        <v>531</v>
      </c>
      <c r="C226" s="22" t="s">
        <v>532</v>
      </c>
      <c r="D226" s="22" t="s">
        <v>19</v>
      </c>
      <c r="E226" s="22" t="s">
        <v>27</v>
      </c>
      <c r="F226" s="22">
        <v>315</v>
      </c>
      <c r="G226" s="27">
        <v>72</v>
      </c>
      <c r="H226" s="27">
        <v>69.2</v>
      </c>
      <c r="I226" s="27">
        <f t="shared" si="20"/>
        <v>141.2</v>
      </c>
      <c r="J226" s="25">
        <f t="shared" si="17"/>
        <v>66.04</v>
      </c>
      <c r="K226" s="22" t="s">
        <v>21</v>
      </c>
      <c r="L226" s="22" t="s">
        <v>528</v>
      </c>
      <c r="M226" s="22" t="s">
        <v>23</v>
      </c>
      <c r="N226" s="22" t="s">
        <v>28</v>
      </c>
      <c r="O226" s="39"/>
    </row>
    <row r="227" s="2" customFormat="1" ht="20.15" customHeight="1" spans="1:15">
      <c r="A227" s="22">
        <f t="shared" si="19"/>
        <v>224</v>
      </c>
      <c r="B227" s="22" t="s">
        <v>533</v>
      </c>
      <c r="C227" s="22" t="s">
        <v>534</v>
      </c>
      <c r="D227" s="22" t="s">
        <v>19</v>
      </c>
      <c r="E227" s="22" t="s">
        <v>27</v>
      </c>
      <c r="F227" s="22">
        <v>313</v>
      </c>
      <c r="G227" s="25">
        <v>92</v>
      </c>
      <c r="H227" s="25">
        <v>80.7333333333333</v>
      </c>
      <c r="I227" s="25">
        <f t="shared" si="20"/>
        <v>172.733333333333</v>
      </c>
      <c r="J227" s="25">
        <f t="shared" si="17"/>
        <v>72.1066666666667</v>
      </c>
      <c r="K227" s="22" t="s">
        <v>21</v>
      </c>
      <c r="L227" s="22" t="s">
        <v>528</v>
      </c>
      <c r="M227" s="22" t="s">
        <v>23</v>
      </c>
      <c r="N227" s="22" t="s">
        <v>28</v>
      </c>
      <c r="O227" s="22"/>
    </row>
    <row r="228" s="2" customFormat="1" ht="20.15" customHeight="1" spans="1:15">
      <c r="A228" s="22">
        <f t="shared" si="19"/>
        <v>225</v>
      </c>
      <c r="B228" s="22" t="s">
        <v>535</v>
      </c>
      <c r="C228" s="22" t="s">
        <v>536</v>
      </c>
      <c r="D228" s="22" t="s">
        <v>19</v>
      </c>
      <c r="E228" s="22" t="s">
        <v>27</v>
      </c>
      <c r="F228" s="22">
        <v>322</v>
      </c>
      <c r="G228" s="25">
        <v>80.4</v>
      </c>
      <c r="H228" s="25">
        <v>74.2</v>
      </c>
      <c r="I228" s="25">
        <f t="shared" si="20"/>
        <v>154.6</v>
      </c>
      <c r="J228" s="25">
        <f t="shared" si="17"/>
        <v>69.56</v>
      </c>
      <c r="K228" s="22" t="s">
        <v>21</v>
      </c>
      <c r="L228" s="22" t="s">
        <v>528</v>
      </c>
      <c r="M228" s="22" t="s">
        <v>23</v>
      </c>
      <c r="N228" s="22" t="s">
        <v>28</v>
      </c>
      <c r="O228" s="22"/>
    </row>
    <row r="229" s="6" customFormat="1" ht="22" customHeight="1" spans="1:15">
      <c r="A229" s="22">
        <f t="shared" si="19"/>
        <v>226</v>
      </c>
      <c r="B229" s="22" t="s">
        <v>537</v>
      </c>
      <c r="C229" s="22" t="s">
        <v>538</v>
      </c>
      <c r="D229" s="22" t="s">
        <v>19</v>
      </c>
      <c r="E229" s="22" t="s">
        <v>27</v>
      </c>
      <c r="F229" s="22">
        <v>321</v>
      </c>
      <c r="G229" s="25">
        <v>77.2</v>
      </c>
      <c r="H229" s="25">
        <v>66.9333333333333</v>
      </c>
      <c r="I229" s="25">
        <f t="shared" si="20"/>
        <v>144.133333333333</v>
      </c>
      <c r="J229" s="25">
        <f t="shared" si="17"/>
        <v>67.3466666666667</v>
      </c>
      <c r="K229" s="22" t="s">
        <v>21</v>
      </c>
      <c r="L229" s="22" t="s">
        <v>528</v>
      </c>
      <c r="M229" s="22" t="s">
        <v>23</v>
      </c>
      <c r="N229" s="22" t="s">
        <v>28</v>
      </c>
      <c r="O229" s="39"/>
    </row>
    <row r="230" s="6" customFormat="1" ht="22" customHeight="1" spans="1:15">
      <c r="A230" s="22">
        <f t="shared" si="19"/>
        <v>227</v>
      </c>
      <c r="B230" s="22" t="s">
        <v>539</v>
      </c>
      <c r="C230" s="22" t="s">
        <v>540</v>
      </c>
      <c r="D230" s="22" t="s">
        <v>19</v>
      </c>
      <c r="E230" s="22" t="s">
        <v>27</v>
      </c>
      <c r="F230" s="22">
        <v>316</v>
      </c>
      <c r="G230" s="25">
        <v>82</v>
      </c>
      <c r="H230" s="25">
        <v>73.6666666666667</v>
      </c>
      <c r="I230" s="25">
        <f t="shared" si="20"/>
        <v>155.666666666667</v>
      </c>
      <c r="J230" s="25">
        <f t="shared" si="17"/>
        <v>69.0533333333333</v>
      </c>
      <c r="K230" s="22" t="s">
        <v>21</v>
      </c>
      <c r="L230" s="22" t="s">
        <v>528</v>
      </c>
      <c r="M230" s="22" t="s">
        <v>23</v>
      </c>
      <c r="N230" s="22" t="s">
        <v>28</v>
      </c>
      <c r="O230" s="39"/>
    </row>
    <row r="231" s="2" customFormat="1" ht="20.15" customHeight="1" spans="1:15">
      <c r="A231" s="22">
        <f t="shared" si="19"/>
        <v>228</v>
      </c>
      <c r="B231" s="22" t="s">
        <v>541</v>
      </c>
      <c r="C231" s="22" t="s">
        <v>542</v>
      </c>
      <c r="D231" s="22" t="s">
        <v>19</v>
      </c>
      <c r="E231" s="22" t="s">
        <v>27</v>
      </c>
      <c r="F231" s="22">
        <v>328</v>
      </c>
      <c r="G231" s="25">
        <v>81.2</v>
      </c>
      <c r="H231" s="25">
        <v>71.6</v>
      </c>
      <c r="I231" s="25">
        <f t="shared" si="20"/>
        <v>152.8</v>
      </c>
      <c r="J231" s="25">
        <f t="shared" si="17"/>
        <v>69.92</v>
      </c>
      <c r="K231" s="22" t="s">
        <v>21</v>
      </c>
      <c r="L231" s="22" t="s">
        <v>528</v>
      </c>
      <c r="M231" s="22" t="s">
        <v>23</v>
      </c>
      <c r="N231" s="22" t="s">
        <v>28</v>
      </c>
      <c r="O231" s="22"/>
    </row>
    <row r="232" s="2" customFormat="1" ht="20.15" customHeight="1" spans="1:15">
      <c r="A232" s="22">
        <f t="shared" si="19"/>
        <v>229</v>
      </c>
      <c r="B232" s="22" t="s">
        <v>543</v>
      </c>
      <c r="C232" s="22" t="s">
        <v>544</v>
      </c>
      <c r="D232" s="22" t="s">
        <v>19</v>
      </c>
      <c r="E232" s="22" t="s">
        <v>27</v>
      </c>
      <c r="F232" s="22">
        <v>314</v>
      </c>
      <c r="G232" s="25">
        <v>71</v>
      </c>
      <c r="H232" s="25">
        <v>69</v>
      </c>
      <c r="I232" s="40">
        <f t="shared" si="20"/>
        <v>140</v>
      </c>
      <c r="J232" s="25">
        <f t="shared" si="17"/>
        <v>65.68</v>
      </c>
      <c r="K232" s="22" t="s">
        <v>21</v>
      </c>
      <c r="L232" s="22" t="s">
        <v>528</v>
      </c>
      <c r="M232" s="22" t="s">
        <v>23</v>
      </c>
      <c r="N232" s="22" t="s">
        <v>28</v>
      </c>
      <c r="O232" s="22"/>
    </row>
    <row r="233" s="2" customFormat="1" ht="20.15" customHeight="1" spans="1:15">
      <c r="A233" s="22">
        <f t="shared" si="19"/>
        <v>230</v>
      </c>
      <c r="B233" s="22" t="s">
        <v>545</v>
      </c>
      <c r="C233" s="22" t="s">
        <v>546</v>
      </c>
      <c r="D233" s="22" t="s">
        <v>19</v>
      </c>
      <c r="E233" s="22" t="s">
        <v>27</v>
      </c>
      <c r="F233" s="22">
        <v>329</v>
      </c>
      <c r="G233" s="25">
        <v>82.2</v>
      </c>
      <c r="H233" s="25">
        <v>79.3</v>
      </c>
      <c r="I233" s="25">
        <f t="shared" si="20"/>
        <v>161.5</v>
      </c>
      <c r="J233" s="25">
        <f t="shared" si="17"/>
        <v>71.78</v>
      </c>
      <c r="K233" s="22" t="s">
        <v>21</v>
      </c>
      <c r="L233" s="22" t="s">
        <v>528</v>
      </c>
      <c r="M233" s="22" t="s">
        <v>23</v>
      </c>
      <c r="N233" s="22" t="s">
        <v>28</v>
      </c>
      <c r="O233" s="22"/>
    </row>
    <row r="234" s="2" customFormat="1" ht="20.15" customHeight="1" spans="1:15">
      <c r="A234" s="22">
        <f t="shared" si="19"/>
        <v>231</v>
      </c>
      <c r="B234" s="22" t="s">
        <v>547</v>
      </c>
      <c r="C234" s="22" t="s">
        <v>548</v>
      </c>
      <c r="D234" s="22" t="s">
        <v>19</v>
      </c>
      <c r="E234" s="22" t="s">
        <v>27</v>
      </c>
      <c r="F234" s="22">
        <v>348</v>
      </c>
      <c r="G234" s="25">
        <v>90</v>
      </c>
      <c r="H234" s="25">
        <v>74.47</v>
      </c>
      <c r="I234" s="25">
        <f t="shared" si="20"/>
        <v>164.47</v>
      </c>
      <c r="J234" s="25">
        <f t="shared" si="17"/>
        <v>74.654</v>
      </c>
      <c r="K234" s="22" t="s">
        <v>21</v>
      </c>
      <c r="L234" s="22" t="s">
        <v>528</v>
      </c>
      <c r="M234" s="22" t="s">
        <v>23</v>
      </c>
      <c r="N234" s="22" t="s">
        <v>28</v>
      </c>
      <c r="O234" s="22"/>
    </row>
    <row r="235" s="2" customFormat="1" ht="20.15" customHeight="1" spans="1:15">
      <c r="A235" s="22">
        <f t="shared" si="19"/>
        <v>232</v>
      </c>
      <c r="B235" s="22" t="s">
        <v>549</v>
      </c>
      <c r="C235" s="22" t="s">
        <v>550</v>
      </c>
      <c r="D235" s="22" t="s">
        <v>19</v>
      </c>
      <c r="E235" s="22" t="s">
        <v>27</v>
      </c>
      <c r="F235" s="22">
        <v>325</v>
      </c>
      <c r="G235" s="25">
        <v>80.4</v>
      </c>
      <c r="H235" s="25">
        <v>80.3</v>
      </c>
      <c r="I235" s="25">
        <f t="shared" si="20"/>
        <v>160.7</v>
      </c>
      <c r="J235" s="25">
        <f t="shared" si="17"/>
        <v>71.14</v>
      </c>
      <c r="K235" s="22" t="s">
        <v>21</v>
      </c>
      <c r="L235" s="22" t="s">
        <v>528</v>
      </c>
      <c r="M235" s="22" t="s">
        <v>23</v>
      </c>
      <c r="N235" s="22" t="s">
        <v>28</v>
      </c>
      <c r="O235" s="22"/>
    </row>
    <row r="236" s="2" customFormat="1" ht="19.5" customHeight="1" spans="1:15">
      <c r="A236" s="22">
        <f t="shared" si="19"/>
        <v>233</v>
      </c>
      <c r="B236" s="22" t="s">
        <v>551</v>
      </c>
      <c r="C236" s="22" t="s">
        <v>552</v>
      </c>
      <c r="D236" s="22" t="s">
        <v>19</v>
      </c>
      <c r="E236" s="22" t="s">
        <v>27</v>
      </c>
      <c r="F236" s="22">
        <v>324</v>
      </c>
      <c r="G236" s="25">
        <v>91.6</v>
      </c>
      <c r="H236" s="25">
        <v>76.1</v>
      </c>
      <c r="I236" s="25">
        <f t="shared" si="20"/>
        <v>167.7</v>
      </c>
      <c r="J236" s="25">
        <f t="shared" si="17"/>
        <v>72.42</v>
      </c>
      <c r="K236" s="22" t="s">
        <v>21</v>
      </c>
      <c r="L236" s="22" t="s">
        <v>528</v>
      </c>
      <c r="M236" s="22" t="s">
        <v>23</v>
      </c>
      <c r="N236" s="22" t="s">
        <v>28</v>
      </c>
      <c r="O236" s="22"/>
    </row>
    <row r="237" s="2" customFormat="1" ht="20.15" customHeight="1" spans="1:15">
      <c r="A237" s="22">
        <f t="shared" si="19"/>
        <v>234</v>
      </c>
      <c r="B237" s="22" t="s">
        <v>553</v>
      </c>
      <c r="C237" s="22" t="s">
        <v>554</v>
      </c>
      <c r="D237" s="22" t="s">
        <v>19</v>
      </c>
      <c r="E237" s="22" t="s">
        <v>27</v>
      </c>
      <c r="F237" s="22">
        <v>313</v>
      </c>
      <c r="G237" s="25">
        <v>89</v>
      </c>
      <c r="H237" s="25">
        <v>73.2666666666667</v>
      </c>
      <c r="I237" s="25">
        <f t="shared" si="20"/>
        <v>162.266666666667</v>
      </c>
      <c r="J237" s="25">
        <f t="shared" si="17"/>
        <v>70.0133333333333</v>
      </c>
      <c r="K237" s="22" t="s">
        <v>21</v>
      </c>
      <c r="L237" s="22" t="s">
        <v>528</v>
      </c>
      <c r="M237" s="22" t="s">
        <v>23</v>
      </c>
      <c r="N237" s="22" t="s">
        <v>28</v>
      </c>
      <c r="O237" s="22"/>
    </row>
    <row r="238" s="2" customFormat="1" ht="20.15" customHeight="1" spans="1:15">
      <c r="A238" s="22">
        <f t="shared" si="19"/>
        <v>235</v>
      </c>
      <c r="B238" s="22" t="s">
        <v>555</v>
      </c>
      <c r="C238" s="22" t="s">
        <v>556</v>
      </c>
      <c r="D238" s="22" t="s">
        <v>19</v>
      </c>
      <c r="E238" s="22" t="s">
        <v>27</v>
      </c>
      <c r="F238" s="22">
        <v>339</v>
      </c>
      <c r="G238" s="25">
        <v>72.6</v>
      </c>
      <c r="H238" s="25">
        <v>58</v>
      </c>
      <c r="I238" s="25">
        <f t="shared" si="20"/>
        <v>130.6</v>
      </c>
      <c r="J238" s="25">
        <f t="shared" si="17"/>
        <v>66.8</v>
      </c>
      <c r="K238" s="22" t="s">
        <v>21</v>
      </c>
      <c r="L238" s="22" t="s">
        <v>528</v>
      </c>
      <c r="M238" s="22" t="s">
        <v>23</v>
      </c>
      <c r="N238" s="22" t="s">
        <v>28</v>
      </c>
      <c r="O238" s="22"/>
    </row>
    <row r="239" s="2" customFormat="1" ht="20.15" customHeight="1" spans="1:15">
      <c r="A239" s="22">
        <f t="shared" si="19"/>
        <v>236</v>
      </c>
      <c r="B239" s="22" t="s">
        <v>557</v>
      </c>
      <c r="C239" s="22" t="s">
        <v>558</v>
      </c>
      <c r="D239" s="22" t="s">
        <v>19</v>
      </c>
      <c r="E239" s="22" t="s">
        <v>27</v>
      </c>
      <c r="F239" s="22">
        <v>333</v>
      </c>
      <c r="G239" s="25">
        <v>93.6</v>
      </c>
      <c r="H239" s="25">
        <v>76.67</v>
      </c>
      <c r="I239" s="25">
        <f t="shared" si="20"/>
        <v>170.27</v>
      </c>
      <c r="J239" s="25">
        <f t="shared" si="17"/>
        <v>74.014</v>
      </c>
      <c r="K239" s="22" t="s">
        <v>21</v>
      </c>
      <c r="L239" s="22" t="s">
        <v>528</v>
      </c>
      <c r="M239" s="22" t="s">
        <v>23</v>
      </c>
      <c r="N239" s="22" t="s">
        <v>28</v>
      </c>
      <c r="O239" s="22"/>
    </row>
    <row r="240" s="2" customFormat="1" ht="20.15" customHeight="1" spans="1:15">
      <c r="A240" s="22">
        <f t="shared" si="19"/>
        <v>237</v>
      </c>
      <c r="B240" s="22" t="s">
        <v>559</v>
      </c>
      <c r="C240" s="22" t="s">
        <v>560</v>
      </c>
      <c r="D240" s="22" t="s">
        <v>19</v>
      </c>
      <c r="E240" s="22" t="s">
        <v>27</v>
      </c>
      <c r="F240" s="22">
        <v>392</v>
      </c>
      <c r="G240" s="25">
        <v>85.5</v>
      </c>
      <c r="H240" s="25">
        <v>76.52</v>
      </c>
      <c r="I240" s="25">
        <f t="shared" ref="I240:I255" si="21">G240+H240</f>
        <v>162.02</v>
      </c>
      <c r="J240" s="25">
        <f t="shared" si="17"/>
        <v>79.444</v>
      </c>
      <c r="K240" s="22" t="s">
        <v>21</v>
      </c>
      <c r="L240" s="22" t="s">
        <v>561</v>
      </c>
      <c r="M240" s="22" t="s">
        <v>23</v>
      </c>
      <c r="N240" s="22" t="s">
        <v>28</v>
      </c>
      <c r="O240" s="22"/>
    </row>
    <row r="241" s="2" customFormat="1" ht="20.15" customHeight="1" spans="1:15">
      <c r="A241" s="22">
        <f t="shared" si="19"/>
        <v>238</v>
      </c>
      <c r="B241" s="22" t="s">
        <v>562</v>
      </c>
      <c r="C241" s="22" t="s">
        <v>563</v>
      </c>
      <c r="D241" s="22" t="s">
        <v>19</v>
      </c>
      <c r="E241" s="22" t="s">
        <v>27</v>
      </c>
      <c r="F241" s="22">
        <v>375</v>
      </c>
      <c r="G241" s="25">
        <v>72.5</v>
      </c>
      <c r="H241" s="25">
        <v>63.92</v>
      </c>
      <c r="I241" s="25">
        <f t="shared" si="21"/>
        <v>136.42</v>
      </c>
      <c r="J241" s="25">
        <f t="shared" si="17"/>
        <v>72.284</v>
      </c>
      <c r="K241" s="22" t="s">
        <v>21</v>
      </c>
      <c r="L241" s="22" t="s">
        <v>561</v>
      </c>
      <c r="M241" s="22" t="s">
        <v>23</v>
      </c>
      <c r="N241" s="22" t="s">
        <v>28</v>
      </c>
      <c r="O241" s="22"/>
    </row>
    <row r="242" s="2" customFormat="1" ht="20.15" customHeight="1" spans="1:15">
      <c r="A242" s="22">
        <f t="shared" si="19"/>
        <v>239</v>
      </c>
      <c r="B242" s="22" t="s">
        <v>564</v>
      </c>
      <c r="C242" s="22" t="s">
        <v>565</v>
      </c>
      <c r="D242" s="22" t="s">
        <v>19</v>
      </c>
      <c r="E242" s="22" t="s">
        <v>27</v>
      </c>
      <c r="F242" s="22">
        <v>361</v>
      </c>
      <c r="G242" s="25">
        <v>71</v>
      </c>
      <c r="H242" s="25">
        <v>77.4</v>
      </c>
      <c r="I242" s="25">
        <f t="shared" si="21"/>
        <v>148.4</v>
      </c>
      <c r="J242" s="25">
        <f t="shared" si="17"/>
        <v>73</v>
      </c>
      <c r="K242" s="22" t="s">
        <v>21</v>
      </c>
      <c r="L242" s="22" t="s">
        <v>561</v>
      </c>
      <c r="M242" s="22" t="s">
        <v>23</v>
      </c>
      <c r="N242" s="22" t="s">
        <v>28</v>
      </c>
      <c r="O242" s="22"/>
    </row>
    <row r="243" s="2" customFormat="1" ht="20.15" customHeight="1" spans="1:15">
      <c r="A243" s="22">
        <f t="shared" si="19"/>
        <v>240</v>
      </c>
      <c r="B243" s="22" t="s">
        <v>566</v>
      </c>
      <c r="C243" s="22" t="s">
        <v>567</v>
      </c>
      <c r="D243" s="22" t="s">
        <v>19</v>
      </c>
      <c r="E243" s="22" t="s">
        <v>27</v>
      </c>
      <c r="F243" s="22">
        <v>374</v>
      </c>
      <c r="G243" s="25">
        <v>92</v>
      </c>
      <c r="H243" s="25">
        <v>84.16</v>
      </c>
      <c r="I243" s="25">
        <f t="shared" si="21"/>
        <v>176.16</v>
      </c>
      <c r="J243" s="25">
        <f t="shared" si="17"/>
        <v>80.112</v>
      </c>
      <c r="K243" s="22" t="s">
        <v>21</v>
      </c>
      <c r="L243" s="22" t="s">
        <v>561</v>
      </c>
      <c r="M243" s="22" t="s">
        <v>23</v>
      </c>
      <c r="N243" s="22" t="s">
        <v>28</v>
      </c>
      <c r="O243" s="22"/>
    </row>
    <row r="244" s="2" customFormat="1" ht="20.15" customHeight="1" spans="1:15">
      <c r="A244" s="22">
        <f t="shared" si="19"/>
        <v>241</v>
      </c>
      <c r="B244" s="22" t="s">
        <v>568</v>
      </c>
      <c r="C244" s="22" t="s">
        <v>569</v>
      </c>
      <c r="D244" s="22" t="s">
        <v>19</v>
      </c>
      <c r="E244" s="22" t="s">
        <v>27</v>
      </c>
      <c r="F244" s="22">
        <v>342</v>
      </c>
      <c r="G244" s="25">
        <v>88</v>
      </c>
      <c r="H244" s="25">
        <v>86.48</v>
      </c>
      <c r="I244" s="25">
        <f t="shared" si="21"/>
        <v>174.48</v>
      </c>
      <c r="J244" s="25">
        <f t="shared" si="17"/>
        <v>75.936</v>
      </c>
      <c r="K244" s="22" t="s">
        <v>21</v>
      </c>
      <c r="L244" s="22" t="s">
        <v>561</v>
      </c>
      <c r="M244" s="22" t="s">
        <v>23</v>
      </c>
      <c r="N244" s="22" t="s">
        <v>28</v>
      </c>
      <c r="O244" s="22"/>
    </row>
    <row r="245" s="2" customFormat="1" ht="20.15" customHeight="1" spans="1:15">
      <c r="A245" s="22">
        <f t="shared" si="19"/>
        <v>242</v>
      </c>
      <c r="B245" s="22" t="s">
        <v>570</v>
      </c>
      <c r="C245" s="22" t="s">
        <v>571</v>
      </c>
      <c r="D245" s="22" t="s">
        <v>19</v>
      </c>
      <c r="E245" s="22" t="s">
        <v>27</v>
      </c>
      <c r="F245" s="22">
        <v>346</v>
      </c>
      <c r="G245" s="25">
        <v>40</v>
      </c>
      <c r="H245" s="25">
        <v>83.96</v>
      </c>
      <c r="I245" s="25">
        <f t="shared" si="21"/>
        <v>123.96</v>
      </c>
      <c r="J245" s="25">
        <f t="shared" si="17"/>
        <v>66.312</v>
      </c>
      <c r="K245" s="22" t="s">
        <v>21</v>
      </c>
      <c r="L245" s="22" t="s">
        <v>561</v>
      </c>
      <c r="M245" s="22" t="s">
        <v>23</v>
      </c>
      <c r="N245" s="22" t="s">
        <v>28</v>
      </c>
      <c r="O245" s="22"/>
    </row>
    <row r="246" s="2" customFormat="1" ht="20.15" customHeight="1" spans="1:15">
      <c r="A246" s="22">
        <f t="shared" si="19"/>
        <v>243</v>
      </c>
      <c r="B246" s="22" t="s">
        <v>572</v>
      </c>
      <c r="C246" s="22" t="s">
        <v>573</v>
      </c>
      <c r="D246" s="22" t="s">
        <v>19</v>
      </c>
      <c r="E246" s="22" t="s">
        <v>27</v>
      </c>
      <c r="F246" s="22">
        <v>340</v>
      </c>
      <c r="G246" s="25">
        <v>86</v>
      </c>
      <c r="H246" s="25">
        <v>78.16</v>
      </c>
      <c r="I246" s="25">
        <f t="shared" si="21"/>
        <v>164.16</v>
      </c>
      <c r="J246" s="25">
        <f t="shared" si="17"/>
        <v>73.632</v>
      </c>
      <c r="K246" s="22" t="s">
        <v>21</v>
      </c>
      <c r="L246" s="22" t="s">
        <v>561</v>
      </c>
      <c r="M246" s="22" t="s">
        <v>23</v>
      </c>
      <c r="N246" s="22" t="s">
        <v>28</v>
      </c>
      <c r="O246" s="22"/>
    </row>
    <row r="247" s="2" customFormat="1" ht="20.15" customHeight="1" spans="1:15">
      <c r="A247" s="22">
        <f t="shared" si="19"/>
        <v>244</v>
      </c>
      <c r="B247" s="22" t="s">
        <v>574</v>
      </c>
      <c r="C247" s="22" t="s">
        <v>575</v>
      </c>
      <c r="D247" s="22" t="s">
        <v>19</v>
      </c>
      <c r="E247" s="22" t="s">
        <v>27</v>
      </c>
      <c r="F247" s="22">
        <v>379</v>
      </c>
      <c r="G247" s="25">
        <v>79</v>
      </c>
      <c r="H247" s="25">
        <v>80.08</v>
      </c>
      <c r="I247" s="25">
        <f t="shared" si="21"/>
        <v>159.08</v>
      </c>
      <c r="J247" s="25">
        <f t="shared" si="17"/>
        <v>77.296</v>
      </c>
      <c r="K247" s="22" t="s">
        <v>21</v>
      </c>
      <c r="L247" s="22" t="s">
        <v>561</v>
      </c>
      <c r="M247" s="22" t="s">
        <v>23</v>
      </c>
      <c r="N247" s="22" t="s">
        <v>28</v>
      </c>
      <c r="O247" s="22"/>
    </row>
    <row r="248" s="2" customFormat="1" ht="20.15" customHeight="1" spans="1:15">
      <c r="A248" s="22">
        <f t="shared" si="19"/>
        <v>245</v>
      </c>
      <c r="B248" s="22" t="s">
        <v>576</v>
      </c>
      <c r="C248" s="22" t="s">
        <v>577</v>
      </c>
      <c r="D248" s="22" t="s">
        <v>19</v>
      </c>
      <c r="E248" s="22" t="s">
        <v>27</v>
      </c>
      <c r="F248" s="22">
        <v>361</v>
      </c>
      <c r="G248" s="25">
        <v>90.5</v>
      </c>
      <c r="H248" s="25">
        <v>80.16</v>
      </c>
      <c r="I248" s="25">
        <f t="shared" si="21"/>
        <v>170.66</v>
      </c>
      <c r="J248" s="25">
        <f t="shared" si="17"/>
        <v>77.452</v>
      </c>
      <c r="K248" s="22" t="s">
        <v>21</v>
      </c>
      <c r="L248" s="22" t="s">
        <v>561</v>
      </c>
      <c r="M248" s="22" t="s">
        <v>23</v>
      </c>
      <c r="N248" s="22" t="s">
        <v>28</v>
      </c>
      <c r="O248" s="22"/>
    </row>
    <row r="249" s="2" customFormat="1" ht="20.15" customHeight="1" spans="1:15">
      <c r="A249" s="22">
        <f t="shared" si="19"/>
        <v>246</v>
      </c>
      <c r="B249" s="22" t="s">
        <v>578</v>
      </c>
      <c r="C249" s="22" t="s">
        <v>579</v>
      </c>
      <c r="D249" s="22" t="s">
        <v>19</v>
      </c>
      <c r="E249" s="22" t="s">
        <v>27</v>
      </c>
      <c r="F249" s="22">
        <v>362</v>
      </c>
      <c r="G249" s="25">
        <v>90</v>
      </c>
      <c r="H249" s="25">
        <v>84</v>
      </c>
      <c r="I249" s="25">
        <f t="shared" si="21"/>
        <v>174</v>
      </c>
      <c r="J249" s="25">
        <f t="shared" si="17"/>
        <v>78.24</v>
      </c>
      <c r="K249" s="22" t="s">
        <v>21</v>
      </c>
      <c r="L249" s="22" t="s">
        <v>561</v>
      </c>
      <c r="M249" s="22" t="s">
        <v>23</v>
      </c>
      <c r="N249" s="22" t="s">
        <v>28</v>
      </c>
      <c r="O249" s="22"/>
    </row>
    <row r="250" s="2" customFormat="1" ht="20.15" customHeight="1" spans="1:15">
      <c r="A250" s="22">
        <f t="shared" si="19"/>
        <v>247</v>
      </c>
      <c r="B250" s="22" t="s">
        <v>580</v>
      </c>
      <c r="C250" s="22" t="s">
        <v>581</v>
      </c>
      <c r="D250" s="22" t="s">
        <v>19</v>
      </c>
      <c r="E250" s="22" t="s">
        <v>27</v>
      </c>
      <c r="F250" s="22">
        <v>365</v>
      </c>
      <c r="G250" s="25">
        <v>89.5</v>
      </c>
      <c r="H250" s="25">
        <v>89.92</v>
      </c>
      <c r="I250" s="25">
        <f t="shared" si="21"/>
        <v>179.42</v>
      </c>
      <c r="J250" s="25">
        <f t="shared" si="17"/>
        <v>79.684</v>
      </c>
      <c r="K250" s="22" t="s">
        <v>21</v>
      </c>
      <c r="L250" s="22" t="s">
        <v>561</v>
      </c>
      <c r="M250" s="22" t="s">
        <v>23</v>
      </c>
      <c r="N250" s="22" t="s">
        <v>28</v>
      </c>
      <c r="O250" s="22"/>
    </row>
    <row r="251" s="2" customFormat="1" ht="20.15" customHeight="1" spans="1:15">
      <c r="A251" s="22">
        <f t="shared" si="19"/>
        <v>248</v>
      </c>
      <c r="B251" s="22" t="s">
        <v>582</v>
      </c>
      <c r="C251" s="22" t="s">
        <v>583</v>
      </c>
      <c r="D251" s="22" t="s">
        <v>19</v>
      </c>
      <c r="E251" s="22" t="s">
        <v>27</v>
      </c>
      <c r="F251" s="22">
        <v>365</v>
      </c>
      <c r="G251" s="25">
        <v>72.5</v>
      </c>
      <c r="H251" s="25">
        <v>77.68</v>
      </c>
      <c r="I251" s="25">
        <f t="shared" si="21"/>
        <v>150.18</v>
      </c>
      <c r="J251" s="25">
        <f t="shared" si="17"/>
        <v>73.836</v>
      </c>
      <c r="K251" s="22" t="s">
        <v>21</v>
      </c>
      <c r="L251" s="22" t="s">
        <v>561</v>
      </c>
      <c r="M251" s="22" t="s">
        <v>23</v>
      </c>
      <c r="N251" s="22" t="s">
        <v>28</v>
      </c>
      <c r="O251" s="22"/>
    </row>
    <row r="252" s="2" customFormat="1" ht="20.15" customHeight="1" spans="1:15">
      <c r="A252" s="22">
        <f t="shared" si="19"/>
        <v>249</v>
      </c>
      <c r="B252" s="22" t="s">
        <v>584</v>
      </c>
      <c r="C252" s="22" t="s">
        <v>585</v>
      </c>
      <c r="D252" s="22" t="s">
        <v>19</v>
      </c>
      <c r="E252" s="22" t="s">
        <v>27</v>
      </c>
      <c r="F252" s="22">
        <v>348</v>
      </c>
      <c r="G252" s="25">
        <v>87.5</v>
      </c>
      <c r="H252" s="25">
        <v>80.32</v>
      </c>
      <c r="I252" s="25">
        <f t="shared" si="21"/>
        <v>167.82</v>
      </c>
      <c r="J252" s="25">
        <f t="shared" si="17"/>
        <v>75.324</v>
      </c>
      <c r="K252" s="22" t="s">
        <v>21</v>
      </c>
      <c r="L252" s="22" t="s">
        <v>561</v>
      </c>
      <c r="M252" s="22" t="s">
        <v>23</v>
      </c>
      <c r="N252" s="22" t="s">
        <v>28</v>
      </c>
      <c r="O252" s="22"/>
    </row>
    <row r="253" s="2" customFormat="1" ht="20.15" customHeight="1" spans="1:15">
      <c r="A253" s="22">
        <f t="shared" si="19"/>
        <v>250</v>
      </c>
      <c r="B253" s="22" t="s">
        <v>586</v>
      </c>
      <c r="C253" s="22" t="s">
        <v>587</v>
      </c>
      <c r="D253" s="22" t="s">
        <v>19</v>
      </c>
      <c r="E253" s="22" t="s">
        <v>27</v>
      </c>
      <c r="F253" s="22">
        <v>360</v>
      </c>
      <c r="G253" s="25">
        <v>76.5</v>
      </c>
      <c r="H253" s="25">
        <v>75.32</v>
      </c>
      <c r="I253" s="25">
        <f t="shared" si="21"/>
        <v>151.82</v>
      </c>
      <c r="J253" s="25">
        <f t="shared" si="17"/>
        <v>73.564</v>
      </c>
      <c r="K253" s="22" t="s">
        <v>21</v>
      </c>
      <c r="L253" s="22" t="s">
        <v>561</v>
      </c>
      <c r="M253" s="22" t="s">
        <v>23</v>
      </c>
      <c r="N253" s="22" t="s">
        <v>28</v>
      </c>
      <c r="O253" s="22"/>
    </row>
    <row r="254" s="2" customFormat="1" ht="20.15" customHeight="1" spans="1:15">
      <c r="A254" s="22">
        <f t="shared" si="19"/>
        <v>251</v>
      </c>
      <c r="B254" s="22" t="s">
        <v>588</v>
      </c>
      <c r="C254" s="22" t="s">
        <v>589</v>
      </c>
      <c r="D254" s="22" t="s">
        <v>19</v>
      </c>
      <c r="E254" s="22" t="s">
        <v>27</v>
      </c>
      <c r="F254" s="22">
        <v>359</v>
      </c>
      <c r="G254" s="25">
        <v>89.5</v>
      </c>
      <c r="H254" s="25">
        <v>79</v>
      </c>
      <c r="I254" s="25">
        <f t="shared" si="21"/>
        <v>168.5</v>
      </c>
      <c r="J254" s="25">
        <f t="shared" si="17"/>
        <v>76.78</v>
      </c>
      <c r="K254" s="22" t="s">
        <v>21</v>
      </c>
      <c r="L254" s="22" t="s">
        <v>561</v>
      </c>
      <c r="M254" s="22" t="s">
        <v>23</v>
      </c>
      <c r="N254" s="22" t="s">
        <v>28</v>
      </c>
      <c r="O254" s="22"/>
    </row>
    <row r="255" s="2" customFormat="1" ht="20.15" customHeight="1" spans="1:15">
      <c r="A255" s="22">
        <f t="shared" si="19"/>
        <v>252</v>
      </c>
      <c r="B255" s="22" t="s">
        <v>590</v>
      </c>
      <c r="C255" s="22" t="s">
        <v>591</v>
      </c>
      <c r="D255" s="22" t="s">
        <v>19</v>
      </c>
      <c r="E255" s="22" t="s">
        <v>27</v>
      </c>
      <c r="F255" s="22">
        <v>340</v>
      </c>
      <c r="G255" s="25">
        <v>50</v>
      </c>
      <c r="H255" s="25">
        <v>73.72</v>
      </c>
      <c r="I255" s="25">
        <f t="shared" si="21"/>
        <v>123.72</v>
      </c>
      <c r="J255" s="25">
        <f t="shared" si="17"/>
        <v>65.544</v>
      </c>
      <c r="K255" s="22" t="s">
        <v>21</v>
      </c>
      <c r="L255" s="22" t="s">
        <v>561</v>
      </c>
      <c r="M255" s="22" t="s">
        <v>23</v>
      </c>
      <c r="N255" s="22" t="s">
        <v>28</v>
      </c>
      <c r="O255" s="22"/>
    </row>
    <row r="256" s="3" customFormat="1" ht="19.9" customHeight="1" spans="1:15">
      <c r="A256" s="22">
        <f t="shared" si="19"/>
        <v>253</v>
      </c>
      <c r="B256" s="23" t="s">
        <v>592</v>
      </c>
      <c r="C256" s="23" t="s">
        <v>593</v>
      </c>
      <c r="D256" s="22" t="s">
        <v>19</v>
      </c>
      <c r="E256" s="22" t="s">
        <v>27</v>
      </c>
      <c r="F256" s="23">
        <v>350</v>
      </c>
      <c r="G256" s="27">
        <v>90</v>
      </c>
      <c r="H256" s="27">
        <v>77.67</v>
      </c>
      <c r="I256" s="27">
        <f t="shared" ref="I256:I265" si="22">SUM(G256:H256)</f>
        <v>167.67</v>
      </c>
      <c r="J256" s="25">
        <f t="shared" si="17"/>
        <v>75.534</v>
      </c>
      <c r="K256" s="22" t="s">
        <v>21</v>
      </c>
      <c r="L256" s="22" t="s">
        <v>594</v>
      </c>
      <c r="M256" s="22" t="s">
        <v>23</v>
      </c>
      <c r="N256" s="22" t="s">
        <v>28</v>
      </c>
      <c r="O256" s="31"/>
    </row>
    <row r="257" s="3" customFormat="1" ht="19.9" customHeight="1" spans="1:15">
      <c r="A257" s="22">
        <f t="shared" si="19"/>
        <v>254</v>
      </c>
      <c r="B257" s="23" t="s">
        <v>595</v>
      </c>
      <c r="C257" s="23" t="s">
        <v>596</v>
      </c>
      <c r="D257" s="22" t="s">
        <v>19</v>
      </c>
      <c r="E257" s="22" t="s">
        <v>27</v>
      </c>
      <c r="F257" s="23">
        <v>341</v>
      </c>
      <c r="G257" s="27">
        <v>70</v>
      </c>
      <c r="H257" s="27">
        <v>83.67</v>
      </c>
      <c r="I257" s="27">
        <f t="shared" si="22"/>
        <v>153.67</v>
      </c>
      <c r="J257" s="25">
        <f t="shared" si="17"/>
        <v>71.654</v>
      </c>
      <c r="K257" s="22" t="s">
        <v>21</v>
      </c>
      <c r="L257" s="22" t="s">
        <v>594</v>
      </c>
      <c r="M257" s="22" t="s">
        <v>23</v>
      </c>
      <c r="N257" s="22" t="s">
        <v>28</v>
      </c>
      <c r="O257" s="31"/>
    </row>
    <row r="258" s="3" customFormat="1" ht="19.9" customHeight="1" spans="1:15">
      <c r="A258" s="22">
        <f t="shared" si="19"/>
        <v>255</v>
      </c>
      <c r="B258" s="23" t="s">
        <v>597</v>
      </c>
      <c r="C258" s="23" t="s">
        <v>598</v>
      </c>
      <c r="D258" s="22" t="s">
        <v>19</v>
      </c>
      <c r="E258" s="22" t="s">
        <v>27</v>
      </c>
      <c r="F258" s="23">
        <v>366</v>
      </c>
      <c r="G258" s="27">
        <v>65</v>
      </c>
      <c r="H258" s="27">
        <v>72</v>
      </c>
      <c r="I258" s="27">
        <f t="shared" si="22"/>
        <v>137</v>
      </c>
      <c r="J258" s="25">
        <f t="shared" si="17"/>
        <v>71.32</v>
      </c>
      <c r="K258" s="22" t="s">
        <v>21</v>
      </c>
      <c r="L258" s="22" t="s">
        <v>594</v>
      </c>
      <c r="M258" s="22" t="s">
        <v>23</v>
      </c>
      <c r="N258" s="22" t="s">
        <v>28</v>
      </c>
      <c r="O258" s="31"/>
    </row>
    <row r="259" s="3" customFormat="1" ht="19.9" customHeight="1" spans="1:15">
      <c r="A259" s="22">
        <f t="shared" si="19"/>
        <v>256</v>
      </c>
      <c r="B259" s="23" t="s">
        <v>599</v>
      </c>
      <c r="C259" s="23" t="s">
        <v>600</v>
      </c>
      <c r="D259" s="22" t="s">
        <v>19</v>
      </c>
      <c r="E259" s="22" t="s">
        <v>27</v>
      </c>
      <c r="F259" s="23">
        <v>342</v>
      </c>
      <c r="G259" s="27">
        <v>65</v>
      </c>
      <c r="H259" s="27">
        <v>82.67</v>
      </c>
      <c r="I259" s="27">
        <f t="shared" si="22"/>
        <v>147.67</v>
      </c>
      <c r="J259" s="25">
        <f t="shared" si="17"/>
        <v>70.574</v>
      </c>
      <c r="K259" s="22" t="s">
        <v>21</v>
      </c>
      <c r="L259" s="22" t="s">
        <v>594</v>
      </c>
      <c r="M259" s="22" t="s">
        <v>23</v>
      </c>
      <c r="N259" s="22" t="s">
        <v>28</v>
      </c>
      <c r="O259" s="31"/>
    </row>
    <row r="260" s="3" customFormat="1" ht="19.9" customHeight="1" spans="1:15">
      <c r="A260" s="22">
        <f t="shared" si="19"/>
        <v>257</v>
      </c>
      <c r="B260" s="23" t="s">
        <v>601</v>
      </c>
      <c r="C260" s="23" t="s">
        <v>602</v>
      </c>
      <c r="D260" s="22" t="s">
        <v>19</v>
      </c>
      <c r="E260" s="22" t="s">
        <v>27</v>
      </c>
      <c r="F260" s="23">
        <v>348</v>
      </c>
      <c r="G260" s="27">
        <v>62</v>
      </c>
      <c r="H260" s="27">
        <v>80.67</v>
      </c>
      <c r="I260" s="27">
        <f t="shared" si="22"/>
        <v>142.67</v>
      </c>
      <c r="J260" s="25">
        <f t="shared" si="17"/>
        <v>70.294</v>
      </c>
      <c r="K260" s="22" t="s">
        <v>21</v>
      </c>
      <c r="L260" s="22" t="s">
        <v>594</v>
      </c>
      <c r="M260" s="22" t="s">
        <v>23</v>
      </c>
      <c r="N260" s="22" t="s">
        <v>28</v>
      </c>
      <c r="O260" s="31"/>
    </row>
    <row r="261" s="3" customFormat="1" ht="19.9" customHeight="1" spans="1:15">
      <c r="A261" s="22">
        <f t="shared" si="19"/>
        <v>258</v>
      </c>
      <c r="B261" s="23" t="s">
        <v>603</v>
      </c>
      <c r="C261" s="23" t="s">
        <v>604</v>
      </c>
      <c r="D261" s="22" t="s">
        <v>19</v>
      </c>
      <c r="E261" s="22" t="s">
        <v>27</v>
      </c>
      <c r="F261" s="23">
        <v>349</v>
      </c>
      <c r="G261" s="27">
        <v>75</v>
      </c>
      <c r="H261" s="27">
        <v>64.17</v>
      </c>
      <c r="I261" s="27">
        <f t="shared" si="22"/>
        <v>139.17</v>
      </c>
      <c r="J261" s="25">
        <f t="shared" ref="J261:J290" si="23">(F261/5)*0.6+(I261/2)*0.4</f>
        <v>69.714</v>
      </c>
      <c r="K261" s="22" t="s">
        <v>21</v>
      </c>
      <c r="L261" s="22" t="s">
        <v>594</v>
      </c>
      <c r="M261" s="22" t="s">
        <v>23</v>
      </c>
      <c r="N261" s="22" t="s">
        <v>28</v>
      </c>
      <c r="O261" s="22"/>
    </row>
    <row r="262" s="3" customFormat="1" ht="22.15" customHeight="1" spans="1:15">
      <c r="A262" s="22">
        <f t="shared" si="19"/>
        <v>259</v>
      </c>
      <c r="B262" s="23" t="s">
        <v>605</v>
      </c>
      <c r="C262" s="23" t="s">
        <v>606</v>
      </c>
      <c r="D262" s="22" t="s">
        <v>19</v>
      </c>
      <c r="E262" s="22" t="s">
        <v>27</v>
      </c>
      <c r="F262" s="23">
        <v>336</v>
      </c>
      <c r="G262" s="27">
        <v>87</v>
      </c>
      <c r="H262" s="27">
        <v>76.2</v>
      </c>
      <c r="I262" s="27">
        <f t="shared" si="22"/>
        <v>163.2</v>
      </c>
      <c r="J262" s="25">
        <f t="shared" si="23"/>
        <v>72.96</v>
      </c>
      <c r="K262" s="22" t="s">
        <v>21</v>
      </c>
      <c r="L262" s="30" t="s">
        <v>594</v>
      </c>
      <c r="M262" s="22" t="s">
        <v>23</v>
      </c>
      <c r="N262" s="22" t="s">
        <v>28</v>
      </c>
      <c r="O262" s="22"/>
    </row>
    <row r="263" s="2" customFormat="1" ht="20.15" customHeight="1" spans="1:15">
      <c r="A263" s="22">
        <f t="shared" si="19"/>
        <v>260</v>
      </c>
      <c r="B263" s="22" t="s">
        <v>607</v>
      </c>
      <c r="C263" s="22" t="s">
        <v>608</v>
      </c>
      <c r="D263" s="22" t="s">
        <v>19</v>
      </c>
      <c r="E263" s="22" t="s">
        <v>27</v>
      </c>
      <c r="F263" s="22">
        <v>346</v>
      </c>
      <c r="G263" s="25">
        <v>90</v>
      </c>
      <c r="H263" s="25">
        <v>52.5</v>
      </c>
      <c r="I263" s="25">
        <f t="shared" si="22"/>
        <v>142.5</v>
      </c>
      <c r="J263" s="25">
        <f t="shared" si="23"/>
        <v>70.02</v>
      </c>
      <c r="K263" s="22" t="s">
        <v>21</v>
      </c>
      <c r="L263" s="22" t="s">
        <v>594</v>
      </c>
      <c r="M263" s="22" t="s">
        <v>23</v>
      </c>
      <c r="N263" s="22" t="s">
        <v>28</v>
      </c>
      <c r="O263" s="22"/>
    </row>
    <row r="264" s="2" customFormat="1" ht="20.15" customHeight="1" spans="1:15">
      <c r="A264" s="22">
        <f t="shared" si="19"/>
        <v>261</v>
      </c>
      <c r="B264" s="22" t="s">
        <v>609</v>
      </c>
      <c r="C264" s="22" t="s">
        <v>610</v>
      </c>
      <c r="D264" s="22" t="s">
        <v>19</v>
      </c>
      <c r="E264" s="22" t="s">
        <v>27</v>
      </c>
      <c r="F264" s="22">
        <v>349</v>
      </c>
      <c r="G264" s="25">
        <v>95</v>
      </c>
      <c r="H264" s="25">
        <v>86.3</v>
      </c>
      <c r="I264" s="25">
        <f t="shared" si="22"/>
        <v>181.3</v>
      </c>
      <c r="J264" s="25">
        <f t="shared" si="23"/>
        <v>78.14</v>
      </c>
      <c r="K264" s="22" t="s">
        <v>21</v>
      </c>
      <c r="L264" s="22" t="s">
        <v>594</v>
      </c>
      <c r="M264" s="22" t="s">
        <v>23</v>
      </c>
      <c r="N264" s="22" t="s">
        <v>28</v>
      </c>
      <c r="O264" s="22"/>
    </row>
    <row r="265" s="2" customFormat="1" ht="20.15" customHeight="1" spans="1:15">
      <c r="A265" s="22">
        <f t="shared" si="19"/>
        <v>262</v>
      </c>
      <c r="B265" s="22" t="s">
        <v>611</v>
      </c>
      <c r="C265" s="22" t="s">
        <v>612</v>
      </c>
      <c r="D265" s="22" t="s">
        <v>19</v>
      </c>
      <c r="E265" s="22" t="s">
        <v>27</v>
      </c>
      <c r="F265" s="22">
        <v>355</v>
      </c>
      <c r="G265" s="25">
        <v>65</v>
      </c>
      <c r="H265" s="25">
        <v>80.7</v>
      </c>
      <c r="I265" s="25">
        <f t="shared" si="22"/>
        <v>145.7</v>
      </c>
      <c r="J265" s="25">
        <f t="shared" si="23"/>
        <v>71.74</v>
      </c>
      <c r="K265" s="22" t="s">
        <v>21</v>
      </c>
      <c r="L265" s="22" t="s">
        <v>594</v>
      </c>
      <c r="M265" s="22" t="s">
        <v>23</v>
      </c>
      <c r="N265" s="22" t="s">
        <v>28</v>
      </c>
      <c r="O265" s="22"/>
    </row>
    <row r="266" s="2" customFormat="1" ht="20.15" customHeight="1" spans="1:15">
      <c r="A266" s="22">
        <f t="shared" si="19"/>
        <v>263</v>
      </c>
      <c r="B266" s="22" t="s">
        <v>613</v>
      </c>
      <c r="C266" s="22" t="s">
        <v>614</v>
      </c>
      <c r="D266" s="22" t="s">
        <v>19</v>
      </c>
      <c r="E266" s="22" t="s">
        <v>27</v>
      </c>
      <c r="F266" s="22">
        <v>337</v>
      </c>
      <c r="G266" s="25">
        <v>56.67</v>
      </c>
      <c r="H266" s="25">
        <v>81.2</v>
      </c>
      <c r="I266" s="25">
        <v>137.87</v>
      </c>
      <c r="J266" s="25">
        <f t="shared" si="23"/>
        <v>68.014</v>
      </c>
      <c r="K266" s="22" t="s">
        <v>21</v>
      </c>
      <c r="L266" s="22" t="s">
        <v>615</v>
      </c>
      <c r="M266" s="22" t="s">
        <v>23</v>
      </c>
      <c r="N266" s="22" t="s">
        <v>28</v>
      </c>
      <c r="O266" s="22"/>
    </row>
    <row r="267" s="2" customFormat="1" ht="20.15" customHeight="1" spans="1:15">
      <c r="A267" s="22">
        <f t="shared" si="19"/>
        <v>264</v>
      </c>
      <c r="B267" s="22" t="s">
        <v>616</v>
      </c>
      <c r="C267" s="22" t="s">
        <v>617</v>
      </c>
      <c r="D267" s="22" t="s">
        <v>19</v>
      </c>
      <c r="E267" s="22" t="s">
        <v>27</v>
      </c>
      <c r="F267" s="22">
        <v>337</v>
      </c>
      <c r="G267" s="25">
        <v>49</v>
      </c>
      <c r="H267" s="25">
        <v>79.4</v>
      </c>
      <c r="I267" s="25">
        <v>128.4</v>
      </c>
      <c r="J267" s="25">
        <f t="shared" si="23"/>
        <v>66.12</v>
      </c>
      <c r="K267" s="22" t="s">
        <v>21</v>
      </c>
      <c r="L267" s="22" t="s">
        <v>615</v>
      </c>
      <c r="M267" s="22" t="s">
        <v>23</v>
      </c>
      <c r="N267" s="22" t="s">
        <v>28</v>
      </c>
      <c r="O267" s="22"/>
    </row>
    <row r="268" s="2" customFormat="1" ht="20.15" customHeight="1" spans="1:15">
      <c r="A268" s="22">
        <f t="shared" si="19"/>
        <v>265</v>
      </c>
      <c r="B268" s="22" t="s">
        <v>618</v>
      </c>
      <c r="C268" s="22" t="s">
        <v>619</v>
      </c>
      <c r="D268" s="22" t="s">
        <v>19</v>
      </c>
      <c r="E268" s="22" t="s">
        <v>27</v>
      </c>
      <c r="F268" s="22">
        <v>331</v>
      </c>
      <c r="G268" s="25">
        <v>62.33</v>
      </c>
      <c r="H268" s="25">
        <v>68.7</v>
      </c>
      <c r="I268" s="25">
        <v>131.03</v>
      </c>
      <c r="J268" s="25">
        <f t="shared" si="23"/>
        <v>65.926</v>
      </c>
      <c r="K268" s="22" t="s">
        <v>21</v>
      </c>
      <c r="L268" s="22" t="s">
        <v>615</v>
      </c>
      <c r="M268" s="22" t="s">
        <v>23</v>
      </c>
      <c r="N268" s="22" t="s">
        <v>28</v>
      </c>
      <c r="O268" s="22"/>
    </row>
    <row r="269" s="2" customFormat="1" ht="20.15" customHeight="1" spans="1:15">
      <c r="A269" s="22">
        <f t="shared" si="19"/>
        <v>266</v>
      </c>
      <c r="B269" s="22" t="s">
        <v>620</v>
      </c>
      <c r="C269" s="22" t="s">
        <v>621</v>
      </c>
      <c r="D269" s="22" t="s">
        <v>19</v>
      </c>
      <c r="E269" s="22" t="s">
        <v>27</v>
      </c>
      <c r="F269" s="22">
        <v>339</v>
      </c>
      <c r="G269" s="25">
        <v>72.33</v>
      </c>
      <c r="H269" s="25">
        <v>76.7</v>
      </c>
      <c r="I269" s="25">
        <v>149.03</v>
      </c>
      <c r="J269" s="25">
        <f t="shared" si="23"/>
        <v>70.486</v>
      </c>
      <c r="K269" s="22" t="s">
        <v>21</v>
      </c>
      <c r="L269" s="22" t="s">
        <v>615</v>
      </c>
      <c r="M269" s="22" t="s">
        <v>23</v>
      </c>
      <c r="N269" s="22" t="s">
        <v>28</v>
      </c>
      <c r="O269" s="22"/>
    </row>
    <row r="270" s="2" customFormat="1" ht="20.15" customHeight="1" spans="1:15">
      <c r="A270" s="22">
        <f t="shared" si="19"/>
        <v>267</v>
      </c>
      <c r="B270" s="22" t="s">
        <v>622</v>
      </c>
      <c r="C270" s="22" t="s">
        <v>623</v>
      </c>
      <c r="D270" s="22" t="s">
        <v>19</v>
      </c>
      <c r="E270" s="22" t="s">
        <v>27</v>
      </c>
      <c r="F270" s="22">
        <v>371</v>
      </c>
      <c r="G270" s="25">
        <v>67.33</v>
      </c>
      <c r="H270" s="25">
        <v>76.3</v>
      </c>
      <c r="I270" s="25">
        <v>143.63</v>
      </c>
      <c r="J270" s="25">
        <f t="shared" si="23"/>
        <v>73.246</v>
      </c>
      <c r="K270" s="22" t="s">
        <v>21</v>
      </c>
      <c r="L270" s="22" t="s">
        <v>615</v>
      </c>
      <c r="M270" s="22" t="s">
        <v>23</v>
      </c>
      <c r="N270" s="22" t="s">
        <v>28</v>
      </c>
      <c r="O270" s="22"/>
    </row>
    <row r="271" s="2" customFormat="1" ht="20.15" customHeight="1" spans="1:15">
      <c r="A271" s="22">
        <f t="shared" si="19"/>
        <v>268</v>
      </c>
      <c r="B271" s="22" t="s">
        <v>624</v>
      </c>
      <c r="C271" s="22" t="s">
        <v>625</v>
      </c>
      <c r="D271" s="22" t="s">
        <v>19</v>
      </c>
      <c r="E271" s="22" t="s">
        <v>27</v>
      </c>
      <c r="F271" s="22">
        <v>338</v>
      </c>
      <c r="G271" s="25">
        <v>71.67</v>
      </c>
      <c r="H271" s="25">
        <v>85.2</v>
      </c>
      <c r="I271" s="25">
        <v>156.87</v>
      </c>
      <c r="J271" s="25">
        <f t="shared" si="23"/>
        <v>71.934</v>
      </c>
      <c r="K271" s="22" t="s">
        <v>21</v>
      </c>
      <c r="L271" s="22" t="s">
        <v>615</v>
      </c>
      <c r="M271" s="22" t="s">
        <v>23</v>
      </c>
      <c r="N271" s="22" t="s">
        <v>28</v>
      </c>
      <c r="O271" s="22"/>
    </row>
    <row r="272" s="2" customFormat="1" ht="20.15" customHeight="1" spans="1:15">
      <c r="A272" s="22">
        <f t="shared" si="19"/>
        <v>269</v>
      </c>
      <c r="B272" s="22" t="s">
        <v>626</v>
      </c>
      <c r="C272" s="22" t="s">
        <v>627</v>
      </c>
      <c r="D272" s="22" t="s">
        <v>19</v>
      </c>
      <c r="E272" s="22" t="s">
        <v>27</v>
      </c>
      <c r="F272" s="22">
        <v>331</v>
      </c>
      <c r="G272" s="25">
        <v>64.33</v>
      </c>
      <c r="H272" s="25">
        <v>88.6</v>
      </c>
      <c r="I272" s="25">
        <v>152.93</v>
      </c>
      <c r="J272" s="25">
        <f t="shared" si="23"/>
        <v>70.306</v>
      </c>
      <c r="K272" s="22" t="s">
        <v>21</v>
      </c>
      <c r="L272" s="22" t="s">
        <v>615</v>
      </c>
      <c r="M272" s="22" t="s">
        <v>23</v>
      </c>
      <c r="N272" s="22" t="s">
        <v>28</v>
      </c>
      <c r="O272" s="22"/>
    </row>
    <row r="273" s="2" customFormat="1" ht="20.15" customHeight="1" spans="1:15">
      <c r="A273" s="22">
        <f t="shared" si="19"/>
        <v>270</v>
      </c>
      <c r="B273" s="22" t="s">
        <v>628</v>
      </c>
      <c r="C273" s="22" t="s">
        <v>629</v>
      </c>
      <c r="D273" s="22" t="s">
        <v>19</v>
      </c>
      <c r="E273" s="22" t="s">
        <v>27</v>
      </c>
      <c r="F273" s="22">
        <v>331</v>
      </c>
      <c r="G273" s="25">
        <v>57.33</v>
      </c>
      <c r="H273" s="25">
        <v>77.8</v>
      </c>
      <c r="I273" s="25">
        <v>135.13</v>
      </c>
      <c r="J273" s="25">
        <f t="shared" si="23"/>
        <v>66.746</v>
      </c>
      <c r="K273" s="22" t="s">
        <v>21</v>
      </c>
      <c r="L273" s="22" t="s">
        <v>615</v>
      </c>
      <c r="M273" s="22" t="s">
        <v>23</v>
      </c>
      <c r="N273" s="22" t="s">
        <v>28</v>
      </c>
      <c r="O273" s="22"/>
    </row>
    <row r="274" s="2" customFormat="1" ht="20.25" customHeight="1" spans="1:15">
      <c r="A274" s="22">
        <f t="shared" si="19"/>
        <v>271</v>
      </c>
      <c r="B274" s="22" t="s">
        <v>630</v>
      </c>
      <c r="C274" s="22" t="s">
        <v>631</v>
      </c>
      <c r="D274" s="22" t="s">
        <v>19</v>
      </c>
      <c r="E274" s="22" t="s">
        <v>27</v>
      </c>
      <c r="F274" s="22">
        <v>323</v>
      </c>
      <c r="G274" s="25">
        <v>71.33</v>
      </c>
      <c r="H274" s="25">
        <v>82.2</v>
      </c>
      <c r="I274" s="25">
        <v>153.53</v>
      </c>
      <c r="J274" s="25">
        <f t="shared" si="23"/>
        <v>69.466</v>
      </c>
      <c r="K274" s="22" t="s">
        <v>21</v>
      </c>
      <c r="L274" s="22" t="s">
        <v>615</v>
      </c>
      <c r="M274" s="22" t="s">
        <v>23</v>
      </c>
      <c r="N274" s="22" t="s">
        <v>28</v>
      </c>
      <c r="O274" s="22"/>
    </row>
    <row r="275" s="2" customFormat="1" ht="20.15" customHeight="1" spans="1:15">
      <c r="A275" s="22">
        <f t="shared" si="19"/>
        <v>272</v>
      </c>
      <c r="B275" s="22" t="s">
        <v>632</v>
      </c>
      <c r="C275" s="22" t="s">
        <v>633</v>
      </c>
      <c r="D275" s="22" t="s">
        <v>19</v>
      </c>
      <c r="E275" s="22" t="s">
        <v>27</v>
      </c>
      <c r="F275" s="22">
        <v>352</v>
      </c>
      <c r="G275" s="25">
        <v>64</v>
      </c>
      <c r="H275" s="25">
        <v>58.7</v>
      </c>
      <c r="I275" s="25">
        <v>122.7</v>
      </c>
      <c r="J275" s="25">
        <f t="shared" si="23"/>
        <v>66.78</v>
      </c>
      <c r="K275" s="22" t="s">
        <v>21</v>
      </c>
      <c r="L275" s="22" t="s">
        <v>615</v>
      </c>
      <c r="M275" s="22" t="s">
        <v>23</v>
      </c>
      <c r="N275" s="22" t="s">
        <v>28</v>
      </c>
      <c r="O275" s="22"/>
    </row>
    <row r="276" s="2" customFormat="1" ht="20.15" customHeight="1" spans="1:15">
      <c r="A276" s="22">
        <f t="shared" si="19"/>
        <v>273</v>
      </c>
      <c r="B276" s="22" t="s">
        <v>634</v>
      </c>
      <c r="C276" s="22" t="s">
        <v>635</v>
      </c>
      <c r="D276" s="22" t="s">
        <v>19</v>
      </c>
      <c r="E276" s="22" t="s">
        <v>27</v>
      </c>
      <c r="F276" s="22">
        <v>344</v>
      </c>
      <c r="G276" s="25">
        <v>58</v>
      </c>
      <c r="H276" s="25">
        <v>78.6</v>
      </c>
      <c r="I276" s="25">
        <v>136.6</v>
      </c>
      <c r="J276" s="25">
        <f t="shared" si="23"/>
        <v>68.6</v>
      </c>
      <c r="K276" s="22" t="s">
        <v>21</v>
      </c>
      <c r="L276" s="22" t="s">
        <v>615</v>
      </c>
      <c r="M276" s="22" t="s">
        <v>23</v>
      </c>
      <c r="N276" s="22" t="s">
        <v>28</v>
      </c>
      <c r="O276" s="22"/>
    </row>
    <row r="277" s="2" customFormat="1" ht="20.15" customHeight="1" spans="1:15">
      <c r="A277" s="22">
        <f t="shared" ref="A277:A290" si="24">ROW()-3</f>
        <v>274</v>
      </c>
      <c r="B277" s="22" t="s">
        <v>636</v>
      </c>
      <c r="C277" s="22" t="s">
        <v>637</v>
      </c>
      <c r="D277" s="22" t="s">
        <v>19</v>
      </c>
      <c r="E277" s="22" t="s">
        <v>27</v>
      </c>
      <c r="F277" s="22">
        <v>329</v>
      </c>
      <c r="G277" s="25">
        <v>62.33</v>
      </c>
      <c r="H277" s="25">
        <v>71.9</v>
      </c>
      <c r="I277" s="25">
        <v>134.23</v>
      </c>
      <c r="J277" s="25">
        <f t="shared" si="23"/>
        <v>66.326</v>
      </c>
      <c r="K277" s="22" t="s">
        <v>21</v>
      </c>
      <c r="L277" s="22" t="s">
        <v>615</v>
      </c>
      <c r="M277" s="22" t="s">
        <v>23</v>
      </c>
      <c r="N277" s="22" t="s">
        <v>28</v>
      </c>
      <c r="O277" s="22"/>
    </row>
    <row r="278" s="3" customFormat="1" ht="20.15" customHeight="1" spans="1:15">
      <c r="A278" s="22">
        <f t="shared" si="24"/>
        <v>275</v>
      </c>
      <c r="B278" s="22" t="s">
        <v>638</v>
      </c>
      <c r="C278" s="22" t="s">
        <v>639</v>
      </c>
      <c r="D278" s="22" t="s">
        <v>19</v>
      </c>
      <c r="E278" s="22" t="s">
        <v>27</v>
      </c>
      <c r="F278" s="22">
        <v>344</v>
      </c>
      <c r="G278" s="25">
        <v>56.67</v>
      </c>
      <c r="H278" s="25">
        <v>83.4</v>
      </c>
      <c r="I278" s="25">
        <v>140.07</v>
      </c>
      <c r="J278" s="25">
        <f t="shared" si="23"/>
        <v>69.294</v>
      </c>
      <c r="K278" s="22" t="s">
        <v>21</v>
      </c>
      <c r="L278" s="22" t="s">
        <v>615</v>
      </c>
      <c r="M278" s="22" t="s">
        <v>23</v>
      </c>
      <c r="N278" s="22" t="s">
        <v>28</v>
      </c>
      <c r="O278" s="22"/>
    </row>
    <row r="279" s="3" customFormat="1" ht="20.15" customHeight="1" spans="1:15">
      <c r="A279" s="22">
        <f t="shared" si="24"/>
        <v>276</v>
      </c>
      <c r="B279" s="22" t="s">
        <v>640</v>
      </c>
      <c r="C279" s="22" t="s">
        <v>641</v>
      </c>
      <c r="D279" s="22" t="s">
        <v>19</v>
      </c>
      <c r="E279" s="22" t="s">
        <v>27</v>
      </c>
      <c r="F279" s="22">
        <v>334</v>
      </c>
      <c r="G279" s="25">
        <v>76</v>
      </c>
      <c r="H279" s="25">
        <v>80</v>
      </c>
      <c r="I279" s="25">
        <v>156</v>
      </c>
      <c r="J279" s="25">
        <f t="shared" si="23"/>
        <v>71.28</v>
      </c>
      <c r="K279" s="22" t="s">
        <v>21</v>
      </c>
      <c r="L279" s="22" t="s">
        <v>615</v>
      </c>
      <c r="M279" s="22" t="s">
        <v>23</v>
      </c>
      <c r="N279" s="22" t="s">
        <v>28</v>
      </c>
      <c r="O279" s="22"/>
    </row>
    <row r="280" s="3" customFormat="1" ht="20.15" customHeight="1" spans="1:15">
      <c r="A280" s="22">
        <f t="shared" si="24"/>
        <v>277</v>
      </c>
      <c r="B280" s="22" t="s">
        <v>642</v>
      </c>
      <c r="C280" s="22" t="s">
        <v>643</v>
      </c>
      <c r="D280" s="22" t="s">
        <v>19</v>
      </c>
      <c r="E280" s="22" t="s">
        <v>27</v>
      </c>
      <c r="F280" s="22">
        <v>355</v>
      </c>
      <c r="G280" s="25">
        <v>56.33</v>
      </c>
      <c r="H280" s="25">
        <v>73</v>
      </c>
      <c r="I280" s="25">
        <v>129.33</v>
      </c>
      <c r="J280" s="25">
        <f t="shared" si="23"/>
        <v>68.466</v>
      </c>
      <c r="K280" s="22" t="s">
        <v>21</v>
      </c>
      <c r="L280" s="22" t="s">
        <v>615</v>
      </c>
      <c r="M280" s="22" t="s">
        <v>23</v>
      </c>
      <c r="N280" s="22" t="s">
        <v>28</v>
      </c>
      <c r="O280" s="22"/>
    </row>
    <row r="281" s="8" customFormat="1" ht="20.15" customHeight="1" spans="1:15">
      <c r="A281" s="22">
        <f t="shared" si="24"/>
        <v>278</v>
      </c>
      <c r="B281" s="22" t="s">
        <v>644</v>
      </c>
      <c r="C281" s="22" t="s">
        <v>645</v>
      </c>
      <c r="D281" s="22" t="s">
        <v>19</v>
      </c>
      <c r="E281" s="22" t="s">
        <v>27</v>
      </c>
      <c r="F281" s="22">
        <v>356</v>
      </c>
      <c r="G281" s="22">
        <v>76.5</v>
      </c>
      <c r="H281" s="22">
        <v>86.7</v>
      </c>
      <c r="I281" s="22">
        <v>163.2</v>
      </c>
      <c r="J281" s="22">
        <f t="shared" si="23"/>
        <v>75.36</v>
      </c>
      <c r="K281" s="22" t="s">
        <v>21</v>
      </c>
      <c r="L281" s="22" t="s">
        <v>615</v>
      </c>
      <c r="M281" s="22" t="s">
        <v>23</v>
      </c>
      <c r="N281" s="22" t="s">
        <v>28</v>
      </c>
      <c r="O281" s="41"/>
    </row>
    <row r="282" s="3" customFormat="1" ht="20.15" customHeight="1" spans="1:15">
      <c r="A282" s="22">
        <f t="shared" si="24"/>
        <v>279</v>
      </c>
      <c r="B282" s="22" t="s">
        <v>646</v>
      </c>
      <c r="C282" s="22" t="s">
        <v>647</v>
      </c>
      <c r="D282" s="22" t="s">
        <v>19</v>
      </c>
      <c r="E282" s="22" t="s">
        <v>27</v>
      </c>
      <c r="F282" s="22">
        <v>337</v>
      </c>
      <c r="G282" s="25">
        <v>65.33</v>
      </c>
      <c r="H282" s="25">
        <v>90.3</v>
      </c>
      <c r="I282" s="25">
        <v>155.63</v>
      </c>
      <c r="J282" s="25">
        <f t="shared" si="23"/>
        <v>71.566</v>
      </c>
      <c r="K282" s="22" t="s">
        <v>21</v>
      </c>
      <c r="L282" s="22" t="s">
        <v>615</v>
      </c>
      <c r="M282" s="22" t="s">
        <v>23</v>
      </c>
      <c r="N282" s="22" t="s">
        <v>28</v>
      </c>
      <c r="O282" s="22"/>
    </row>
    <row r="283" s="3" customFormat="1" ht="20.15" customHeight="1" spans="1:15">
      <c r="A283" s="22">
        <f t="shared" si="24"/>
        <v>280</v>
      </c>
      <c r="B283" s="22" t="s">
        <v>648</v>
      </c>
      <c r="C283" s="22" t="s">
        <v>649</v>
      </c>
      <c r="D283" s="22" t="s">
        <v>19</v>
      </c>
      <c r="E283" s="22" t="s">
        <v>27</v>
      </c>
      <c r="F283" s="22">
        <v>333</v>
      </c>
      <c r="G283" s="25">
        <v>76.3333333333333</v>
      </c>
      <c r="H283" s="25">
        <v>81.6</v>
      </c>
      <c r="I283" s="25">
        <v>157.933333333333</v>
      </c>
      <c r="J283" s="25">
        <f t="shared" si="23"/>
        <v>71.5466666666667</v>
      </c>
      <c r="K283" s="22" t="s">
        <v>21</v>
      </c>
      <c r="L283" s="22" t="s">
        <v>615</v>
      </c>
      <c r="M283" s="22" t="s">
        <v>23</v>
      </c>
      <c r="N283" s="22" t="s">
        <v>28</v>
      </c>
      <c r="O283" s="22"/>
    </row>
    <row r="284" s="3" customFormat="1" ht="20.15" customHeight="1" spans="1:15">
      <c r="A284" s="22">
        <f t="shared" si="24"/>
        <v>281</v>
      </c>
      <c r="B284" s="22" t="s">
        <v>650</v>
      </c>
      <c r="C284" s="22" t="s">
        <v>651</v>
      </c>
      <c r="D284" s="22" t="s">
        <v>19</v>
      </c>
      <c r="E284" s="22" t="s">
        <v>27</v>
      </c>
      <c r="F284" s="22">
        <v>353</v>
      </c>
      <c r="G284" s="25">
        <v>67.5</v>
      </c>
      <c r="H284" s="25">
        <v>76.4</v>
      </c>
      <c r="I284" s="25">
        <v>143.9</v>
      </c>
      <c r="J284" s="25">
        <f t="shared" si="23"/>
        <v>71.14</v>
      </c>
      <c r="K284" s="22" t="s">
        <v>21</v>
      </c>
      <c r="L284" s="22" t="s">
        <v>615</v>
      </c>
      <c r="M284" s="22" t="s">
        <v>23</v>
      </c>
      <c r="N284" s="22" t="s">
        <v>28</v>
      </c>
      <c r="O284" s="22"/>
    </row>
    <row r="285" s="5" customFormat="1" ht="20.15" customHeight="1" spans="1:15">
      <c r="A285" s="22">
        <f t="shared" si="24"/>
        <v>282</v>
      </c>
      <c r="B285" s="22" t="s">
        <v>652</v>
      </c>
      <c r="C285" s="22" t="s">
        <v>653</v>
      </c>
      <c r="D285" s="22" t="s">
        <v>19</v>
      </c>
      <c r="E285" s="22" t="s">
        <v>27</v>
      </c>
      <c r="F285" s="22">
        <v>348</v>
      </c>
      <c r="G285" s="25">
        <v>56.33</v>
      </c>
      <c r="H285" s="25">
        <v>81.9</v>
      </c>
      <c r="I285" s="25">
        <v>138.23</v>
      </c>
      <c r="J285" s="25">
        <f t="shared" si="23"/>
        <v>69.406</v>
      </c>
      <c r="K285" s="22" t="s">
        <v>21</v>
      </c>
      <c r="L285" s="22" t="s">
        <v>615</v>
      </c>
      <c r="M285" s="22" t="s">
        <v>23</v>
      </c>
      <c r="N285" s="22" t="s">
        <v>28</v>
      </c>
      <c r="O285" s="22"/>
    </row>
    <row r="286" s="5" customFormat="1" ht="20.15" customHeight="1" spans="1:15">
      <c r="A286" s="22">
        <f t="shared" si="24"/>
        <v>283</v>
      </c>
      <c r="B286" s="22" t="s">
        <v>654</v>
      </c>
      <c r="C286" s="22" t="s">
        <v>655</v>
      </c>
      <c r="D286" s="22" t="s">
        <v>19</v>
      </c>
      <c r="E286" s="22" t="s">
        <v>27</v>
      </c>
      <c r="F286" s="22">
        <v>333</v>
      </c>
      <c r="G286" s="25">
        <v>66.3333333333333</v>
      </c>
      <c r="H286" s="25">
        <v>79.2</v>
      </c>
      <c r="I286" s="25">
        <v>145.533333333333</v>
      </c>
      <c r="J286" s="25">
        <f t="shared" si="23"/>
        <v>69.0666666666667</v>
      </c>
      <c r="K286" s="22" t="s">
        <v>21</v>
      </c>
      <c r="L286" s="22" t="s">
        <v>615</v>
      </c>
      <c r="M286" s="22" t="s">
        <v>23</v>
      </c>
      <c r="N286" s="22" t="s">
        <v>28</v>
      </c>
      <c r="O286" s="22"/>
    </row>
    <row r="287" s="3" customFormat="1" ht="20.15" customHeight="1" spans="1:15">
      <c r="A287" s="22">
        <f t="shared" si="24"/>
        <v>284</v>
      </c>
      <c r="B287" s="22" t="s">
        <v>656</v>
      </c>
      <c r="C287" s="22" t="s">
        <v>657</v>
      </c>
      <c r="D287" s="22" t="s">
        <v>19</v>
      </c>
      <c r="E287" s="22" t="s">
        <v>27</v>
      </c>
      <c r="F287" s="22">
        <v>353</v>
      </c>
      <c r="G287" s="25">
        <v>50.33</v>
      </c>
      <c r="H287" s="25">
        <v>85.8</v>
      </c>
      <c r="I287" s="25">
        <v>136.13</v>
      </c>
      <c r="J287" s="25">
        <f t="shared" si="23"/>
        <v>69.586</v>
      </c>
      <c r="K287" s="22" t="s">
        <v>21</v>
      </c>
      <c r="L287" s="22" t="s">
        <v>615</v>
      </c>
      <c r="M287" s="22" t="s">
        <v>23</v>
      </c>
      <c r="N287" s="22" t="s">
        <v>28</v>
      </c>
      <c r="O287" s="22"/>
    </row>
    <row r="288" s="3" customFormat="1" ht="20.15" customHeight="1" spans="1:15">
      <c r="A288" s="22">
        <f t="shared" si="24"/>
        <v>285</v>
      </c>
      <c r="B288" s="22" t="s">
        <v>658</v>
      </c>
      <c r="C288" s="22" t="s">
        <v>659</v>
      </c>
      <c r="D288" s="22" t="s">
        <v>19</v>
      </c>
      <c r="E288" s="22" t="s">
        <v>27</v>
      </c>
      <c r="F288" s="22">
        <v>338</v>
      </c>
      <c r="G288" s="25">
        <v>59</v>
      </c>
      <c r="H288" s="25">
        <v>76</v>
      </c>
      <c r="I288" s="25">
        <v>135</v>
      </c>
      <c r="J288" s="25">
        <f t="shared" si="23"/>
        <v>67.56</v>
      </c>
      <c r="K288" s="22" t="s">
        <v>21</v>
      </c>
      <c r="L288" s="22" t="s">
        <v>615</v>
      </c>
      <c r="M288" s="22" t="s">
        <v>23</v>
      </c>
      <c r="N288" s="22" t="s">
        <v>28</v>
      </c>
      <c r="O288" s="22"/>
    </row>
    <row r="289" s="3" customFormat="1" ht="18" customHeight="1" spans="1:15">
      <c r="A289" s="22">
        <f t="shared" si="24"/>
        <v>286</v>
      </c>
      <c r="B289" s="22" t="s">
        <v>660</v>
      </c>
      <c r="C289" s="22" t="s">
        <v>661</v>
      </c>
      <c r="D289" s="22" t="s">
        <v>19</v>
      </c>
      <c r="E289" s="22" t="s">
        <v>27</v>
      </c>
      <c r="F289" s="22">
        <v>334</v>
      </c>
      <c r="G289" s="25">
        <v>70.3333333333333</v>
      </c>
      <c r="H289" s="25">
        <v>74.5</v>
      </c>
      <c r="I289" s="25">
        <v>144.833333333333</v>
      </c>
      <c r="J289" s="25">
        <f t="shared" si="23"/>
        <v>69.0466666666667</v>
      </c>
      <c r="K289" s="22" t="s">
        <v>21</v>
      </c>
      <c r="L289" s="22" t="s">
        <v>615</v>
      </c>
      <c r="M289" s="22" t="s">
        <v>23</v>
      </c>
      <c r="N289" s="22" t="s">
        <v>28</v>
      </c>
      <c r="O289" s="22"/>
    </row>
    <row r="290" s="3" customFormat="1" ht="18" customHeight="1" spans="1:15">
      <c r="A290" s="22">
        <f t="shared" si="24"/>
        <v>287</v>
      </c>
      <c r="B290" s="22" t="s">
        <v>662</v>
      </c>
      <c r="C290" s="22" t="s">
        <v>663</v>
      </c>
      <c r="D290" s="22" t="s">
        <v>19</v>
      </c>
      <c r="E290" s="22" t="s">
        <v>27</v>
      </c>
      <c r="F290" s="22">
        <v>336</v>
      </c>
      <c r="G290" s="25">
        <v>48</v>
      </c>
      <c r="H290" s="25">
        <v>76.4</v>
      </c>
      <c r="I290" s="25">
        <v>124.4</v>
      </c>
      <c r="J290" s="25">
        <f t="shared" si="23"/>
        <v>65.2</v>
      </c>
      <c r="K290" s="22" t="s">
        <v>21</v>
      </c>
      <c r="L290" s="22" t="s">
        <v>615</v>
      </c>
      <c r="M290" s="22" t="s">
        <v>23</v>
      </c>
      <c r="N290" s="22" t="s">
        <v>28</v>
      </c>
      <c r="O290" s="22"/>
    </row>
  </sheetData>
  <mergeCells count="14">
    <mergeCell ref="A1:O1"/>
    <mergeCell ref="G2:I2"/>
    <mergeCell ref="A2:A3"/>
    <mergeCell ref="B2:B3"/>
    <mergeCell ref="C2:C3"/>
    <mergeCell ref="D2:D3"/>
    <mergeCell ref="E2:E3"/>
    <mergeCell ref="F2:F3"/>
    <mergeCell ref="J2:J3"/>
    <mergeCell ref="K2:K3"/>
    <mergeCell ref="L2:L3"/>
    <mergeCell ref="M2:M3"/>
    <mergeCell ref="N2:N3"/>
    <mergeCell ref="O2:O3"/>
  </mergeCells>
  <conditionalFormatting sqref="M169">
    <cfRule type="duplicateValues" dxfId="0" priority="5" stopIfTrue="1"/>
  </conditionalFormatting>
  <conditionalFormatting sqref="B235">
    <cfRule type="duplicateValues" dxfId="1" priority="8"/>
  </conditionalFormatting>
  <conditionalFormatting sqref="B236:B242">
    <cfRule type="duplicateValues" dxfId="1" priority="14"/>
  </conditionalFormatting>
  <conditionalFormatting sqref="B243:B245">
    <cfRule type="duplicateValues" dxfId="1" priority="13"/>
  </conditionalFormatting>
  <conditionalFormatting sqref="B246:B261">
    <cfRule type="duplicateValues" dxfId="1" priority="17"/>
  </conditionalFormatting>
  <pageMargins left="0.472222222222222" right="0.7" top="0.393055555555556" bottom="0.314583333333333" header="0.3" footer="0.3"/>
  <pageSetup paperSize="9" scale="48" fitToHeight="0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丁qin</cp:lastModifiedBy>
  <dcterms:created xsi:type="dcterms:W3CDTF">2012-04-03T07:35:00Z</dcterms:created>
  <cp:lastPrinted>2020-05-29T04:55:00Z</cp:lastPrinted>
  <dcterms:modified xsi:type="dcterms:W3CDTF">2021-05-06T07:55:09Z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04596F5092B542B3BDAC07F0194F7CD4</vt:lpwstr>
  </property>
</Properties>
</file>