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<sst xmlns="http://schemas.openxmlformats.org/spreadsheetml/2006/main" count="133" uniqueCount="70">
  <si>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</si>
  <si>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</si>
  <si>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</si>
  <si>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</si>
  <si>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</si>
  <si>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</si>
  <si>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</si>
  <si>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</si>
  <si>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</si>
  <si>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</si>
  <si>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</si>
  <si>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</si>
  <si>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Solar Irradiance (x1)</t>
  </si>
  <si>
    <t>Slope(x2)</t>
  </si>
  <si>
    <t>Aspect (x3)</t>
  </si>
  <si>
    <t>Elevation (x4)</t>
  </si>
  <si>
    <t>Temperature (x5)</t>
  </si>
  <si>
    <t>Humidity(x6)</t>
  </si>
  <si>
    <t>Precipitation (x7)</t>
  </si>
  <si>
    <t>Distance from roads (x8)</t>
  </si>
  <si>
    <t>Distance from waterbodies (x9)</t>
  </si>
  <si>
    <t>Distance from mines(x10)</t>
  </si>
  <si>
    <t>Landuse/Landcover (x11)</t>
  </si>
  <si>
    <t>Settlements (x12)</t>
  </si>
  <si>
    <t>Normalized matrix and significance weights of each criterion</t>
  </si>
  <si>
    <t>CW</t>
  </si>
  <si>
    <t>Forests(x6)</t>
  </si>
  <si>
    <t>Weighted Sum</t>
  </si>
  <si>
    <t>Weightedsum/CW</t>
  </si>
  <si>
    <t>sum</t>
  </si>
  <si>
    <t>lambda max</t>
  </si>
  <si>
    <t>RI</t>
  </si>
  <si>
    <t>CI</t>
  </si>
  <si>
    <t>CR</t>
  </si>
  <si>
    <t>Rating</t>
  </si>
  <si>
    <t>Distance from Mine</t>
  </si>
  <si>
    <t>Reasoning</t>
  </si>
  <si>
    <t>&gt; 5 Km</t>
  </si>
  <si>
    <t>Minimal impact from mining activity. Excellent for solar panel installation.</t>
  </si>
  <si>
    <t>3 - 5 Km</t>
  </si>
  <si>
    <t>Potential for occasional dust impact, but generally manageable. Very suitable.</t>
  </si>
  <si>
    <t>2 - 3 Km</t>
  </si>
  <si>
    <t>Moderate dust impact likely. Requires regular cleaning and maintenance. Moderately suitable.</t>
  </si>
  <si>
    <t>1 - 2 Km</t>
  </si>
  <si>
    <t>Significant dust impact and potential for blasting vibrations. Requires mitigation measures like fencing, washing systems, and structural considerations. Less suitable, consider additional studies.</t>
  </si>
  <si>
    <t>&lt; 1 Km</t>
  </si>
  <si>
    <t>High risk of dust, blasting, and ground instability. Not suitable for solar panel installation.</t>
  </si>
  <si>
    <t>Elevation</t>
  </si>
  <si>
    <t>400m - 700m</t>
  </si>
  <si>
    <t>Excellent. Higher elevation can lead to slightly cooler temperatures, potentially improving panel efficiency. In Dhanbad's range, the impact is minimal.</t>
  </si>
  <si>
    <t>200m - 400m</t>
  </si>
  <si>
    <t>Very good. No significant impact on solar panel performance within this range.</t>
  </si>
  <si>
    <t>100m - 200m</t>
  </si>
  <si>
    <t>Moderately suitable. Minimal impact expected, but consider potential for shading from surrounding hills at lower elevations.</t>
  </si>
  <si>
    <t>50m - 100m</t>
  </si>
  <si>
    <t>Less suitable. Increased risk of shading, especially if the surrounding terrain is uneven. May require additional studies.</t>
  </si>
  <si>
    <t>&lt; 50m</t>
  </si>
  <si>
    <t>Not suitable. High risk of shading, particularly in valleys or areas with significant slopes.</t>
  </si>
  <si>
    <t>Aspect</t>
  </si>
  <si>
    <t>Reasoning (Dhanbad, India)</t>
  </si>
  <si>
    <t>South</t>
  </si>
  <si>
    <t>Ideal aspect. Receives maximum direct sunlight throughout the year in Dhanbad.</t>
  </si>
  <si>
    <t>Southwest &amp; Southeast</t>
  </si>
  <si>
    <t>Very good aspect. Receives significant direct sunlight in the morning and afternoon, respectively.</t>
  </si>
  <si>
    <t>East &amp; West</t>
  </si>
  <si>
    <t>Moderately suitable. Receives direct sunlight only in the morning or afternoon, respectively. Lower overall energy production compared to South, Southeast, and Southwest.</t>
  </si>
  <si>
    <t>Northeast &amp; Northwest</t>
  </si>
  <si>
    <t>Less suitable. Receives limited direct sunlight throughout the day due to the sun's path in the Northern Hemisphere.</t>
  </si>
  <si>
    <t>North</t>
  </si>
  <si>
    <t>Not suitable. Receives minimal direct sunlight in Dhanbad.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</si>
</sst>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.25"/>
    <col customWidth="1" min="3" max="3" width="22.25"/>
    <col customWidth="1" min="4" max="4" width="9.38"/>
    <col customWidth="1" min="5" max="5" width="9.13"/>
    <col customWidth="1" min="6" max="6" width="9.63"/>
    <col customWidth="1" min="7" max="7" width="9.13"/>
    <col customWidth="1" min="8" max="8" width="10.38"/>
    <col customWidth="1" min="9" max="9" width="9.75"/>
    <col customWidth="1" min="10" max="10" width="10.63"/>
    <col customWidth="1" min="11" max="11" width="9.5"/>
    <col customWidth="1" min="12" max="12" width="10.75"/>
    <col customWidth="1" min="13" max="13" width="9.88"/>
    <col customWidth="1" min="14" max="14" width="11.13"/>
  </cols>
  <sheetData>
    <row r="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</row>
    <row r="3">
      <c r="B3" s="1" t="s">
        <v>0</v>
      </c>
      <c r="C3" s="1" t="s">
        <v>12</v>
      </c>
      <c r="D3" s="1">
        <v>1.0</v>
      </c>
      <c r="E3" s="1">
        <v>0.2</v>
      </c>
      <c r="F3" s="1">
        <v>0.5</v>
      </c>
      <c r="G3" s="1">
        <v>4.0</v>
      </c>
      <c r="H3" s="1">
        <v>4.0</v>
      </c>
      <c r="I3" s="1">
        <v>5.0</v>
      </c>
      <c r="J3" s="1">
        <v>7.0</v>
      </c>
      <c r="K3" s="1">
        <v>1.0</v>
      </c>
      <c r="L3" s="1">
        <v>4.0</v>
      </c>
      <c r="M3" s="1">
        <v>3.0</v>
      </c>
      <c r="N3" s="1">
        <v>1.0</v>
      </c>
      <c r="O3" s="1">
        <v>1.0</v>
      </c>
    </row>
    <row r="4">
      <c r="B4" s="1" t="s">
        <v>1</v>
      </c>
      <c r="C4" s="1" t="s">
        <v>13</v>
      </c>
      <c r="D4" s="1">
        <v>5.0</v>
      </c>
      <c r="E4" s="1">
        <v>1.0</v>
      </c>
      <c r="F4" s="1">
        <v>1.0</v>
      </c>
      <c r="G4" s="1">
        <v>9.0</v>
      </c>
      <c r="H4" s="1">
        <v>7.0</v>
      </c>
      <c r="I4" s="1">
        <v>7.0</v>
      </c>
      <c r="J4" s="1">
        <v>7.0</v>
      </c>
      <c r="K4" s="1">
        <v>3.0</v>
      </c>
      <c r="L4" s="1">
        <v>5.0</v>
      </c>
      <c r="M4" s="1">
        <v>5.0</v>
      </c>
      <c r="N4" s="1">
        <v>1.0</v>
      </c>
      <c r="O4" s="1">
        <v>5.0</v>
      </c>
    </row>
    <row r="5">
      <c r="B5" s="1" t="s">
        <v>2</v>
      </c>
      <c r="C5" s="1" t="s">
        <v>14</v>
      </c>
      <c r="D5" s="1">
        <v>2.0</v>
      </c>
      <c r="E5" s="1">
        <v>1.0</v>
      </c>
      <c r="F5" s="1">
        <v>1.0</v>
      </c>
      <c r="G5" s="1">
        <v>7.0</v>
      </c>
      <c r="H5" s="1">
        <v>5.0</v>
      </c>
      <c r="I5" s="1">
        <v>6.0</v>
      </c>
      <c r="J5" s="1">
        <v>7.0</v>
      </c>
      <c r="K5" s="1">
        <v>2.0</v>
      </c>
      <c r="L5" s="1">
        <v>3.0</v>
      </c>
      <c r="M5" s="1">
        <v>7.0</v>
      </c>
      <c r="N5" s="1">
        <v>1.0</v>
      </c>
      <c r="O5" s="1">
        <v>6.0</v>
      </c>
    </row>
    <row r="6">
      <c r="B6" s="1" t="s">
        <v>3</v>
      </c>
      <c r="C6" s="1" t="s">
        <v>15</v>
      </c>
      <c r="D6" s="1">
        <v>0.25</v>
      </c>
      <c r="E6" s="1">
        <v>0.11</v>
      </c>
      <c r="F6" s="1">
        <v>0.14</v>
      </c>
      <c r="G6" s="1">
        <v>1.0</v>
      </c>
      <c r="H6" s="1">
        <v>0.2</v>
      </c>
      <c r="I6" s="1">
        <v>0.33</v>
      </c>
      <c r="J6" s="1">
        <v>3.0</v>
      </c>
      <c r="K6" s="1">
        <v>0.17</v>
      </c>
      <c r="L6" s="1">
        <v>0.33</v>
      </c>
      <c r="M6" s="1">
        <v>0.25</v>
      </c>
      <c r="N6" s="1">
        <v>0.2</v>
      </c>
      <c r="O6" s="1">
        <v>0.17</v>
      </c>
    </row>
    <row r="7">
      <c r="B7" s="1" t="s">
        <v>4</v>
      </c>
      <c r="C7" s="1" t="s">
        <v>16</v>
      </c>
      <c r="D7" s="1">
        <v>0.25</v>
      </c>
      <c r="E7" s="1">
        <v>0.14</v>
      </c>
      <c r="F7" s="1">
        <v>0.2</v>
      </c>
      <c r="G7" s="1">
        <v>5.0</v>
      </c>
      <c r="H7" s="1">
        <v>1.0</v>
      </c>
      <c r="I7" s="1">
        <v>1.0</v>
      </c>
      <c r="J7" s="1">
        <v>5.0</v>
      </c>
      <c r="K7" s="1">
        <v>0.25</v>
      </c>
      <c r="L7" s="1">
        <v>5.0</v>
      </c>
      <c r="M7" s="1">
        <v>1.0</v>
      </c>
      <c r="N7" s="1">
        <v>1.0</v>
      </c>
      <c r="O7" s="1">
        <v>2.0</v>
      </c>
    </row>
    <row r="8">
      <c r="B8" s="1" t="s">
        <v>5</v>
      </c>
      <c r="C8" s="1" t="s">
        <v>17</v>
      </c>
      <c r="D8" s="1">
        <v>0.2</v>
      </c>
      <c r="E8" s="1">
        <v>0.14</v>
      </c>
      <c r="F8" s="1">
        <v>0.17</v>
      </c>
      <c r="G8" s="1">
        <v>3.0</v>
      </c>
      <c r="H8" s="1">
        <v>1.0</v>
      </c>
      <c r="I8" s="1">
        <v>1.0</v>
      </c>
      <c r="J8" s="1">
        <v>5.0</v>
      </c>
      <c r="K8" s="1">
        <v>0.2</v>
      </c>
      <c r="L8" s="1">
        <v>2.0</v>
      </c>
      <c r="M8" s="1">
        <v>0.33</v>
      </c>
      <c r="N8" s="1">
        <v>0.17</v>
      </c>
      <c r="O8" s="1">
        <v>0.2</v>
      </c>
    </row>
    <row r="9">
      <c r="B9" s="1" t="s">
        <v>6</v>
      </c>
      <c r="C9" s="1" t="s">
        <v>18</v>
      </c>
      <c r="D9" s="1">
        <v>0.14</v>
      </c>
      <c r="E9" s="1">
        <v>0.14</v>
      </c>
      <c r="F9" s="1">
        <v>0.14</v>
      </c>
      <c r="G9" s="1">
        <v>0.33</v>
      </c>
      <c r="H9" s="1">
        <v>0.2</v>
      </c>
      <c r="I9" s="1">
        <v>0.2</v>
      </c>
      <c r="J9" s="1">
        <v>1.0</v>
      </c>
      <c r="K9" s="1">
        <v>0.14</v>
      </c>
      <c r="L9" s="1">
        <v>0.25</v>
      </c>
      <c r="M9" s="1">
        <v>0.2</v>
      </c>
      <c r="N9" s="1">
        <v>0.2</v>
      </c>
      <c r="O9" s="1">
        <v>0.11</v>
      </c>
    </row>
    <row r="10">
      <c r="B10" s="1" t="s">
        <v>7</v>
      </c>
      <c r="C10" s="1" t="s">
        <v>19</v>
      </c>
      <c r="D10" s="1">
        <v>1.0</v>
      </c>
      <c r="E10" s="1">
        <v>0.33</v>
      </c>
      <c r="F10" s="1">
        <v>0.5</v>
      </c>
      <c r="G10" s="1">
        <v>6.0</v>
      </c>
      <c r="H10" s="1">
        <v>4.0</v>
      </c>
      <c r="I10" s="1">
        <v>5.0</v>
      </c>
      <c r="J10" s="1">
        <v>7.0</v>
      </c>
      <c r="K10" s="1">
        <v>1.0</v>
      </c>
      <c r="L10" s="1">
        <v>9.0</v>
      </c>
      <c r="M10" s="1">
        <v>3.0</v>
      </c>
      <c r="N10" s="1">
        <v>1.0</v>
      </c>
      <c r="O10" s="1">
        <v>5.0</v>
      </c>
    </row>
    <row r="11">
      <c r="B11" s="1" t="s">
        <v>8</v>
      </c>
      <c r="C11" s="1" t="s">
        <v>20</v>
      </c>
      <c r="D11" s="1">
        <v>0.25</v>
      </c>
      <c r="E11" s="1">
        <v>0.2</v>
      </c>
      <c r="F11" s="1">
        <v>0.2</v>
      </c>
      <c r="G11" s="1">
        <v>3.0</v>
      </c>
      <c r="H11" s="1">
        <v>0.2</v>
      </c>
      <c r="I11" s="1">
        <v>0.5</v>
      </c>
      <c r="J11" s="1">
        <v>4.0</v>
      </c>
      <c r="K11" s="1">
        <v>0.11</v>
      </c>
      <c r="L11" s="1">
        <v>1.0</v>
      </c>
      <c r="M11" s="1">
        <v>0.5</v>
      </c>
      <c r="N11" s="1">
        <v>0.33</v>
      </c>
      <c r="O11" s="1">
        <v>0.2</v>
      </c>
    </row>
    <row r="12">
      <c r="B12" s="1" t="s">
        <v>9</v>
      </c>
      <c r="C12" s="1" t="s">
        <v>21</v>
      </c>
      <c r="D12" s="1">
        <v>0.33</v>
      </c>
      <c r="E12" s="1">
        <v>0.2</v>
      </c>
      <c r="F12" s="1">
        <v>0.14</v>
      </c>
      <c r="G12" s="1">
        <v>4.0</v>
      </c>
      <c r="H12" s="1">
        <v>1.0</v>
      </c>
      <c r="I12" s="1">
        <v>3.0</v>
      </c>
      <c r="J12" s="1">
        <v>5.0</v>
      </c>
      <c r="K12" s="1">
        <v>0.33</v>
      </c>
      <c r="L12" s="1">
        <v>2.0</v>
      </c>
      <c r="M12" s="1">
        <v>1.0</v>
      </c>
      <c r="N12" s="1">
        <v>0.33</v>
      </c>
      <c r="O12" s="1">
        <v>1.0</v>
      </c>
    </row>
    <row r="13">
      <c r="B13" s="1" t="s">
        <v>10</v>
      </c>
      <c r="C13" s="1" t="s">
        <v>22</v>
      </c>
      <c r="D13" s="1">
        <v>1.0</v>
      </c>
      <c r="E13" s="1">
        <v>1.0</v>
      </c>
      <c r="F13" s="1">
        <v>1.0</v>
      </c>
      <c r="G13" s="1">
        <v>5.0</v>
      </c>
      <c r="H13" s="1">
        <v>1.0</v>
      </c>
      <c r="I13" s="1">
        <v>6.0</v>
      </c>
      <c r="J13" s="1">
        <v>5.0</v>
      </c>
      <c r="K13" s="1">
        <v>1.0</v>
      </c>
      <c r="L13" s="1">
        <v>3.0</v>
      </c>
      <c r="M13" s="1">
        <v>3.0</v>
      </c>
      <c r="N13" s="1">
        <v>1.0</v>
      </c>
      <c r="O13" s="1">
        <v>5.0</v>
      </c>
    </row>
    <row r="14">
      <c r="B14" s="1" t="s">
        <v>11</v>
      </c>
      <c r="C14" s="1" t="s">
        <v>23</v>
      </c>
      <c r="D14" s="1">
        <v>1.0</v>
      </c>
      <c r="E14" s="1">
        <v>0.2</v>
      </c>
      <c r="F14" s="1">
        <v>0.17</v>
      </c>
      <c r="G14" s="1">
        <v>6.0</v>
      </c>
      <c r="H14" s="1">
        <v>0.5</v>
      </c>
      <c r="I14" s="1">
        <v>5.0</v>
      </c>
      <c r="J14" s="1">
        <v>9.0</v>
      </c>
      <c r="K14" s="1">
        <v>0.2</v>
      </c>
      <c r="L14" s="1">
        <v>5.0</v>
      </c>
      <c r="M14" s="1">
        <v>1.0</v>
      </c>
      <c r="N14" s="1">
        <v>0.2</v>
      </c>
      <c r="O14" s="1">
        <v>1.0</v>
      </c>
    </row>
    <row r="15">
      <c r="D15" s="1">
        <f t="shared" ref="D15:O15" si="1">SUM(D3:D14)</f>
        <v>12.42</v>
      </c>
      <c r="E15" s="2">
        <f t="shared" si="1"/>
        <v>4.66</v>
      </c>
      <c r="F15" s="2">
        <f t="shared" si="1"/>
        <v>5.16</v>
      </c>
      <c r="G15" s="2">
        <f t="shared" si="1"/>
        <v>53.33</v>
      </c>
      <c r="H15" s="2">
        <f t="shared" si="1"/>
        <v>25.1</v>
      </c>
      <c r="I15" s="2">
        <f t="shared" si="1"/>
        <v>40.03</v>
      </c>
      <c r="J15" s="2">
        <f t="shared" si="1"/>
        <v>65</v>
      </c>
      <c r="K15" s="2">
        <f t="shared" si="1"/>
        <v>9.4</v>
      </c>
      <c r="L15" s="2">
        <f t="shared" si="1"/>
        <v>39.58</v>
      </c>
      <c r="M15" s="2">
        <f t="shared" si="1"/>
        <v>25.28</v>
      </c>
      <c r="N15" s="2">
        <f t="shared" si="1"/>
        <v>7.43</v>
      </c>
      <c r="O15" s="2">
        <f t="shared" si="1"/>
        <v>26.68</v>
      </c>
    </row>
    <row r="16">
      <c r="D16" s="1"/>
    </row>
    <row r="17">
      <c r="D17" s="1" t="s">
        <v>24</v>
      </c>
    </row>
    <row r="18">
      <c r="D18" s="1" t="s">
        <v>0</v>
      </c>
      <c r="E18" s="1" t="s">
        <v>1</v>
      </c>
      <c r="F18" s="1" t="s">
        <v>2</v>
      </c>
      <c r="G18" s="1" t="s">
        <v>3</v>
      </c>
      <c r="H18" s="1" t="s">
        <v>4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9</v>
      </c>
      <c r="N18" s="1" t="s">
        <v>10</v>
      </c>
      <c r="O18" s="1" t="s">
        <v>11</v>
      </c>
      <c r="P18" s="1" t="s">
        <v>25</v>
      </c>
    </row>
    <row r="19">
      <c r="C19" s="1" t="s">
        <v>12</v>
      </c>
      <c r="D19" s="2">
        <f t="shared" ref="D19:O19" si="2">Round(D3/D15,3)</f>
        <v>0.081</v>
      </c>
      <c r="E19" s="2">
        <f t="shared" si="2"/>
        <v>0.043</v>
      </c>
      <c r="F19" s="2">
        <f t="shared" si="2"/>
        <v>0.097</v>
      </c>
      <c r="G19" s="2">
        <f t="shared" si="2"/>
        <v>0.075</v>
      </c>
      <c r="H19" s="2">
        <f t="shared" si="2"/>
        <v>0.159</v>
      </c>
      <c r="I19" s="2">
        <f t="shared" si="2"/>
        <v>0.125</v>
      </c>
      <c r="J19" s="2">
        <f t="shared" si="2"/>
        <v>0.108</v>
      </c>
      <c r="K19" s="2">
        <f t="shared" si="2"/>
        <v>0.106</v>
      </c>
      <c r="L19" s="2">
        <f t="shared" si="2"/>
        <v>0.101</v>
      </c>
      <c r="M19" s="2">
        <f t="shared" si="2"/>
        <v>0.119</v>
      </c>
      <c r="N19" s="2">
        <f t="shared" si="2"/>
        <v>0.135</v>
      </c>
      <c r="O19" s="2">
        <f t="shared" si="2"/>
        <v>0.037</v>
      </c>
      <c r="P19" s="1">
        <v>0.098</v>
      </c>
    </row>
    <row r="20">
      <c r="C20" s="1" t="s">
        <v>13</v>
      </c>
      <c r="D20" s="2">
        <f t="shared" ref="D20:O20" si="3">Round(D4/D15,3)</f>
        <v>0.403</v>
      </c>
      <c r="E20" s="2">
        <f t="shared" si="3"/>
        <v>0.215</v>
      </c>
      <c r="F20" s="2">
        <f t="shared" si="3"/>
        <v>0.194</v>
      </c>
      <c r="G20" s="2">
        <f t="shared" si="3"/>
        <v>0.169</v>
      </c>
      <c r="H20" s="2">
        <f t="shared" si="3"/>
        <v>0.279</v>
      </c>
      <c r="I20" s="2">
        <f t="shared" si="3"/>
        <v>0.175</v>
      </c>
      <c r="J20" s="2">
        <f t="shared" si="3"/>
        <v>0.108</v>
      </c>
      <c r="K20" s="2">
        <f t="shared" si="3"/>
        <v>0.319</v>
      </c>
      <c r="L20" s="2">
        <f t="shared" si="3"/>
        <v>0.126</v>
      </c>
      <c r="M20" s="2">
        <f t="shared" si="3"/>
        <v>0.198</v>
      </c>
      <c r="N20" s="2">
        <f t="shared" si="3"/>
        <v>0.135</v>
      </c>
      <c r="O20" s="2">
        <f t="shared" si="3"/>
        <v>0.187</v>
      </c>
      <c r="P20" s="1">
        <v>0.216</v>
      </c>
    </row>
    <row r="21">
      <c r="C21" s="1" t="s">
        <v>14</v>
      </c>
      <c r="D21" s="2">
        <f t="shared" ref="D21:O21" si="4">Round(D5/D15,3)</f>
        <v>0.161</v>
      </c>
      <c r="E21" s="2">
        <f t="shared" si="4"/>
        <v>0.215</v>
      </c>
      <c r="F21" s="2">
        <f t="shared" si="4"/>
        <v>0.194</v>
      </c>
      <c r="G21" s="2">
        <f t="shared" si="4"/>
        <v>0.131</v>
      </c>
      <c r="H21" s="2">
        <f t="shared" si="4"/>
        <v>0.199</v>
      </c>
      <c r="I21" s="2">
        <f t="shared" si="4"/>
        <v>0.15</v>
      </c>
      <c r="J21" s="2">
        <f t="shared" si="4"/>
        <v>0.108</v>
      </c>
      <c r="K21" s="2">
        <f t="shared" si="4"/>
        <v>0.213</v>
      </c>
      <c r="L21" s="2">
        <f t="shared" si="4"/>
        <v>0.076</v>
      </c>
      <c r="M21" s="2">
        <f t="shared" si="4"/>
        <v>0.277</v>
      </c>
      <c r="N21" s="2">
        <f t="shared" si="4"/>
        <v>0.135</v>
      </c>
      <c r="O21" s="2">
        <f t="shared" si="4"/>
        <v>0.225</v>
      </c>
      <c r="P21" s="1">
        <v>0.183</v>
      </c>
    </row>
    <row r="22">
      <c r="C22" s="1" t="s">
        <v>15</v>
      </c>
      <c r="D22" s="2">
        <f t="shared" ref="D22:O22" si="5">Round(D6/D15,3)</f>
        <v>0.02</v>
      </c>
      <c r="E22" s="2">
        <f t="shared" si="5"/>
        <v>0.024</v>
      </c>
      <c r="F22" s="2">
        <f t="shared" si="5"/>
        <v>0.027</v>
      </c>
      <c r="G22" s="2">
        <f t="shared" si="5"/>
        <v>0.019</v>
      </c>
      <c r="H22" s="2">
        <f t="shared" si="5"/>
        <v>0.008</v>
      </c>
      <c r="I22" s="2">
        <f t="shared" si="5"/>
        <v>0.008</v>
      </c>
      <c r="J22" s="2">
        <f t="shared" si="5"/>
        <v>0.046</v>
      </c>
      <c r="K22" s="2">
        <f t="shared" si="5"/>
        <v>0.018</v>
      </c>
      <c r="L22" s="2">
        <f t="shared" si="5"/>
        <v>0.008</v>
      </c>
      <c r="M22" s="2">
        <f t="shared" si="5"/>
        <v>0.01</v>
      </c>
      <c r="N22" s="2">
        <f t="shared" si="5"/>
        <v>0.027</v>
      </c>
      <c r="O22" s="2">
        <f t="shared" si="5"/>
        <v>0.006</v>
      </c>
      <c r="P22" s="1">
        <v>0.017</v>
      </c>
    </row>
    <row r="23">
      <c r="C23" s="1" t="s">
        <v>16</v>
      </c>
      <c r="D23" s="2">
        <f t="shared" ref="D23:O23" si="6">Round(D7/D15,3)</f>
        <v>0.02</v>
      </c>
      <c r="E23" s="2">
        <f t="shared" si="6"/>
        <v>0.03</v>
      </c>
      <c r="F23" s="2">
        <f t="shared" si="6"/>
        <v>0.039</v>
      </c>
      <c r="G23" s="2">
        <f t="shared" si="6"/>
        <v>0.094</v>
      </c>
      <c r="H23" s="2">
        <f t="shared" si="6"/>
        <v>0.04</v>
      </c>
      <c r="I23" s="2">
        <f t="shared" si="6"/>
        <v>0.025</v>
      </c>
      <c r="J23" s="2">
        <f t="shared" si="6"/>
        <v>0.077</v>
      </c>
      <c r="K23" s="2">
        <f t="shared" si="6"/>
        <v>0.027</v>
      </c>
      <c r="L23" s="2">
        <f t="shared" si="6"/>
        <v>0.126</v>
      </c>
      <c r="M23" s="2">
        <f t="shared" si="6"/>
        <v>0.04</v>
      </c>
      <c r="N23" s="2">
        <f t="shared" si="6"/>
        <v>0.135</v>
      </c>
      <c r="O23" s="2">
        <f t="shared" si="6"/>
        <v>0.075</v>
      </c>
      <c r="P23" s="1">
        <v>0.058</v>
      </c>
    </row>
    <row r="24">
      <c r="C24" s="1" t="s">
        <v>26</v>
      </c>
      <c r="D24" s="2">
        <f t="shared" ref="D24:O24" si="7">Round(D8/D15,3)</f>
        <v>0.016</v>
      </c>
      <c r="E24" s="2">
        <f t="shared" si="7"/>
        <v>0.03</v>
      </c>
      <c r="F24" s="2">
        <f t="shared" si="7"/>
        <v>0.033</v>
      </c>
      <c r="G24" s="2">
        <f t="shared" si="7"/>
        <v>0.056</v>
      </c>
      <c r="H24" s="2">
        <f t="shared" si="7"/>
        <v>0.04</v>
      </c>
      <c r="I24" s="2">
        <f t="shared" si="7"/>
        <v>0.025</v>
      </c>
      <c r="J24" s="2">
        <f t="shared" si="7"/>
        <v>0.077</v>
      </c>
      <c r="K24" s="2">
        <f t="shared" si="7"/>
        <v>0.021</v>
      </c>
      <c r="L24" s="2">
        <f t="shared" si="7"/>
        <v>0.051</v>
      </c>
      <c r="M24" s="2">
        <f t="shared" si="7"/>
        <v>0.013</v>
      </c>
      <c r="N24" s="2">
        <f t="shared" si="7"/>
        <v>0.023</v>
      </c>
      <c r="O24" s="2">
        <f t="shared" si="7"/>
        <v>0.007</v>
      </c>
      <c r="P24" s="1">
        <v>0.03</v>
      </c>
    </row>
    <row r="25">
      <c r="C25" s="1" t="s">
        <v>18</v>
      </c>
      <c r="D25" s="2">
        <f t="shared" ref="D25:O25" si="8">Round(D9/D15,3)</f>
        <v>0.011</v>
      </c>
      <c r="E25" s="2">
        <f t="shared" si="8"/>
        <v>0.03</v>
      </c>
      <c r="F25" s="2">
        <f t="shared" si="8"/>
        <v>0.027</v>
      </c>
      <c r="G25" s="2">
        <f t="shared" si="8"/>
        <v>0.006</v>
      </c>
      <c r="H25" s="2">
        <f t="shared" si="8"/>
        <v>0.008</v>
      </c>
      <c r="I25" s="2">
        <f t="shared" si="8"/>
        <v>0.005</v>
      </c>
      <c r="J25" s="2">
        <f t="shared" si="8"/>
        <v>0.015</v>
      </c>
      <c r="K25" s="2">
        <f t="shared" si="8"/>
        <v>0.015</v>
      </c>
      <c r="L25" s="2">
        <f t="shared" si="8"/>
        <v>0.006</v>
      </c>
      <c r="M25" s="2">
        <f t="shared" si="8"/>
        <v>0.008</v>
      </c>
      <c r="N25" s="2">
        <f t="shared" si="8"/>
        <v>0.027</v>
      </c>
      <c r="O25" s="2">
        <f t="shared" si="8"/>
        <v>0.004</v>
      </c>
      <c r="P25" s="1">
        <v>0.013</v>
      </c>
    </row>
    <row r="26">
      <c r="C26" s="1" t="s">
        <v>19</v>
      </c>
      <c r="D26" s="2">
        <f t="shared" ref="D26:O26" si="9">Round(D10/D15,3)</f>
        <v>0.081</v>
      </c>
      <c r="E26" s="2">
        <f t="shared" si="9"/>
        <v>0.071</v>
      </c>
      <c r="F26" s="2">
        <f t="shared" si="9"/>
        <v>0.097</v>
      </c>
      <c r="G26" s="2">
        <f t="shared" si="9"/>
        <v>0.113</v>
      </c>
      <c r="H26" s="2">
        <f t="shared" si="9"/>
        <v>0.159</v>
      </c>
      <c r="I26" s="2">
        <f t="shared" si="9"/>
        <v>0.125</v>
      </c>
      <c r="J26" s="2">
        <f t="shared" si="9"/>
        <v>0.108</v>
      </c>
      <c r="K26" s="2">
        <f t="shared" si="9"/>
        <v>0.106</v>
      </c>
      <c r="L26" s="2">
        <f t="shared" si="9"/>
        <v>0.227</v>
      </c>
      <c r="M26" s="2">
        <f t="shared" si="9"/>
        <v>0.119</v>
      </c>
      <c r="N26" s="2">
        <f t="shared" si="9"/>
        <v>0.135</v>
      </c>
      <c r="O26" s="2">
        <f t="shared" si="9"/>
        <v>0.187</v>
      </c>
      <c r="P26" s="1">
        <v>0.13</v>
      </c>
    </row>
    <row r="27">
      <c r="C27" s="1" t="s">
        <v>20</v>
      </c>
      <c r="D27" s="2">
        <f t="shared" ref="D27:O27" si="10">Round(D11/D15,3)</f>
        <v>0.02</v>
      </c>
      <c r="E27" s="2">
        <f t="shared" si="10"/>
        <v>0.043</v>
      </c>
      <c r="F27" s="2">
        <f t="shared" si="10"/>
        <v>0.039</v>
      </c>
      <c r="G27" s="2">
        <f t="shared" si="10"/>
        <v>0.056</v>
      </c>
      <c r="H27" s="2">
        <f t="shared" si="10"/>
        <v>0.008</v>
      </c>
      <c r="I27" s="2">
        <f t="shared" si="10"/>
        <v>0.012</v>
      </c>
      <c r="J27" s="2">
        <f t="shared" si="10"/>
        <v>0.062</v>
      </c>
      <c r="K27" s="2">
        <f t="shared" si="10"/>
        <v>0.012</v>
      </c>
      <c r="L27" s="2">
        <f t="shared" si="10"/>
        <v>0.025</v>
      </c>
      <c r="M27" s="2">
        <f t="shared" si="10"/>
        <v>0.02</v>
      </c>
      <c r="N27" s="2">
        <f t="shared" si="10"/>
        <v>0.044</v>
      </c>
      <c r="O27" s="2">
        <f t="shared" si="10"/>
        <v>0.007</v>
      </c>
      <c r="P27" s="1">
        <v>0.026</v>
      </c>
    </row>
    <row r="28">
      <c r="C28" s="1" t="s">
        <v>21</v>
      </c>
      <c r="D28" s="2">
        <f t="shared" ref="D28:O28" si="11">Round(D12/D15,3)</f>
        <v>0.027</v>
      </c>
      <c r="E28" s="2">
        <f t="shared" si="11"/>
        <v>0.043</v>
      </c>
      <c r="F28" s="2">
        <f t="shared" si="11"/>
        <v>0.027</v>
      </c>
      <c r="G28" s="2">
        <f t="shared" si="11"/>
        <v>0.075</v>
      </c>
      <c r="H28" s="2">
        <f t="shared" si="11"/>
        <v>0.04</v>
      </c>
      <c r="I28" s="2">
        <f t="shared" si="11"/>
        <v>0.075</v>
      </c>
      <c r="J28" s="2">
        <f t="shared" si="11"/>
        <v>0.077</v>
      </c>
      <c r="K28" s="2">
        <f t="shared" si="11"/>
        <v>0.035</v>
      </c>
      <c r="L28" s="2">
        <f t="shared" si="11"/>
        <v>0.051</v>
      </c>
      <c r="M28" s="2">
        <f t="shared" si="11"/>
        <v>0.04</v>
      </c>
      <c r="N28" s="2">
        <f t="shared" si="11"/>
        <v>0.044</v>
      </c>
      <c r="O28" s="2">
        <f t="shared" si="11"/>
        <v>0.037</v>
      </c>
      <c r="P28" s="1">
        <v>0.046</v>
      </c>
    </row>
    <row r="29">
      <c r="C29" s="1" t="s">
        <v>22</v>
      </c>
      <c r="D29" s="2">
        <f t="shared" ref="D29:O29" si="12">Round(D13/D15,3)</f>
        <v>0.081</v>
      </c>
      <c r="E29" s="2">
        <f t="shared" si="12"/>
        <v>0.215</v>
      </c>
      <c r="F29" s="2">
        <f t="shared" si="12"/>
        <v>0.194</v>
      </c>
      <c r="G29" s="2">
        <f t="shared" si="12"/>
        <v>0.094</v>
      </c>
      <c r="H29" s="2">
        <f t="shared" si="12"/>
        <v>0.04</v>
      </c>
      <c r="I29" s="2">
        <f t="shared" si="12"/>
        <v>0.15</v>
      </c>
      <c r="J29" s="2">
        <f t="shared" si="12"/>
        <v>0.077</v>
      </c>
      <c r="K29" s="2">
        <f t="shared" si="12"/>
        <v>0.106</v>
      </c>
      <c r="L29" s="2">
        <f t="shared" si="12"/>
        <v>0.076</v>
      </c>
      <c r="M29" s="2">
        <f t="shared" si="12"/>
        <v>0.119</v>
      </c>
      <c r="N29" s="2">
        <f t="shared" si="12"/>
        <v>0.135</v>
      </c>
      <c r="O29" s="2">
        <f t="shared" si="12"/>
        <v>0.187</v>
      </c>
      <c r="P29" s="1">
        <v>0.123</v>
      </c>
    </row>
    <row r="30">
      <c r="C30" s="1" t="s">
        <v>23</v>
      </c>
      <c r="D30" s="2">
        <f t="shared" ref="D30:O30" si="13">Round(D14/D15,3)</f>
        <v>0.081</v>
      </c>
      <c r="E30" s="2">
        <f t="shared" si="13"/>
        <v>0.043</v>
      </c>
      <c r="F30" s="2">
        <f t="shared" si="13"/>
        <v>0.033</v>
      </c>
      <c r="G30" s="2">
        <f t="shared" si="13"/>
        <v>0.113</v>
      </c>
      <c r="H30" s="2">
        <f t="shared" si="13"/>
        <v>0.02</v>
      </c>
      <c r="I30" s="2">
        <f t="shared" si="13"/>
        <v>0.125</v>
      </c>
      <c r="J30" s="2">
        <f t="shared" si="13"/>
        <v>0.138</v>
      </c>
      <c r="K30" s="2">
        <f t="shared" si="13"/>
        <v>0.021</v>
      </c>
      <c r="L30" s="2">
        <f t="shared" si="13"/>
        <v>0.126</v>
      </c>
      <c r="M30" s="2">
        <f t="shared" si="13"/>
        <v>0.04</v>
      </c>
      <c r="N30" s="2">
        <f t="shared" si="13"/>
        <v>0.027</v>
      </c>
      <c r="O30" s="2">
        <f t="shared" si="13"/>
        <v>0.037</v>
      </c>
      <c r="P30" s="1">
        <v>0.063</v>
      </c>
    </row>
    <row r="32">
      <c r="D32" s="1" t="s">
        <v>0</v>
      </c>
      <c r="E32" s="1" t="s">
        <v>1</v>
      </c>
      <c r="F32" s="1" t="s">
        <v>2</v>
      </c>
      <c r="G32" s="1" t="s">
        <v>3</v>
      </c>
      <c r="H32" s="1" t="s">
        <v>4</v>
      </c>
      <c r="I32" s="1" t="s">
        <v>5</v>
      </c>
      <c r="J32" s="1" t="s">
        <v>6</v>
      </c>
      <c r="K32" s="1" t="s">
        <v>7</v>
      </c>
      <c r="L32" s="1" t="s">
        <v>8</v>
      </c>
      <c r="M32" s="1" t="s">
        <v>9</v>
      </c>
      <c r="N32" s="1" t="s">
        <v>10</v>
      </c>
      <c r="O32" s="1" t="s">
        <v>11</v>
      </c>
      <c r="P32" s="1" t="s">
        <v>27</v>
      </c>
      <c r="Q32" s="1" t="s">
        <v>25</v>
      </c>
      <c r="R32" s="1" t="s">
        <v>28</v>
      </c>
    </row>
    <row r="33">
      <c r="C33" s="1" t="s">
        <v>12</v>
      </c>
      <c r="D33" s="2">
        <f t="shared" ref="D33:D44" si="14">D3*$P$19</f>
        <v>0.098</v>
      </c>
      <c r="E33" s="2">
        <f t="shared" ref="E33:E44" si="15">E3*$P$20</f>
        <v>0.0432</v>
      </c>
      <c r="F33" s="2">
        <f t="shared" ref="F33:F44" si="16">F3*$P$21</f>
        <v>0.0915</v>
      </c>
      <c r="G33" s="2">
        <f t="shared" ref="G33:G44" si="17">G3*$P$22</f>
        <v>0.068</v>
      </c>
      <c r="H33" s="2">
        <f t="shared" ref="H33:H44" si="18">H3*$P$23</f>
        <v>0.232</v>
      </c>
      <c r="I33" s="2">
        <f t="shared" ref="I33:I44" si="19">I3*$P$24</f>
        <v>0.15</v>
      </c>
      <c r="J33" s="2">
        <f t="shared" ref="J33:J44" si="20">J3*$P$25</f>
        <v>0.091</v>
      </c>
      <c r="K33" s="2">
        <f t="shared" ref="K33:K44" si="21">K3*$P$26</f>
        <v>0.13</v>
      </c>
      <c r="L33" s="2">
        <f t="shared" ref="L33:L44" si="22">L3*$P$27</f>
        <v>0.104</v>
      </c>
      <c r="M33" s="2">
        <f t="shared" ref="M33:M44" si="23">M3*$P$28</f>
        <v>0.138</v>
      </c>
      <c r="N33" s="2">
        <f t="shared" ref="N33:N44" si="24">N3*$P$29</f>
        <v>0.123</v>
      </c>
      <c r="O33" s="2">
        <f t="shared" ref="O33:O44" si="25">O3*$P$30</f>
        <v>0.063</v>
      </c>
      <c r="P33" s="2">
        <f t="shared" ref="P33:P44" si="26">SUM(D33:O33)</f>
        <v>1.3317</v>
      </c>
      <c r="Q33" s="1">
        <v>0.098</v>
      </c>
      <c r="R33" s="2">
        <f t="shared" ref="R33:R44" si="27">P33/Q33</f>
        <v>13.58877551</v>
      </c>
    </row>
    <row r="34">
      <c r="C34" s="1" t="s">
        <v>13</v>
      </c>
      <c r="D34" s="2">
        <f t="shared" si="14"/>
        <v>0.49</v>
      </c>
      <c r="E34" s="2">
        <f t="shared" si="15"/>
        <v>0.216</v>
      </c>
      <c r="F34" s="2">
        <f t="shared" si="16"/>
        <v>0.183</v>
      </c>
      <c r="G34" s="2">
        <f t="shared" si="17"/>
        <v>0.153</v>
      </c>
      <c r="H34" s="2">
        <f t="shared" si="18"/>
        <v>0.406</v>
      </c>
      <c r="I34" s="2">
        <f t="shared" si="19"/>
        <v>0.21</v>
      </c>
      <c r="J34" s="2">
        <f t="shared" si="20"/>
        <v>0.091</v>
      </c>
      <c r="K34" s="2">
        <f t="shared" si="21"/>
        <v>0.39</v>
      </c>
      <c r="L34" s="2">
        <f t="shared" si="22"/>
        <v>0.13</v>
      </c>
      <c r="M34" s="2">
        <f t="shared" si="23"/>
        <v>0.23</v>
      </c>
      <c r="N34" s="2">
        <f t="shared" si="24"/>
        <v>0.123</v>
      </c>
      <c r="O34" s="2">
        <f t="shared" si="25"/>
        <v>0.315</v>
      </c>
      <c r="P34" s="2">
        <f t="shared" si="26"/>
        <v>2.937</v>
      </c>
      <c r="Q34" s="1">
        <v>0.216</v>
      </c>
      <c r="R34" s="2">
        <f t="shared" si="27"/>
        <v>13.59722222</v>
      </c>
    </row>
    <row r="35">
      <c r="C35" s="1" t="s">
        <v>14</v>
      </c>
      <c r="D35" s="2">
        <f t="shared" si="14"/>
        <v>0.196</v>
      </c>
      <c r="E35" s="2">
        <f t="shared" si="15"/>
        <v>0.216</v>
      </c>
      <c r="F35" s="2">
        <f t="shared" si="16"/>
        <v>0.183</v>
      </c>
      <c r="G35" s="2">
        <f t="shared" si="17"/>
        <v>0.119</v>
      </c>
      <c r="H35" s="2">
        <f t="shared" si="18"/>
        <v>0.29</v>
      </c>
      <c r="I35" s="2">
        <f t="shared" si="19"/>
        <v>0.18</v>
      </c>
      <c r="J35" s="2">
        <f t="shared" si="20"/>
        <v>0.091</v>
      </c>
      <c r="K35" s="2">
        <f t="shared" si="21"/>
        <v>0.26</v>
      </c>
      <c r="L35" s="2">
        <f t="shared" si="22"/>
        <v>0.078</v>
      </c>
      <c r="M35" s="2">
        <f t="shared" si="23"/>
        <v>0.322</v>
      </c>
      <c r="N35" s="2">
        <f t="shared" si="24"/>
        <v>0.123</v>
      </c>
      <c r="O35" s="2">
        <f t="shared" si="25"/>
        <v>0.378</v>
      </c>
      <c r="P35" s="2">
        <f t="shared" si="26"/>
        <v>2.436</v>
      </c>
      <c r="Q35" s="1">
        <v>0.183</v>
      </c>
      <c r="R35" s="2">
        <f t="shared" si="27"/>
        <v>13.31147541</v>
      </c>
    </row>
    <row r="36">
      <c r="C36" s="1" t="s">
        <v>15</v>
      </c>
      <c r="D36" s="2">
        <f t="shared" si="14"/>
        <v>0.0245</v>
      </c>
      <c r="E36" s="2">
        <f t="shared" si="15"/>
        <v>0.02376</v>
      </c>
      <c r="F36" s="2">
        <f t="shared" si="16"/>
        <v>0.02562</v>
      </c>
      <c r="G36" s="2">
        <f t="shared" si="17"/>
        <v>0.017</v>
      </c>
      <c r="H36" s="2">
        <f t="shared" si="18"/>
        <v>0.0116</v>
      </c>
      <c r="I36" s="2">
        <f t="shared" si="19"/>
        <v>0.0099</v>
      </c>
      <c r="J36" s="2">
        <f t="shared" si="20"/>
        <v>0.039</v>
      </c>
      <c r="K36" s="2">
        <f t="shared" si="21"/>
        <v>0.0221</v>
      </c>
      <c r="L36" s="2">
        <f t="shared" si="22"/>
        <v>0.00858</v>
      </c>
      <c r="M36" s="2">
        <f t="shared" si="23"/>
        <v>0.0115</v>
      </c>
      <c r="N36" s="2">
        <f t="shared" si="24"/>
        <v>0.0246</v>
      </c>
      <c r="O36" s="2">
        <f t="shared" si="25"/>
        <v>0.01071</v>
      </c>
      <c r="P36" s="2">
        <f t="shared" si="26"/>
        <v>0.22887</v>
      </c>
      <c r="Q36" s="1">
        <v>0.017</v>
      </c>
      <c r="R36" s="2">
        <f t="shared" si="27"/>
        <v>13.46294118</v>
      </c>
    </row>
    <row r="37">
      <c r="C37" s="1" t="s">
        <v>16</v>
      </c>
      <c r="D37" s="2">
        <f t="shared" si="14"/>
        <v>0.0245</v>
      </c>
      <c r="E37" s="2">
        <f t="shared" si="15"/>
        <v>0.03024</v>
      </c>
      <c r="F37" s="2">
        <f t="shared" si="16"/>
        <v>0.0366</v>
      </c>
      <c r="G37" s="2">
        <f t="shared" si="17"/>
        <v>0.085</v>
      </c>
      <c r="H37" s="2">
        <f t="shared" si="18"/>
        <v>0.058</v>
      </c>
      <c r="I37" s="2">
        <f t="shared" si="19"/>
        <v>0.03</v>
      </c>
      <c r="J37" s="2">
        <f t="shared" si="20"/>
        <v>0.065</v>
      </c>
      <c r="K37" s="2">
        <f t="shared" si="21"/>
        <v>0.0325</v>
      </c>
      <c r="L37" s="2">
        <f t="shared" si="22"/>
        <v>0.13</v>
      </c>
      <c r="M37" s="2">
        <f t="shared" si="23"/>
        <v>0.046</v>
      </c>
      <c r="N37" s="2">
        <f t="shared" si="24"/>
        <v>0.123</v>
      </c>
      <c r="O37" s="2">
        <f t="shared" si="25"/>
        <v>0.126</v>
      </c>
      <c r="P37" s="2">
        <f t="shared" si="26"/>
        <v>0.78684</v>
      </c>
      <c r="Q37" s="1">
        <v>0.058</v>
      </c>
      <c r="R37" s="2">
        <f t="shared" si="27"/>
        <v>13.5662069</v>
      </c>
    </row>
    <row r="38">
      <c r="C38" s="1" t="s">
        <v>17</v>
      </c>
      <c r="D38" s="2">
        <f t="shared" si="14"/>
        <v>0.0196</v>
      </c>
      <c r="E38" s="2">
        <f t="shared" si="15"/>
        <v>0.03024</v>
      </c>
      <c r="F38" s="2">
        <f t="shared" si="16"/>
        <v>0.03111</v>
      </c>
      <c r="G38" s="2">
        <f t="shared" si="17"/>
        <v>0.051</v>
      </c>
      <c r="H38" s="2">
        <f t="shared" si="18"/>
        <v>0.058</v>
      </c>
      <c r="I38" s="2">
        <f t="shared" si="19"/>
        <v>0.03</v>
      </c>
      <c r="J38" s="2">
        <f t="shared" si="20"/>
        <v>0.065</v>
      </c>
      <c r="K38" s="2">
        <f t="shared" si="21"/>
        <v>0.026</v>
      </c>
      <c r="L38" s="2">
        <f t="shared" si="22"/>
        <v>0.052</v>
      </c>
      <c r="M38" s="2">
        <f t="shared" si="23"/>
        <v>0.01518</v>
      </c>
      <c r="N38" s="2">
        <f t="shared" si="24"/>
        <v>0.02091</v>
      </c>
      <c r="O38" s="2">
        <f t="shared" si="25"/>
        <v>0.0126</v>
      </c>
      <c r="P38" s="2">
        <f t="shared" si="26"/>
        <v>0.41164</v>
      </c>
      <c r="Q38" s="1">
        <v>0.03</v>
      </c>
      <c r="R38" s="2">
        <f t="shared" si="27"/>
        <v>13.72133333</v>
      </c>
    </row>
    <row r="39">
      <c r="C39" s="1" t="s">
        <v>18</v>
      </c>
      <c r="D39" s="2">
        <f t="shared" si="14"/>
        <v>0.01372</v>
      </c>
      <c r="E39" s="2">
        <f t="shared" si="15"/>
        <v>0.03024</v>
      </c>
      <c r="F39" s="2">
        <f t="shared" si="16"/>
        <v>0.02562</v>
      </c>
      <c r="G39" s="2">
        <f t="shared" si="17"/>
        <v>0.00561</v>
      </c>
      <c r="H39" s="2">
        <f t="shared" si="18"/>
        <v>0.0116</v>
      </c>
      <c r="I39" s="2">
        <f t="shared" si="19"/>
        <v>0.006</v>
      </c>
      <c r="J39" s="2">
        <f t="shared" si="20"/>
        <v>0.013</v>
      </c>
      <c r="K39" s="2">
        <f t="shared" si="21"/>
        <v>0.0182</v>
      </c>
      <c r="L39" s="2">
        <f t="shared" si="22"/>
        <v>0.0065</v>
      </c>
      <c r="M39" s="2">
        <f t="shared" si="23"/>
        <v>0.0092</v>
      </c>
      <c r="N39" s="2">
        <f t="shared" si="24"/>
        <v>0.0246</v>
      </c>
      <c r="O39" s="2">
        <f t="shared" si="25"/>
        <v>0.00693</v>
      </c>
      <c r="P39" s="2">
        <f t="shared" si="26"/>
        <v>0.17122</v>
      </c>
      <c r="Q39" s="1">
        <v>0.013</v>
      </c>
      <c r="R39" s="2">
        <f t="shared" si="27"/>
        <v>13.17076923</v>
      </c>
    </row>
    <row r="40">
      <c r="C40" s="1" t="s">
        <v>19</v>
      </c>
      <c r="D40" s="2">
        <f t="shared" si="14"/>
        <v>0.098</v>
      </c>
      <c r="E40" s="2">
        <f t="shared" si="15"/>
        <v>0.07128</v>
      </c>
      <c r="F40" s="2">
        <f t="shared" si="16"/>
        <v>0.0915</v>
      </c>
      <c r="G40" s="2">
        <f t="shared" si="17"/>
        <v>0.102</v>
      </c>
      <c r="H40" s="2">
        <f t="shared" si="18"/>
        <v>0.232</v>
      </c>
      <c r="I40" s="2">
        <f t="shared" si="19"/>
        <v>0.15</v>
      </c>
      <c r="J40" s="2">
        <f t="shared" si="20"/>
        <v>0.091</v>
      </c>
      <c r="K40" s="2">
        <f t="shared" si="21"/>
        <v>0.13</v>
      </c>
      <c r="L40" s="2">
        <f t="shared" si="22"/>
        <v>0.234</v>
      </c>
      <c r="M40" s="2">
        <f t="shared" si="23"/>
        <v>0.138</v>
      </c>
      <c r="N40" s="2">
        <f t="shared" si="24"/>
        <v>0.123</v>
      </c>
      <c r="O40" s="2">
        <f t="shared" si="25"/>
        <v>0.315</v>
      </c>
      <c r="P40" s="2">
        <f t="shared" si="26"/>
        <v>1.77578</v>
      </c>
      <c r="Q40" s="1">
        <v>0.13</v>
      </c>
      <c r="R40" s="2">
        <f t="shared" si="27"/>
        <v>13.65984615</v>
      </c>
    </row>
    <row r="41">
      <c r="C41" s="1" t="s">
        <v>20</v>
      </c>
      <c r="D41" s="2">
        <f t="shared" si="14"/>
        <v>0.0245</v>
      </c>
      <c r="E41" s="2">
        <f t="shared" si="15"/>
        <v>0.0432</v>
      </c>
      <c r="F41" s="2">
        <f t="shared" si="16"/>
        <v>0.0366</v>
      </c>
      <c r="G41" s="2">
        <f t="shared" si="17"/>
        <v>0.051</v>
      </c>
      <c r="H41" s="2">
        <f t="shared" si="18"/>
        <v>0.0116</v>
      </c>
      <c r="I41" s="2">
        <f t="shared" si="19"/>
        <v>0.015</v>
      </c>
      <c r="J41" s="2">
        <f t="shared" si="20"/>
        <v>0.052</v>
      </c>
      <c r="K41" s="2">
        <f t="shared" si="21"/>
        <v>0.0143</v>
      </c>
      <c r="L41" s="2">
        <f t="shared" si="22"/>
        <v>0.026</v>
      </c>
      <c r="M41" s="2">
        <f t="shared" si="23"/>
        <v>0.023</v>
      </c>
      <c r="N41" s="2">
        <f t="shared" si="24"/>
        <v>0.04059</v>
      </c>
      <c r="O41" s="2">
        <f t="shared" si="25"/>
        <v>0.0126</v>
      </c>
      <c r="P41" s="2">
        <f t="shared" si="26"/>
        <v>0.35039</v>
      </c>
      <c r="Q41" s="1">
        <v>0.026</v>
      </c>
      <c r="R41" s="2">
        <f t="shared" si="27"/>
        <v>13.47653846</v>
      </c>
    </row>
    <row r="42">
      <c r="C42" s="1" t="s">
        <v>21</v>
      </c>
      <c r="D42" s="2">
        <f t="shared" si="14"/>
        <v>0.03234</v>
      </c>
      <c r="E42" s="2">
        <f t="shared" si="15"/>
        <v>0.0432</v>
      </c>
      <c r="F42" s="2">
        <f t="shared" si="16"/>
        <v>0.02562</v>
      </c>
      <c r="G42" s="2">
        <f t="shared" si="17"/>
        <v>0.068</v>
      </c>
      <c r="H42" s="2">
        <f t="shared" si="18"/>
        <v>0.058</v>
      </c>
      <c r="I42" s="2">
        <f t="shared" si="19"/>
        <v>0.09</v>
      </c>
      <c r="J42" s="2">
        <f t="shared" si="20"/>
        <v>0.065</v>
      </c>
      <c r="K42" s="2">
        <f t="shared" si="21"/>
        <v>0.0429</v>
      </c>
      <c r="L42" s="2">
        <f t="shared" si="22"/>
        <v>0.052</v>
      </c>
      <c r="M42" s="2">
        <f t="shared" si="23"/>
        <v>0.046</v>
      </c>
      <c r="N42" s="2">
        <f t="shared" si="24"/>
        <v>0.04059</v>
      </c>
      <c r="O42" s="2">
        <f t="shared" si="25"/>
        <v>0.063</v>
      </c>
      <c r="P42" s="2">
        <f t="shared" si="26"/>
        <v>0.62665</v>
      </c>
      <c r="Q42" s="1">
        <v>0.046</v>
      </c>
      <c r="R42" s="2">
        <f t="shared" si="27"/>
        <v>13.62282609</v>
      </c>
    </row>
    <row r="43">
      <c r="C43" s="1" t="s">
        <v>22</v>
      </c>
      <c r="D43" s="2">
        <f t="shared" si="14"/>
        <v>0.098</v>
      </c>
      <c r="E43" s="2">
        <f t="shared" si="15"/>
        <v>0.216</v>
      </c>
      <c r="F43" s="2">
        <f t="shared" si="16"/>
        <v>0.183</v>
      </c>
      <c r="G43" s="2">
        <f t="shared" si="17"/>
        <v>0.085</v>
      </c>
      <c r="H43" s="2">
        <f t="shared" si="18"/>
        <v>0.058</v>
      </c>
      <c r="I43" s="2">
        <f t="shared" si="19"/>
        <v>0.18</v>
      </c>
      <c r="J43" s="2">
        <f t="shared" si="20"/>
        <v>0.065</v>
      </c>
      <c r="K43" s="2">
        <f t="shared" si="21"/>
        <v>0.13</v>
      </c>
      <c r="L43" s="2">
        <f t="shared" si="22"/>
        <v>0.078</v>
      </c>
      <c r="M43" s="2">
        <f t="shared" si="23"/>
        <v>0.138</v>
      </c>
      <c r="N43" s="2">
        <f t="shared" si="24"/>
        <v>0.123</v>
      </c>
      <c r="O43" s="2">
        <f t="shared" si="25"/>
        <v>0.315</v>
      </c>
      <c r="P43" s="2">
        <f t="shared" si="26"/>
        <v>1.669</v>
      </c>
      <c r="Q43" s="1">
        <v>0.123</v>
      </c>
      <c r="R43" s="2">
        <f t="shared" si="27"/>
        <v>13.56910569</v>
      </c>
    </row>
    <row r="44">
      <c r="C44" s="1" t="s">
        <v>23</v>
      </c>
      <c r="D44" s="2">
        <f t="shared" si="14"/>
        <v>0.098</v>
      </c>
      <c r="E44" s="2">
        <f t="shared" si="15"/>
        <v>0.0432</v>
      </c>
      <c r="F44" s="2">
        <f t="shared" si="16"/>
        <v>0.03111</v>
      </c>
      <c r="G44" s="2">
        <f t="shared" si="17"/>
        <v>0.102</v>
      </c>
      <c r="H44" s="2">
        <f t="shared" si="18"/>
        <v>0.029</v>
      </c>
      <c r="I44" s="2">
        <f t="shared" si="19"/>
        <v>0.15</v>
      </c>
      <c r="J44" s="2">
        <f t="shared" si="20"/>
        <v>0.117</v>
      </c>
      <c r="K44" s="2">
        <f t="shared" si="21"/>
        <v>0.026</v>
      </c>
      <c r="L44" s="2">
        <f t="shared" si="22"/>
        <v>0.13</v>
      </c>
      <c r="M44" s="2">
        <f t="shared" si="23"/>
        <v>0.046</v>
      </c>
      <c r="N44" s="2">
        <f t="shared" si="24"/>
        <v>0.0246</v>
      </c>
      <c r="O44" s="2">
        <f t="shared" si="25"/>
        <v>0.063</v>
      </c>
      <c r="P44" s="2">
        <f t="shared" si="26"/>
        <v>0.85991</v>
      </c>
      <c r="Q44" s="1">
        <v>0.063</v>
      </c>
      <c r="R44" s="2">
        <f t="shared" si="27"/>
        <v>13.64936508</v>
      </c>
    </row>
    <row r="45">
      <c r="Q45" s="1" t="s">
        <v>29</v>
      </c>
      <c r="R45" s="2">
        <f>SUM(R33:R44)</f>
        <v>162.3964053</v>
      </c>
    </row>
    <row r="46">
      <c r="Q46" s="1" t="s">
        <v>30</v>
      </c>
      <c r="R46" s="2">
        <f>R45/12</f>
        <v>13.53303377</v>
      </c>
    </row>
    <row r="47">
      <c r="E47" s="1" t="s">
        <v>31</v>
      </c>
      <c r="F47" s="1">
        <v>1.5</v>
      </c>
    </row>
    <row r="48">
      <c r="E48" s="1" t="s">
        <v>32</v>
      </c>
      <c r="F48" s="2">
        <f>(R46-12)/11</f>
        <v>0.1393667065</v>
      </c>
    </row>
    <row r="49">
      <c r="E49" s="1" t="s">
        <v>33</v>
      </c>
      <c r="F49" s="2">
        <f>F48/1.5</f>
        <v>0.09291113764</v>
      </c>
      <c r="H49" s="1"/>
    </row>
    <row r="53">
      <c r="A53" s="3" t="s">
        <v>34</v>
      </c>
      <c r="B53" s="3" t="s">
        <v>35</v>
      </c>
      <c r="C53" s="3" t="s">
        <v>36</v>
      </c>
    </row>
    <row r="54">
      <c r="A54" s="1">
        <v>5.0</v>
      </c>
      <c r="B54" s="1" t="s">
        <v>37</v>
      </c>
      <c r="C54" s="1" t="s">
        <v>38</v>
      </c>
    </row>
    <row r="55">
      <c r="A55" s="1">
        <v>4.0</v>
      </c>
      <c r="B55" s="1" t="s">
        <v>39</v>
      </c>
      <c r="C55" s="1" t="s">
        <v>40</v>
      </c>
    </row>
    <row r="56">
      <c r="A56" s="1">
        <v>3.0</v>
      </c>
      <c r="B56" s="1" t="s">
        <v>41</v>
      </c>
      <c r="C56" s="1" t="s">
        <v>42</v>
      </c>
    </row>
    <row r="57">
      <c r="A57" s="1">
        <v>2.0</v>
      </c>
      <c r="B57" s="1" t="s">
        <v>43</v>
      </c>
      <c r="C57" s="1" t="s">
        <v>44</v>
      </c>
    </row>
    <row r="58">
      <c r="A58" s="1">
        <v>1.0</v>
      </c>
      <c r="B58" s="1" t="s">
        <v>45</v>
      </c>
      <c r="C58" s="1" t="s">
        <v>46</v>
      </c>
    </row>
    <row r="60">
      <c r="A60" s="4" t="s">
        <v>34</v>
      </c>
      <c r="B60" s="4" t="s">
        <v>47</v>
      </c>
      <c r="C60" s="4" t="s">
        <v>36</v>
      </c>
    </row>
    <row r="61">
      <c r="A61" s="5">
        <v>5.0</v>
      </c>
      <c r="B61" s="4" t="s">
        <v>48</v>
      </c>
      <c r="C61" s="6" t="s">
        <v>49</v>
      </c>
    </row>
    <row r="62">
      <c r="A62" s="5">
        <v>4.0</v>
      </c>
      <c r="B62" s="4" t="s">
        <v>50</v>
      </c>
      <c r="C62" s="6" t="s">
        <v>51</v>
      </c>
    </row>
    <row r="63">
      <c r="A63" s="5">
        <v>3.0</v>
      </c>
      <c r="B63" s="4" t="s">
        <v>52</v>
      </c>
      <c r="C63" s="6" t="s">
        <v>53</v>
      </c>
    </row>
    <row r="64">
      <c r="A64" s="5">
        <v>2.0</v>
      </c>
      <c r="B64" s="4" t="s">
        <v>54</v>
      </c>
      <c r="C64" s="6" t="s">
        <v>55</v>
      </c>
    </row>
    <row r="65">
      <c r="A65" s="5">
        <v>1.0</v>
      </c>
      <c r="B65" s="4" t="s">
        <v>56</v>
      </c>
      <c r="C65" s="6" t="s">
        <v>57</v>
      </c>
    </row>
    <row r="67">
      <c r="A67" s="4" t="s">
        <v>34</v>
      </c>
      <c r="B67" s="4" t="s">
        <v>58</v>
      </c>
      <c r="C67" s="6" t="s">
        <v>59</v>
      </c>
      <c r="D67" s="4"/>
      <c r="E67" s="4"/>
      <c r="F67" s="4"/>
    </row>
    <row r="68">
      <c r="A68" s="5">
        <v>5.0</v>
      </c>
      <c r="B68" s="4" t="s">
        <v>60</v>
      </c>
      <c r="C68" s="6" t="s">
        <v>61</v>
      </c>
      <c r="D68" s="4"/>
      <c r="E68" s="4"/>
      <c r="F68" s="4"/>
    </row>
    <row r="69">
      <c r="A69" s="5">
        <v>4.0</v>
      </c>
      <c r="B69" s="4" t="s">
        <v>62</v>
      </c>
      <c r="C69" s="6" t="s">
        <v>63</v>
      </c>
      <c r="D69" s="4"/>
      <c r="E69" s="4"/>
      <c r="F69" s="4"/>
    </row>
    <row r="70">
      <c r="A70" s="5">
        <v>3.0</v>
      </c>
      <c r="B70" s="4" t="s">
        <v>64</v>
      </c>
      <c r="C70" s="6" t="s">
        <v>65</v>
      </c>
      <c r="D70" s="4"/>
      <c r="E70" s="4"/>
      <c r="F70" s="4"/>
    </row>
    <row r="71">
      <c r="A71" s="5">
        <v>2.0</v>
      </c>
      <c r="B71" s="4" t="s">
        <v>66</v>
      </c>
      <c r="C71" s="6" t="s">
        <v>67</v>
      </c>
      <c r="D71" s="4"/>
      <c r="E71" s="4"/>
      <c r="F71" s="4"/>
    </row>
    <row r="72">
      <c r="A72" s="5">
        <v>1.0</v>
      </c>
      <c r="B72" s="4" t="s">
        <v>68</v>
      </c>
      <c r="C72" s="6" t="s">
        <v>69</v>
      </c>
      <c r="D72" s="4"/>
      <c r="E72" s="4"/>
      <c r="F72" s="4"/>
    </row>
    <row r="73">
      <c r="A73" s="4"/>
      <c r="B73" s="4"/>
      <c r="C73" s="4"/>
      <c r="D73" s="4"/>
      <c r="E73" s="4"/>
      <c r="F73" s="4"/>
    </row>
  </sheetData>
  <drawing r:id="rId1"/>
</worksheet>
</file>