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data-resources\"/>
    </mc:Choice>
  </mc:AlternateContent>
  <xr:revisionPtr revIDLastSave="0" documentId="13_ncr:1_{C5AFA7D2-0E19-4924-BDEB-540B00961171}" xr6:coauthVersionLast="47" xr6:coauthVersionMax="47" xr10:uidLastSave="{00000000-0000-0000-0000-000000000000}"/>
  <bookViews>
    <workbookView xWindow="-120" yWindow="-120" windowWidth="29040" windowHeight="16440" xr2:uid="{30F8847D-BC2C-4767-AE6D-661EF09730F6}"/>
  </bookViews>
  <sheets>
    <sheet name="Payouts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1" l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4" i="1"/>
  <c r="F4" i="1" s="1"/>
</calcChain>
</file>

<file path=xl/sharedStrings.xml><?xml version="1.0" encoding="utf-8"?>
<sst xmlns="http://schemas.openxmlformats.org/spreadsheetml/2006/main" count="114" uniqueCount="77">
  <si>
    <t>Objective 4</t>
  </si>
  <si>
    <t>Sub Task 1.1</t>
  </si>
  <si>
    <t>Sub Task 1.2</t>
  </si>
  <si>
    <t>bp_id</t>
  </si>
  <si>
    <t>bp_name</t>
  </si>
  <si>
    <t>branch_name</t>
  </si>
  <si>
    <t>per_kg_rate</t>
  </si>
  <si>
    <t>payout (in INR)</t>
  </si>
  <si>
    <t>Total Cost (Rs.)</t>
  </si>
  <si>
    <t>Profit (Rs.)</t>
  </si>
  <si>
    <t>Hardik Patel</t>
  </si>
  <si>
    <t>Jamnager</t>
  </si>
  <si>
    <t>Dharmendra Sharma</t>
  </si>
  <si>
    <t>Ahmmedabad City</t>
  </si>
  <si>
    <t>Ashish saxena</t>
  </si>
  <si>
    <t>Ahmedabad Branch</t>
  </si>
  <si>
    <t>Amit Ramesh Agarwal</t>
  </si>
  <si>
    <t>Vapi</t>
  </si>
  <si>
    <t>Devendar Vanga</t>
  </si>
  <si>
    <t>Surat</t>
  </si>
  <si>
    <t>VIRENDRA SOLANKI</t>
  </si>
  <si>
    <t>Sanand</t>
  </si>
  <si>
    <t>VIKAS AGARWAL</t>
  </si>
  <si>
    <t>Vadodara</t>
  </si>
  <si>
    <t>Gulamhusen Mohamad Ghanchi</t>
  </si>
  <si>
    <t>Rajkot</t>
  </si>
  <si>
    <t>MANISHA PRAVIN PATIL</t>
  </si>
  <si>
    <t>Bhavnager</t>
  </si>
  <si>
    <t>Chauhan navneet kumar</t>
  </si>
  <si>
    <t>Mehsana</t>
  </si>
  <si>
    <t>Pravin Patil</t>
  </si>
  <si>
    <t>Rampura Branch</t>
  </si>
  <si>
    <t>Harun Abdul Bhai Theba</t>
  </si>
  <si>
    <t>Amreli</t>
  </si>
  <si>
    <t>Inderkumar moolchand gupta</t>
  </si>
  <si>
    <t>Junagarh</t>
  </si>
  <si>
    <t>GOHIL RAGHUVIRSINH R</t>
  </si>
  <si>
    <t>Gandhi Nager</t>
  </si>
  <si>
    <t>SANDEEP KUMAR</t>
  </si>
  <si>
    <t>SADHU RAM KARGWAL</t>
  </si>
  <si>
    <t>GULZAR F MEMON</t>
  </si>
  <si>
    <t>DINESHBHAI MOHANBHAI SOLANKI</t>
  </si>
  <si>
    <t>MULIYA TOFIKHUSEN HABIBBHAI</t>
  </si>
  <si>
    <t>Siddhant Subhash Borse</t>
  </si>
  <si>
    <t>PATHAN PARVEZBHAI</t>
  </si>
  <si>
    <t>BELIM RIYAZUDDIN MEHBOOBBHAI</t>
  </si>
  <si>
    <t>MAMATA PAL</t>
  </si>
  <si>
    <t>Bharat madhusing lodha</t>
  </si>
  <si>
    <t>SWAPNIL PANDEY_BP</t>
  </si>
  <si>
    <t>SURESHBHAI RAJABHAI BHARWAD</t>
  </si>
  <si>
    <t>AGARWAL SUGANDHA AMIT</t>
  </si>
  <si>
    <t>MUKESHBHAI RAJABHAI BHARWAD</t>
  </si>
  <si>
    <t>EKTA AGARWAL</t>
  </si>
  <si>
    <t>SHEKH JENULABEDEEN BADRUDIN</t>
  </si>
  <si>
    <t>RAKIB GULAMKADAR BLOCH</t>
  </si>
  <si>
    <t>RAJENDRASINH L CHAVDA</t>
  </si>
  <si>
    <t>GAJRAJSINGH B RATHOD</t>
  </si>
  <si>
    <t>FAIZILA Theba</t>
  </si>
  <si>
    <t>Ashok Kumar</t>
  </si>
  <si>
    <t>DENISH B. BAVARIYA</t>
  </si>
  <si>
    <t>Devendra r. mistry</t>
  </si>
  <si>
    <t>Karan Mistry_Delivery</t>
  </si>
  <si>
    <t>Karan Mistry_Pickup</t>
  </si>
  <si>
    <t>LALAJI BHAI THAKOR</t>
  </si>
  <si>
    <t>Meenakshi Gupta</t>
  </si>
  <si>
    <t>mo. Farukh</t>
  </si>
  <si>
    <t>MOINUDDIN R SHAIKH</t>
  </si>
  <si>
    <t>OD Maheshbhai Bhikhabhai</t>
  </si>
  <si>
    <t>Patani Salim Gafarbhai</t>
  </si>
  <si>
    <t>Pravin Thakor</t>
  </si>
  <si>
    <t>Rajesh Kumar Misra_Delivery</t>
  </si>
  <si>
    <t>Rajesh Kumar Misra_Pickup</t>
  </si>
  <si>
    <t>Shekh Seemabanu Mohammad</t>
  </si>
  <si>
    <t>Visharad Chauhan</t>
  </si>
  <si>
    <t>ZAINULSHA.M.DIWAN</t>
  </si>
  <si>
    <t>kg_delivered</t>
  </si>
  <si>
    <t>Vehicle_Cost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</si>
</sst>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8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3" borderId="0" xfId="0" applyFont="1" applyFill="1"/>
    <xf numFmtId="0" fontId="4" fillId="4" borderId="1" xfId="0" applyFont="1" applyFill="1" applyBorder="1"/>
    <xf numFmtId="0" fontId="5" fillId="4" borderId="1" xfId="0" applyFont="1" applyFill="1" applyBorder="1"/>
    <xf numFmtId="0" fontId="3" fillId="3" borderId="2" xfId="0" applyFont="1" applyFill="1" applyBorder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43" fontId="1" fillId="0" borderId="1" xfId="1" applyFont="1" applyBorder="1"/>
    <xf numFmtId="3" fontId="7" fillId="0" borderId="2" xfId="0" applyNumberFormat="1" applyFont="1" applyBorder="1"/>
    <xf numFmtId="1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  <xf numFmtId="164" fontId="1" fillId="6" borderId="1" xfId="1" applyNumberFormat="1" applyFont="1" applyFill="1" applyBorder="1"/>
    <xf numFmtId="43" fontId="1" fillId="5" borderId="1" xfId="1" applyFont="1" applyFill="1" applyBorder="1"/>
    <xf numFmtId="0" fontId="2" fillId="2" borderId="0" xfId="0" applyFont="1" applyFill="1"/>
    <xf numFmtId="0" fontId="0" fillId="0" borderId="0" xfId="0"/>
    <xf numFmtId="0" fontId="5" fillId="4" borderId="0" xfId="0" applyFont="1" applyFill="1"/>
    <xf numFmtId="164" fontId="1" fillId="6" borderId="3" xfId="1" applyNumberFormat="1" applyFont="1" applyFill="1" applyBorder="1"/>
    <xf numFmtId="3" fontId="7" fillId="0" borderId="4" xfId="0" applyNumberFormat="1" applyFont="1" applyBorder="1"/>
  </cellXfs>
  <cellStyles count="2">
    <cellStyle name="Comma" xfId="1" builtinId="3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branch_wise_rate.xlsx" TargetMode="External"/><Relationship Id="rId1" Type="http://schemas.openxmlformats.org/officeDocument/2006/relationships/externalLinkPath" Target="branch_wise_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PTAK%20MONDAL/OneDrive/Desktop/UtkarshCost%2520She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PTAK%20MONDAL/OneDrive/Desktop/Cost%2520Sheet-Pragy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PTAK%20MONDAL/OneDrive/Desktop/AmanCost%25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Jamnager</v>
          </cell>
          <cell r="B2">
            <v>4</v>
          </cell>
        </row>
        <row r="3">
          <cell r="A3" t="str">
            <v>Ahmmedabad City</v>
          </cell>
          <cell r="B3">
            <v>3</v>
          </cell>
        </row>
        <row r="4">
          <cell r="A4" t="str">
            <v>Ahmedabad Branch</v>
          </cell>
          <cell r="B4">
            <v>5</v>
          </cell>
        </row>
        <row r="5">
          <cell r="A5" t="str">
            <v>Vapi</v>
          </cell>
          <cell r="B5">
            <v>5</v>
          </cell>
        </row>
        <row r="6">
          <cell r="A6" t="str">
            <v>Surat</v>
          </cell>
          <cell r="B6">
            <v>5</v>
          </cell>
        </row>
        <row r="7">
          <cell r="A7" t="str">
            <v>Sanand</v>
          </cell>
          <cell r="B7">
            <v>5</v>
          </cell>
        </row>
        <row r="8">
          <cell r="A8" t="str">
            <v>Vadodara</v>
          </cell>
          <cell r="B8">
            <v>5</v>
          </cell>
        </row>
        <row r="9">
          <cell r="A9" t="str">
            <v>Rajkot</v>
          </cell>
          <cell r="B9">
            <v>7</v>
          </cell>
        </row>
        <row r="10">
          <cell r="A10" t="str">
            <v>Bhavnager</v>
          </cell>
          <cell r="B10">
            <v>7</v>
          </cell>
        </row>
        <row r="11">
          <cell r="A11" t="str">
            <v>Mehsana</v>
          </cell>
          <cell r="B11">
            <v>7</v>
          </cell>
        </row>
        <row r="12">
          <cell r="A12" t="str">
            <v>Rampura Branch</v>
          </cell>
          <cell r="B12">
            <v>9</v>
          </cell>
        </row>
        <row r="13">
          <cell r="A13" t="str">
            <v>Amreli</v>
          </cell>
          <cell r="B13">
            <v>4</v>
          </cell>
        </row>
        <row r="14">
          <cell r="A14" t="str">
            <v>Junagarh</v>
          </cell>
          <cell r="B14">
            <v>6</v>
          </cell>
        </row>
        <row r="15">
          <cell r="A15" t="str">
            <v>Gandhi Nager</v>
          </cell>
          <cell r="B1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Sheet"/>
    </sheetNames>
    <sheetDataSet>
      <sheetData sheetId="0" refreshError="1">
        <row r="5">
          <cell r="O5">
            <v>14400</v>
          </cell>
          <cell r="P5">
            <v>4580</v>
          </cell>
        </row>
        <row r="6">
          <cell r="O6">
            <v>8228.5714285714294</v>
          </cell>
          <cell r="P6">
            <v>4080</v>
          </cell>
        </row>
        <row r="7">
          <cell r="O7">
            <v>14400</v>
          </cell>
          <cell r="P7">
            <v>4580</v>
          </cell>
        </row>
        <row r="8">
          <cell r="O8">
            <v>16457.142857142859</v>
          </cell>
          <cell r="P8">
            <v>5080</v>
          </cell>
        </row>
        <row r="9">
          <cell r="O9">
            <v>9600</v>
          </cell>
          <cell r="P9">
            <v>4080</v>
          </cell>
        </row>
        <row r="10">
          <cell r="O10">
            <v>9600</v>
          </cell>
          <cell r="P10">
            <v>4580</v>
          </cell>
        </row>
        <row r="11">
          <cell r="O11">
            <v>8228.5714285714294</v>
          </cell>
          <cell r="P11">
            <v>4080</v>
          </cell>
        </row>
        <row r="12">
          <cell r="O12">
            <v>9600</v>
          </cell>
          <cell r="P12">
            <v>4080</v>
          </cell>
        </row>
        <row r="13">
          <cell r="O13">
            <v>8228.5714285714294</v>
          </cell>
          <cell r="P13">
            <v>4080</v>
          </cell>
        </row>
        <row r="14">
          <cell r="O14">
            <v>19200</v>
          </cell>
          <cell r="P14">
            <v>5080</v>
          </cell>
        </row>
        <row r="15">
          <cell r="O15">
            <v>14400</v>
          </cell>
          <cell r="P15">
            <v>4580</v>
          </cell>
        </row>
        <row r="16">
          <cell r="O16">
            <v>16457.142857142859</v>
          </cell>
          <cell r="P16">
            <v>5080</v>
          </cell>
        </row>
        <row r="17">
          <cell r="O17">
            <v>8228.5714285714294</v>
          </cell>
          <cell r="P17">
            <v>4080</v>
          </cell>
        </row>
        <row r="18">
          <cell r="O18">
            <v>16457.142857142859</v>
          </cell>
          <cell r="P18">
            <v>5080</v>
          </cell>
        </row>
        <row r="19">
          <cell r="O19">
            <v>14400</v>
          </cell>
          <cell r="P19">
            <v>4580</v>
          </cell>
        </row>
        <row r="20">
          <cell r="O20">
            <v>8228.5714285714294</v>
          </cell>
          <cell r="P20">
            <v>4080</v>
          </cell>
        </row>
        <row r="21">
          <cell r="O21">
            <v>8228.5714285714294</v>
          </cell>
          <cell r="P21">
            <v>4080</v>
          </cell>
        </row>
        <row r="22">
          <cell r="O22">
            <v>7680</v>
          </cell>
          <cell r="P22">
            <v>4580</v>
          </cell>
        </row>
        <row r="23">
          <cell r="O23">
            <v>9600</v>
          </cell>
          <cell r="P23">
            <v>4080</v>
          </cell>
        </row>
        <row r="24">
          <cell r="O24">
            <v>9600</v>
          </cell>
          <cell r="P24">
            <v>4080</v>
          </cell>
        </row>
        <row r="25">
          <cell r="O25">
            <v>16457.142857142859</v>
          </cell>
          <cell r="P25">
            <v>5080</v>
          </cell>
        </row>
        <row r="26">
          <cell r="O26">
            <v>16457.142857142859</v>
          </cell>
          <cell r="P26">
            <v>5080</v>
          </cell>
        </row>
        <row r="27">
          <cell r="O27">
            <v>14400</v>
          </cell>
          <cell r="P27">
            <v>4580</v>
          </cell>
        </row>
        <row r="28">
          <cell r="O28">
            <v>8228.5714285714294</v>
          </cell>
          <cell r="P28">
            <v>4080</v>
          </cell>
        </row>
        <row r="29">
          <cell r="O29">
            <v>8228.5714285714294</v>
          </cell>
          <cell r="P29">
            <v>4080</v>
          </cell>
        </row>
        <row r="30">
          <cell r="O30">
            <v>9600</v>
          </cell>
          <cell r="P30">
            <v>4080</v>
          </cell>
        </row>
        <row r="31">
          <cell r="O31">
            <v>14400</v>
          </cell>
          <cell r="P31">
            <v>4580</v>
          </cell>
        </row>
        <row r="32">
          <cell r="O32">
            <v>9600</v>
          </cell>
          <cell r="P32">
            <v>4580</v>
          </cell>
        </row>
        <row r="33">
          <cell r="O33">
            <v>7680</v>
          </cell>
          <cell r="P33">
            <v>4580</v>
          </cell>
        </row>
        <row r="34">
          <cell r="O34">
            <v>8228.5714285714294</v>
          </cell>
          <cell r="P34">
            <v>4080</v>
          </cell>
        </row>
        <row r="35">
          <cell r="O35">
            <v>7680</v>
          </cell>
          <cell r="P35">
            <v>4580</v>
          </cell>
        </row>
        <row r="36">
          <cell r="O36">
            <v>9600</v>
          </cell>
          <cell r="P36">
            <v>4580</v>
          </cell>
        </row>
        <row r="37">
          <cell r="O37">
            <v>9600</v>
          </cell>
          <cell r="P37">
            <v>4580</v>
          </cell>
        </row>
        <row r="38">
          <cell r="O38">
            <v>14400</v>
          </cell>
          <cell r="P38">
            <v>4580</v>
          </cell>
        </row>
        <row r="39">
          <cell r="O39">
            <v>8228.5714285714294</v>
          </cell>
          <cell r="P39">
            <v>4080</v>
          </cell>
        </row>
        <row r="40">
          <cell r="O40">
            <v>9600</v>
          </cell>
          <cell r="P40">
            <v>4580</v>
          </cell>
        </row>
        <row r="41">
          <cell r="O41">
            <v>9600</v>
          </cell>
          <cell r="P41">
            <v>4580</v>
          </cell>
        </row>
        <row r="42">
          <cell r="O42">
            <v>8228.5714285714294</v>
          </cell>
          <cell r="P42">
            <v>4080</v>
          </cell>
        </row>
        <row r="43">
          <cell r="O43">
            <v>9600</v>
          </cell>
          <cell r="P43">
            <v>4080</v>
          </cell>
        </row>
        <row r="44">
          <cell r="O44">
            <v>16457.142857142859</v>
          </cell>
          <cell r="P44">
            <v>5080</v>
          </cell>
        </row>
        <row r="45">
          <cell r="O45">
            <v>9600</v>
          </cell>
          <cell r="P45">
            <v>4580</v>
          </cell>
        </row>
        <row r="46">
          <cell r="O46">
            <v>8228.5714285714294</v>
          </cell>
          <cell r="P46">
            <v>4080</v>
          </cell>
        </row>
        <row r="47">
          <cell r="O47">
            <v>9600</v>
          </cell>
          <cell r="P47">
            <v>4080</v>
          </cell>
        </row>
        <row r="48">
          <cell r="O48">
            <v>8228.5714285714294</v>
          </cell>
          <cell r="P48">
            <v>4080</v>
          </cell>
        </row>
        <row r="49">
          <cell r="O49">
            <v>8228.5714285714294</v>
          </cell>
          <cell r="P49">
            <v>4080</v>
          </cell>
        </row>
        <row r="50">
          <cell r="O50">
            <v>16457.142857142859</v>
          </cell>
          <cell r="P50">
            <v>5080</v>
          </cell>
        </row>
        <row r="51">
          <cell r="O51">
            <v>8228.5714285714294</v>
          </cell>
          <cell r="P51">
            <v>4080</v>
          </cell>
        </row>
        <row r="52">
          <cell r="O52">
            <v>7680</v>
          </cell>
          <cell r="P52">
            <v>4580</v>
          </cell>
        </row>
        <row r="53">
          <cell r="O53">
            <v>9600</v>
          </cell>
          <cell r="P53">
            <v>4580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Sheet"/>
    </sheetNames>
    <sheetDataSet>
      <sheetData sheetId="0" refreshError="1">
        <row r="5">
          <cell r="W5">
            <v>19605.473922027155</v>
          </cell>
        </row>
        <row r="6">
          <cell r="W6">
            <v>10447.585440146566</v>
          </cell>
        </row>
        <row r="7">
          <cell r="W7" t="str">
            <v>0</v>
          </cell>
        </row>
        <row r="8">
          <cell r="W8">
            <v>23657.522890759326</v>
          </cell>
        </row>
        <row r="9">
          <cell r="W9">
            <v>15402.993258745464</v>
          </cell>
        </row>
        <row r="10">
          <cell r="W10">
            <v>10282.31730836466</v>
          </cell>
        </row>
        <row r="11">
          <cell r="W11">
            <v>8229.9503874520324</v>
          </cell>
        </row>
        <row r="12">
          <cell r="W12" t="str">
            <v>0</v>
          </cell>
        </row>
        <row r="13">
          <cell r="W13">
            <v>8229.9503874520324</v>
          </cell>
        </row>
        <row r="14">
          <cell r="W14">
            <v>28778.198841140133</v>
          </cell>
        </row>
        <row r="15">
          <cell r="W15">
            <v>15443.958666348513</v>
          </cell>
        </row>
        <row r="16">
          <cell r="W16">
            <v>23657.522890759326</v>
          </cell>
        </row>
        <row r="17">
          <cell r="W17" t="str">
            <v>0</v>
          </cell>
        </row>
        <row r="18">
          <cell r="W18">
            <v>23657.522890759326</v>
          </cell>
        </row>
        <row r="19">
          <cell r="W19">
            <v>15443.958666348513</v>
          </cell>
        </row>
        <row r="20">
          <cell r="W20">
            <v>8229.9503874520324</v>
          </cell>
        </row>
        <row r="21">
          <cell r="W21">
            <v>8229.9503874520324</v>
          </cell>
        </row>
        <row r="22">
          <cell r="W22" t="str">
            <v>0</v>
          </cell>
        </row>
        <row r="23">
          <cell r="W23">
            <v>15402.993258745464</v>
          </cell>
        </row>
        <row r="24">
          <cell r="W24" t="str">
            <v>0</v>
          </cell>
        </row>
        <row r="25">
          <cell r="W25" t="str">
            <v>0</v>
          </cell>
        </row>
        <row r="26">
          <cell r="W26">
            <v>23657.522890759326</v>
          </cell>
        </row>
        <row r="27">
          <cell r="W27">
            <v>15443.958666348513</v>
          </cell>
        </row>
        <row r="28">
          <cell r="W28" t="str">
            <v>0</v>
          </cell>
        </row>
        <row r="29">
          <cell r="W29" t="str">
            <v>0</v>
          </cell>
        </row>
        <row r="30">
          <cell r="W30" t="str">
            <v>0</v>
          </cell>
        </row>
        <row r="31">
          <cell r="W31">
            <v>15443.958666348513</v>
          </cell>
        </row>
        <row r="32">
          <cell r="W32">
            <v>10282.31730836466</v>
          </cell>
        </row>
        <row r="33">
          <cell r="W33">
            <v>11306.45249844082</v>
          </cell>
        </row>
        <row r="34">
          <cell r="W34">
            <v>8229.9503874520324</v>
          </cell>
        </row>
        <row r="35">
          <cell r="W35" t="str">
            <v>0</v>
          </cell>
        </row>
        <row r="36">
          <cell r="W36">
            <v>10282.31730836466</v>
          </cell>
        </row>
        <row r="37">
          <cell r="W37" t="str">
            <v>0</v>
          </cell>
        </row>
        <row r="38">
          <cell r="W38" t="str">
            <v>0</v>
          </cell>
        </row>
        <row r="39">
          <cell r="W39" t="str">
            <v>0</v>
          </cell>
        </row>
        <row r="40">
          <cell r="W40" t="str">
            <v>0</v>
          </cell>
        </row>
        <row r="41">
          <cell r="W41" t="str">
            <v>0</v>
          </cell>
        </row>
        <row r="42">
          <cell r="W42">
            <v>8229.9503874520324</v>
          </cell>
        </row>
        <row r="43">
          <cell r="W43">
            <v>15402.993258745464</v>
          </cell>
        </row>
        <row r="44">
          <cell r="W44" t="str">
            <v>0</v>
          </cell>
        </row>
        <row r="45">
          <cell r="W45" t="str">
            <v>0</v>
          </cell>
        </row>
        <row r="46">
          <cell r="W46" t="str">
            <v>0</v>
          </cell>
        </row>
        <row r="47">
          <cell r="W47" t="str">
            <v>0</v>
          </cell>
        </row>
        <row r="48">
          <cell r="W48">
            <v>8229.9503874520324</v>
          </cell>
        </row>
        <row r="49">
          <cell r="W49" t="str">
            <v>0</v>
          </cell>
        </row>
        <row r="50">
          <cell r="W50" t="str">
            <v>0</v>
          </cell>
        </row>
        <row r="51">
          <cell r="W51" t="str">
            <v>0</v>
          </cell>
        </row>
        <row r="52">
          <cell r="W52" t="str">
            <v>0</v>
          </cell>
        </row>
        <row r="53">
          <cell r="W53" t="str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Sheet"/>
    </sheetNames>
    <sheetDataSet>
      <sheetData sheetId="0" refreshError="1">
        <row r="5">
          <cell r="AB5">
            <v>36800</v>
          </cell>
        </row>
        <row r="6">
          <cell r="AB6">
            <v>24900</v>
          </cell>
        </row>
        <row r="7">
          <cell r="AB7">
            <v>36800</v>
          </cell>
        </row>
        <row r="8">
          <cell r="AB8">
            <v>36800</v>
          </cell>
        </row>
        <row r="9">
          <cell r="AB9">
            <v>24900</v>
          </cell>
        </row>
        <row r="10">
          <cell r="AB10">
            <v>24900</v>
          </cell>
        </row>
        <row r="11">
          <cell r="AB11">
            <v>24900</v>
          </cell>
        </row>
        <row r="12">
          <cell r="AB12">
            <v>24900</v>
          </cell>
        </row>
        <row r="13">
          <cell r="AB13">
            <v>24900</v>
          </cell>
        </row>
        <row r="14">
          <cell r="AB14">
            <v>36800</v>
          </cell>
        </row>
        <row r="15">
          <cell r="AB15">
            <v>36800</v>
          </cell>
        </row>
        <row r="16">
          <cell r="AB16">
            <v>36800</v>
          </cell>
        </row>
        <row r="17">
          <cell r="AB17">
            <v>24900</v>
          </cell>
        </row>
        <row r="18">
          <cell r="AB18">
            <v>36800</v>
          </cell>
        </row>
        <row r="19">
          <cell r="AB19">
            <v>36800</v>
          </cell>
        </row>
        <row r="20">
          <cell r="AB20">
            <v>24900</v>
          </cell>
        </row>
        <row r="21">
          <cell r="AB21">
            <v>24900</v>
          </cell>
        </row>
        <row r="22">
          <cell r="AB22">
            <v>24900</v>
          </cell>
        </row>
        <row r="23">
          <cell r="AB23">
            <v>24900</v>
          </cell>
        </row>
        <row r="24">
          <cell r="AB24">
            <v>24900</v>
          </cell>
        </row>
        <row r="25">
          <cell r="AB25">
            <v>36800</v>
          </cell>
        </row>
        <row r="26">
          <cell r="AB26">
            <v>36800</v>
          </cell>
        </row>
        <row r="27">
          <cell r="AB27">
            <v>36800</v>
          </cell>
        </row>
        <row r="28">
          <cell r="AB28">
            <v>24900</v>
          </cell>
        </row>
        <row r="29">
          <cell r="AB29">
            <v>24900</v>
          </cell>
        </row>
        <row r="30">
          <cell r="AB30">
            <v>24900</v>
          </cell>
        </row>
        <row r="31">
          <cell r="AB31">
            <v>36800</v>
          </cell>
        </row>
        <row r="32">
          <cell r="AB32">
            <v>24900</v>
          </cell>
        </row>
        <row r="33">
          <cell r="AB33">
            <v>24900</v>
          </cell>
        </row>
        <row r="34">
          <cell r="AB34">
            <v>24900</v>
          </cell>
        </row>
        <row r="35">
          <cell r="AB35">
            <v>24900</v>
          </cell>
        </row>
        <row r="36">
          <cell r="AB36">
            <v>24900</v>
          </cell>
        </row>
        <row r="37">
          <cell r="AB37">
            <v>24900</v>
          </cell>
        </row>
        <row r="38">
          <cell r="AB38">
            <v>36800</v>
          </cell>
        </row>
        <row r="39">
          <cell r="AB39">
            <v>24900</v>
          </cell>
        </row>
        <row r="40">
          <cell r="AB40">
            <v>24900</v>
          </cell>
        </row>
        <row r="41">
          <cell r="AB41">
            <v>24900</v>
          </cell>
        </row>
        <row r="42">
          <cell r="AB42">
            <v>24900</v>
          </cell>
        </row>
        <row r="43">
          <cell r="AB43">
            <v>24900</v>
          </cell>
        </row>
        <row r="44">
          <cell r="AB44">
            <v>36800</v>
          </cell>
        </row>
        <row r="45">
          <cell r="AB45">
            <v>24900</v>
          </cell>
        </row>
        <row r="46">
          <cell r="AB46">
            <v>24900</v>
          </cell>
        </row>
        <row r="47">
          <cell r="AB47">
            <v>24900</v>
          </cell>
        </row>
        <row r="48">
          <cell r="AB48">
            <v>24900</v>
          </cell>
        </row>
        <row r="49">
          <cell r="AB49">
            <v>24900</v>
          </cell>
        </row>
        <row r="50">
          <cell r="AB50">
            <v>36800</v>
          </cell>
        </row>
        <row r="51">
          <cell r="AB51">
            <v>24900</v>
          </cell>
        </row>
        <row r="52">
          <cell r="AB52">
            <v>24900</v>
          </cell>
        </row>
        <row r="53">
          <cell r="AB53">
            <v>24900</v>
          </cell>
        </row>
        <row r="54">
          <cell r="AB54">
            <v>24900</v>
          </cell>
        </row>
        <row r="55">
          <cell r="AB55">
            <v>24900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8041-DABF-4081-B578-5974925FB649}">
  <sheetPr>
    <tabColor rgb="FF9900FF"/>
    <outlinePr summaryBelow="0" summaryRight="0"/>
  </sheetPr>
  <dimension ref="A1:N54"/>
  <sheetViews>
    <sheetView showGridLines="0" tabSelected="1" zoomScaleNormal="100" workbookViewId="0">
      <selection activeCell="H5" sqref="H5"/>
    </sheetView>
  </sheetViews>
  <sheetFormatPr defaultColWidth="12.5703125" defaultRowHeight="16.5" customHeight="1" x14ac:dyDescent="0.2"/>
  <cols>
    <col min="1" max="1" width="5.28515625" bestFit="1" customWidth="1"/>
    <col min="2" max="2" width="29.5703125" customWidth="1"/>
    <col min="3" max="3" width="16.7109375" customWidth="1"/>
    <col min="4" max="4" width="21.140625" bestFit="1" customWidth="1"/>
    <col min="5" max="5" width="14.28515625" bestFit="1" customWidth="1"/>
    <col min="6" max="6" width="17.7109375" customWidth="1"/>
    <col min="7" max="7" width="19.140625" bestFit="1" customWidth="1"/>
    <col min="8" max="8" width="14.85546875" bestFit="1" customWidth="1"/>
    <col min="13" max="13" width="16.7109375" bestFit="1" customWidth="1"/>
  </cols>
  <sheetData>
    <row r="1" spans="1:14" ht="16.5" customHeight="1" x14ac:dyDescent="0.2">
      <c r="B1" s="1"/>
      <c r="C1" s="1"/>
      <c r="D1" s="1"/>
      <c r="E1" s="1"/>
      <c r="F1" s="1"/>
      <c r="H1" s="16" t="s">
        <v>0</v>
      </c>
      <c r="I1" s="17"/>
    </row>
    <row r="2" spans="1:14" ht="16.5" customHeight="1" x14ac:dyDescent="0.2">
      <c r="B2" s="1"/>
      <c r="C2" s="1"/>
      <c r="D2" s="1"/>
      <c r="E2" s="1"/>
      <c r="F2" s="1"/>
      <c r="H2" s="2" t="s">
        <v>1</v>
      </c>
      <c r="I2" s="2" t="s">
        <v>2</v>
      </c>
    </row>
    <row r="3" spans="1:14" ht="16.5" customHeight="1" x14ac:dyDescent="0.2">
      <c r="A3" s="3" t="s">
        <v>3</v>
      </c>
      <c r="B3" s="4" t="s">
        <v>4</v>
      </c>
      <c r="C3" s="4" t="s">
        <v>5</v>
      </c>
      <c r="D3" s="4" t="s">
        <v>75</v>
      </c>
      <c r="E3" s="4" t="s">
        <v>6</v>
      </c>
      <c r="F3" s="4" t="s">
        <v>7</v>
      </c>
      <c r="G3" s="18" t="s">
        <v>76</v>
      </c>
      <c r="H3" s="5" t="s">
        <v>8</v>
      </c>
      <c r="I3" s="5" t="s">
        <v>9</v>
      </c>
      <c r="N3" s="6"/>
    </row>
    <row r="4" spans="1:14" ht="16.5" customHeight="1" x14ac:dyDescent="0.2">
      <c r="A4" s="7">
        <v>1022</v>
      </c>
      <c r="B4" s="8" t="s">
        <v>10</v>
      </c>
      <c r="C4" s="8" t="s">
        <v>11</v>
      </c>
      <c r="D4" s="9">
        <v>66343</v>
      </c>
      <c r="E4" s="8">
        <f>INDEX([1]Sheet1!B$2:B$15,MATCH(C4,[1]Sheet1!$A$2:$A$15,0))</f>
        <v>4</v>
      </c>
      <c r="F4" s="14">
        <f>D4*E4</f>
        <v>265372</v>
      </c>
      <c r="G4" s="19">
        <f>('[2]Cost Sheet'!$O5 + '[2]Cost Sheet'!$P5 + '[3]Cost Sheet'!$W5)</f>
        <v>38585.473922027159</v>
      </c>
      <c r="H4" s="20">
        <f>G4 + '[4]Cost Sheet'!$AB5</f>
        <v>75385.473922027159</v>
      </c>
      <c r="I4" s="10">
        <f>F4-H4</f>
        <v>189986.52607797284</v>
      </c>
    </row>
    <row r="5" spans="1:14" ht="16.5" customHeight="1" x14ac:dyDescent="0.2">
      <c r="A5" s="7">
        <v>1057</v>
      </c>
      <c r="B5" s="8" t="s">
        <v>12</v>
      </c>
      <c r="C5" s="8" t="s">
        <v>13</v>
      </c>
      <c r="D5" s="9">
        <v>34688.666666666664</v>
      </c>
      <c r="E5" s="8">
        <f>INDEX([1]Sheet1!B$2:B$15,MATCH(C5,[1]Sheet1!$A$2:$A$15,0))</f>
        <v>3</v>
      </c>
      <c r="F5" s="14">
        <f>D5*E5</f>
        <v>104066</v>
      </c>
      <c r="G5" s="19">
        <f>('[2]Cost Sheet'!$O6 + '[2]Cost Sheet'!$P6 + '[3]Cost Sheet'!$W6)</f>
        <v>22756.156868717997</v>
      </c>
      <c r="H5" s="20">
        <f>G5 + '[4]Cost Sheet'!$AB6</f>
        <v>47656.156868717997</v>
      </c>
      <c r="I5" s="10">
        <f t="shared" ref="I5:I54" si="0">F5-H5</f>
        <v>56409.843131282003</v>
      </c>
      <c r="K5" s="11"/>
    </row>
    <row r="6" spans="1:14" ht="16.5" customHeight="1" x14ac:dyDescent="0.2">
      <c r="A6" s="7">
        <v>1061</v>
      </c>
      <c r="B6" s="8" t="s">
        <v>14</v>
      </c>
      <c r="C6" s="8" t="s">
        <v>15</v>
      </c>
      <c r="D6" s="9">
        <v>29269</v>
      </c>
      <c r="E6" s="8">
        <f>INDEX([1]Sheet1!B$2:B$15,MATCH(C6,[1]Sheet1!$A$2:$A$15,0))</f>
        <v>5</v>
      </c>
      <c r="F6" s="14">
        <f>D6*E6</f>
        <v>146345</v>
      </c>
      <c r="G6" s="19">
        <f>('[2]Cost Sheet'!$O7 + '[2]Cost Sheet'!$P7 + '[3]Cost Sheet'!$W7)</f>
        <v>18980</v>
      </c>
      <c r="H6" s="20">
        <f>G6 + '[4]Cost Sheet'!$AB7</f>
        <v>55780</v>
      </c>
      <c r="I6" s="10">
        <f t="shared" si="0"/>
        <v>90565</v>
      </c>
    </row>
    <row r="7" spans="1:14" ht="16.5" customHeight="1" x14ac:dyDescent="0.2">
      <c r="A7" s="7">
        <v>1070</v>
      </c>
      <c r="B7" s="8" t="s">
        <v>16</v>
      </c>
      <c r="C7" s="8" t="s">
        <v>17</v>
      </c>
      <c r="D7" s="9">
        <v>36413.599999999999</v>
      </c>
      <c r="E7" s="8">
        <f>INDEX([1]Sheet1!B$2:B$15,MATCH(C7,[1]Sheet1!$A$2:$A$15,0))</f>
        <v>5</v>
      </c>
      <c r="F7" s="14">
        <f>D7*E7</f>
        <v>182068</v>
      </c>
      <c r="G7" s="19">
        <f>('[2]Cost Sheet'!$O8 + '[2]Cost Sheet'!$P8 + '[3]Cost Sheet'!$W8)</f>
        <v>45194.665747902181</v>
      </c>
      <c r="H7" s="20">
        <f>G7 + '[4]Cost Sheet'!$AB8</f>
        <v>81994.665747902181</v>
      </c>
      <c r="I7" s="10">
        <f t="shared" si="0"/>
        <v>100073.33425209782</v>
      </c>
    </row>
    <row r="8" spans="1:14" ht="16.5" customHeight="1" x14ac:dyDescent="0.2">
      <c r="A8" s="7">
        <v>1107</v>
      </c>
      <c r="B8" s="8" t="s">
        <v>18</v>
      </c>
      <c r="C8" s="8" t="s">
        <v>19</v>
      </c>
      <c r="D8" s="9">
        <v>14851.2</v>
      </c>
      <c r="E8" s="8">
        <f>INDEX([1]Sheet1!B$2:B$15,MATCH(C8,[1]Sheet1!$A$2:$A$15,0))</f>
        <v>5</v>
      </c>
      <c r="F8" s="14">
        <f>D8*E8</f>
        <v>74256</v>
      </c>
      <c r="G8" s="19">
        <f>('[2]Cost Sheet'!$O9 + '[2]Cost Sheet'!$P9 + '[3]Cost Sheet'!$W9)</f>
        <v>29082.993258745464</v>
      </c>
      <c r="H8" s="20">
        <f>G8 + '[4]Cost Sheet'!$AB9</f>
        <v>53982.993258745468</v>
      </c>
      <c r="I8" s="10">
        <f t="shared" si="0"/>
        <v>20273.006741254532</v>
      </c>
      <c r="K8" s="11"/>
    </row>
    <row r="9" spans="1:14" ht="16.5" customHeight="1" x14ac:dyDescent="0.2">
      <c r="A9" s="7">
        <v>1104</v>
      </c>
      <c r="B9" s="8" t="s">
        <v>20</v>
      </c>
      <c r="C9" s="8" t="s">
        <v>21</v>
      </c>
      <c r="D9" s="9">
        <v>5479.6</v>
      </c>
      <c r="E9" s="8">
        <f>INDEX([1]Sheet1!B$2:B$15,MATCH(C9,[1]Sheet1!$A$2:$A$15,0))</f>
        <v>5</v>
      </c>
      <c r="F9" s="14">
        <f>D9*E9</f>
        <v>27398</v>
      </c>
      <c r="G9" s="19">
        <f>('[2]Cost Sheet'!$O10 + '[2]Cost Sheet'!$P10 + '[3]Cost Sheet'!$W10)</f>
        <v>24462.317308364662</v>
      </c>
      <c r="H9" s="20">
        <f>G9 + '[4]Cost Sheet'!$AB10</f>
        <v>49362.317308364662</v>
      </c>
      <c r="I9" s="10">
        <f t="shared" si="0"/>
        <v>-21964.317308364662</v>
      </c>
    </row>
    <row r="10" spans="1:14" ht="16.5" customHeight="1" x14ac:dyDescent="0.2">
      <c r="A10" s="7">
        <v>1105</v>
      </c>
      <c r="B10" s="8" t="s">
        <v>22</v>
      </c>
      <c r="C10" s="8" t="s">
        <v>17</v>
      </c>
      <c r="D10" s="9">
        <v>12176.6</v>
      </c>
      <c r="E10" s="8">
        <f>INDEX([1]Sheet1!B$2:B$15,MATCH(C10,[1]Sheet1!$A$2:$A$15,0))</f>
        <v>5</v>
      </c>
      <c r="F10" s="14">
        <f>D10*E10</f>
        <v>60883</v>
      </c>
      <c r="G10" s="19">
        <f>('[2]Cost Sheet'!$O11 + '[2]Cost Sheet'!$P11 + '[3]Cost Sheet'!$W11)</f>
        <v>20538.521816023462</v>
      </c>
      <c r="H10" s="20">
        <f>G10 + '[4]Cost Sheet'!$AB11</f>
        <v>45438.521816023465</v>
      </c>
      <c r="I10" s="10">
        <f t="shared" si="0"/>
        <v>15444.478183976535</v>
      </c>
    </row>
    <row r="11" spans="1:14" ht="16.5" customHeight="1" x14ac:dyDescent="0.2">
      <c r="A11" s="7">
        <v>1143</v>
      </c>
      <c r="B11" s="8" t="s">
        <v>24</v>
      </c>
      <c r="C11" s="8" t="s">
        <v>15</v>
      </c>
      <c r="D11" s="9">
        <v>30367.4</v>
      </c>
      <c r="E11" s="8">
        <f>INDEX([1]Sheet1!B$2:B$15,MATCH(C11,[1]Sheet1!$A$2:$A$15,0))</f>
        <v>5</v>
      </c>
      <c r="F11" s="14">
        <f>D11*E11</f>
        <v>151837</v>
      </c>
      <c r="G11" s="19">
        <f>('[2]Cost Sheet'!$O12 + '[2]Cost Sheet'!$P12 + '[3]Cost Sheet'!$W12)</f>
        <v>13680</v>
      </c>
      <c r="H11" s="20">
        <f>G11 + '[4]Cost Sheet'!$AB12</f>
        <v>38580</v>
      </c>
      <c r="I11" s="10">
        <f t="shared" si="0"/>
        <v>113257</v>
      </c>
    </row>
    <row r="12" spans="1:14" ht="16.5" customHeight="1" x14ac:dyDescent="0.2">
      <c r="A12" s="7">
        <v>1146</v>
      </c>
      <c r="B12" s="8" t="s">
        <v>26</v>
      </c>
      <c r="C12" s="8" t="s">
        <v>19</v>
      </c>
      <c r="D12" s="9">
        <v>15057.4</v>
      </c>
      <c r="E12" s="8">
        <f>INDEX([1]Sheet1!B$2:B$15,MATCH(C12,[1]Sheet1!$A$2:$A$15,0))</f>
        <v>5</v>
      </c>
      <c r="F12" s="14">
        <f>D12*E12</f>
        <v>75287</v>
      </c>
      <c r="G12" s="19">
        <f>('[2]Cost Sheet'!$O13 + '[2]Cost Sheet'!$P13 + '[3]Cost Sheet'!$W13)</f>
        <v>20538.521816023462</v>
      </c>
      <c r="H12" s="20">
        <f>G12 + '[4]Cost Sheet'!$AB13</f>
        <v>45438.521816023465</v>
      </c>
      <c r="I12" s="10">
        <f t="shared" si="0"/>
        <v>29848.478183976535</v>
      </c>
    </row>
    <row r="13" spans="1:14" ht="16.5" customHeight="1" x14ac:dyDescent="0.2">
      <c r="A13" s="12">
        <v>1203</v>
      </c>
      <c r="B13" s="13" t="s">
        <v>28</v>
      </c>
      <c r="C13" s="13" t="s">
        <v>23</v>
      </c>
      <c r="D13" s="15">
        <v>7678</v>
      </c>
      <c r="E13" s="8">
        <f>INDEX([1]Sheet1!B$2:B$15,MATCH(C13,[1]Sheet1!$A$2:$A$15,0))</f>
        <v>5</v>
      </c>
      <c r="F13" s="14">
        <f>D13*E13</f>
        <v>38390</v>
      </c>
      <c r="G13" s="19">
        <f>('[2]Cost Sheet'!$O14 + '[2]Cost Sheet'!$P14 + '[3]Cost Sheet'!$W14)</f>
        <v>53058.198841140133</v>
      </c>
      <c r="H13" s="20">
        <f>G13 + '[4]Cost Sheet'!$AB14</f>
        <v>89858.19884114014</v>
      </c>
      <c r="I13" s="10">
        <f t="shared" si="0"/>
        <v>-51468.19884114014</v>
      </c>
    </row>
    <row r="14" spans="1:14" ht="16.5" customHeight="1" x14ac:dyDescent="0.2">
      <c r="A14" s="7">
        <v>1229</v>
      </c>
      <c r="B14" s="8" t="s">
        <v>30</v>
      </c>
      <c r="C14" s="8" t="s">
        <v>19</v>
      </c>
      <c r="D14" s="9">
        <v>50309.2</v>
      </c>
      <c r="E14" s="8">
        <f>INDEX([1]Sheet1!B$2:B$15,MATCH(C14,[1]Sheet1!$A$2:$A$15,0))</f>
        <v>5</v>
      </c>
      <c r="F14" s="14">
        <f>D14*E14</f>
        <v>251546</v>
      </c>
      <c r="G14" s="19">
        <f>('[2]Cost Sheet'!$O15 + '[2]Cost Sheet'!$P15 + '[3]Cost Sheet'!$W15)</f>
        <v>34423.95866634851</v>
      </c>
      <c r="H14" s="20">
        <f>G14 + '[4]Cost Sheet'!$AB15</f>
        <v>71223.95866634851</v>
      </c>
      <c r="I14" s="10">
        <f t="shared" si="0"/>
        <v>180322.04133365149</v>
      </c>
    </row>
    <row r="15" spans="1:14" ht="16.5" customHeight="1" x14ac:dyDescent="0.2">
      <c r="A15" s="7">
        <v>1217</v>
      </c>
      <c r="B15" s="8" t="s">
        <v>32</v>
      </c>
      <c r="C15" s="8" t="s">
        <v>25</v>
      </c>
      <c r="D15" s="9">
        <v>11221.857142857143</v>
      </c>
      <c r="E15" s="8">
        <f>INDEX([1]Sheet1!B$2:B$15,MATCH(C15,[1]Sheet1!$A$2:$A$15,0))</f>
        <v>7</v>
      </c>
      <c r="F15" s="14">
        <f>D15*E15</f>
        <v>78553</v>
      </c>
      <c r="G15" s="19">
        <f>('[2]Cost Sheet'!$O16 + '[2]Cost Sheet'!$P16 + '[3]Cost Sheet'!$W16)</f>
        <v>45194.665747902181</v>
      </c>
      <c r="H15" s="20">
        <f>G15 + '[4]Cost Sheet'!$AB16</f>
        <v>81994.665747902181</v>
      </c>
      <c r="I15" s="10">
        <f t="shared" si="0"/>
        <v>-3441.6657479021815</v>
      </c>
    </row>
    <row r="16" spans="1:14" ht="16.5" customHeight="1" x14ac:dyDescent="0.2">
      <c r="A16" s="7">
        <v>1223</v>
      </c>
      <c r="B16" s="8" t="s">
        <v>34</v>
      </c>
      <c r="C16" s="8" t="s">
        <v>23</v>
      </c>
      <c r="D16" s="9">
        <v>37402.800000000003</v>
      </c>
      <c r="E16" s="8">
        <f>INDEX([1]Sheet1!B$2:B$15,MATCH(C16,[1]Sheet1!$A$2:$A$15,0))</f>
        <v>5</v>
      </c>
      <c r="F16" s="14">
        <f>D16*E16</f>
        <v>187014</v>
      </c>
      <c r="G16" s="19">
        <f>('[2]Cost Sheet'!$O17 + '[2]Cost Sheet'!$P17 + '[3]Cost Sheet'!$W17)</f>
        <v>12308.571428571429</v>
      </c>
      <c r="H16" s="20">
        <f>G16 + '[4]Cost Sheet'!$AB17</f>
        <v>37208.571428571428</v>
      </c>
      <c r="I16" s="10">
        <f t="shared" si="0"/>
        <v>149805.42857142858</v>
      </c>
    </row>
    <row r="17" spans="1:9" ht="16.5" customHeight="1" x14ac:dyDescent="0.2">
      <c r="A17" s="7">
        <v>1209</v>
      </c>
      <c r="B17" s="8" t="s">
        <v>36</v>
      </c>
      <c r="C17" s="8" t="s">
        <v>27</v>
      </c>
      <c r="D17" s="9">
        <v>2739.4285714285716</v>
      </c>
      <c r="E17" s="8">
        <f>INDEX([1]Sheet1!B$2:B$15,MATCH(C17,[1]Sheet1!$A$2:$A$15,0))</f>
        <v>7</v>
      </c>
      <c r="F17" s="14">
        <f>D17*E17</f>
        <v>19176</v>
      </c>
      <c r="G17" s="19">
        <f>('[2]Cost Sheet'!$O18 + '[2]Cost Sheet'!$P18 + '[3]Cost Sheet'!$W18)</f>
        <v>45194.665747902181</v>
      </c>
      <c r="H17" s="20">
        <f>G17 + '[4]Cost Sheet'!$AB18</f>
        <v>81994.665747902181</v>
      </c>
      <c r="I17" s="10">
        <f t="shared" si="0"/>
        <v>-62818.665747902181</v>
      </c>
    </row>
    <row r="18" spans="1:9" ht="16.5" customHeight="1" x14ac:dyDescent="0.2">
      <c r="A18" s="7">
        <v>1237</v>
      </c>
      <c r="B18" s="8" t="s">
        <v>38</v>
      </c>
      <c r="C18" s="8" t="s">
        <v>15</v>
      </c>
      <c r="D18" s="9">
        <v>12357.2</v>
      </c>
      <c r="E18" s="8">
        <f>INDEX([1]Sheet1!B$2:B$15,MATCH(C18,[1]Sheet1!$A$2:$A$15,0))</f>
        <v>5</v>
      </c>
      <c r="F18" s="14">
        <f>D18*E18</f>
        <v>61786</v>
      </c>
      <c r="G18" s="19">
        <f>('[2]Cost Sheet'!$O19 + '[2]Cost Sheet'!$P19 + '[3]Cost Sheet'!$W19)</f>
        <v>34423.95866634851</v>
      </c>
      <c r="H18" s="20">
        <f>G18 + '[4]Cost Sheet'!$AB19</f>
        <v>71223.95866634851</v>
      </c>
      <c r="I18" s="10">
        <f t="shared" si="0"/>
        <v>-9437.9586663485097</v>
      </c>
    </row>
    <row r="19" spans="1:9" ht="16.5" customHeight="1" x14ac:dyDescent="0.2">
      <c r="A19" s="7">
        <v>1240</v>
      </c>
      <c r="B19" s="8" t="s">
        <v>39</v>
      </c>
      <c r="C19" s="8" t="s">
        <v>29</v>
      </c>
      <c r="D19" s="9">
        <v>1583.1428571428571</v>
      </c>
      <c r="E19" s="8">
        <f>INDEX([1]Sheet1!B$2:B$15,MATCH(C19,[1]Sheet1!$A$2:$A$15,0))</f>
        <v>7</v>
      </c>
      <c r="F19" s="14">
        <f>D19*E19</f>
        <v>11082</v>
      </c>
      <c r="G19" s="19">
        <f>('[2]Cost Sheet'!$O20 + '[2]Cost Sheet'!$P20 + '[3]Cost Sheet'!$W20)</f>
        <v>20538.521816023462</v>
      </c>
      <c r="H19" s="20">
        <f>G19 + '[4]Cost Sheet'!$AB20</f>
        <v>45438.521816023465</v>
      </c>
      <c r="I19" s="10">
        <f t="shared" si="0"/>
        <v>-34356.521816023465</v>
      </c>
    </row>
    <row r="20" spans="1:9" ht="16.5" customHeight="1" x14ac:dyDescent="0.2">
      <c r="A20" s="7">
        <v>1259</v>
      </c>
      <c r="B20" s="8" t="s">
        <v>40</v>
      </c>
      <c r="C20" s="8" t="s">
        <v>15</v>
      </c>
      <c r="D20" s="9">
        <v>8948.2000000000007</v>
      </c>
      <c r="E20" s="8">
        <f>INDEX([1]Sheet1!B$2:B$15,MATCH(C20,[1]Sheet1!$A$2:$A$15,0))</f>
        <v>5</v>
      </c>
      <c r="F20" s="14">
        <f>D20*E20</f>
        <v>44741</v>
      </c>
      <c r="G20" s="19">
        <f>('[2]Cost Sheet'!$O21 + '[2]Cost Sheet'!$P21 + '[3]Cost Sheet'!$W21)</f>
        <v>20538.521816023462</v>
      </c>
      <c r="H20" s="20">
        <f>G20 + '[4]Cost Sheet'!$AB21</f>
        <v>45438.521816023465</v>
      </c>
      <c r="I20" s="10">
        <f t="shared" si="0"/>
        <v>-697.52181602346536</v>
      </c>
    </row>
    <row r="21" spans="1:9" ht="16.5" customHeight="1" x14ac:dyDescent="0.2">
      <c r="A21" s="7">
        <v>1275</v>
      </c>
      <c r="B21" s="8" t="s">
        <v>41</v>
      </c>
      <c r="C21" s="8" t="s">
        <v>21</v>
      </c>
      <c r="D21" s="9">
        <v>162.4</v>
      </c>
      <c r="E21" s="8">
        <f>INDEX([1]Sheet1!B$2:B$15,MATCH(C21,[1]Sheet1!$A$2:$A$15,0))</f>
        <v>5</v>
      </c>
      <c r="F21" s="14">
        <f>D21*E21</f>
        <v>812</v>
      </c>
      <c r="G21" s="19">
        <f>('[2]Cost Sheet'!$O22 + '[2]Cost Sheet'!$P22 + '[3]Cost Sheet'!$W22)</f>
        <v>12260</v>
      </c>
      <c r="H21" s="20">
        <f>G21 + '[4]Cost Sheet'!$AB22</f>
        <v>37160</v>
      </c>
      <c r="I21" s="10">
        <f t="shared" si="0"/>
        <v>-36348</v>
      </c>
    </row>
    <row r="22" spans="1:9" ht="16.5" customHeight="1" x14ac:dyDescent="0.2">
      <c r="A22" s="7">
        <v>1289</v>
      </c>
      <c r="B22" s="8" t="s">
        <v>42</v>
      </c>
      <c r="C22" s="8" t="s">
        <v>15</v>
      </c>
      <c r="D22" s="9">
        <v>25992</v>
      </c>
      <c r="E22" s="8">
        <f>INDEX([1]Sheet1!B$2:B$15,MATCH(C22,[1]Sheet1!$A$2:$A$15,0))</f>
        <v>5</v>
      </c>
      <c r="F22" s="14">
        <f>D22*E22</f>
        <v>129960</v>
      </c>
      <c r="G22" s="19">
        <f>('[2]Cost Sheet'!$O23 + '[2]Cost Sheet'!$P23 + '[3]Cost Sheet'!$W23)</f>
        <v>29082.993258745464</v>
      </c>
      <c r="H22" s="20">
        <f>G22 + '[4]Cost Sheet'!$AB23</f>
        <v>53982.993258745468</v>
      </c>
      <c r="I22" s="10">
        <f t="shared" si="0"/>
        <v>75977.006741254532</v>
      </c>
    </row>
    <row r="23" spans="1:9" ht="16.5" customHeight="1" x14ac:dyDescent="0.2">
      <c r="A23" s="7">
        <v>1299</v>
      </c>
      <c r="B23" s="8" t="s">
        <v>43</v>
      </c>
      <c r="C23" s="8" t="s">
        <v>19</v>
      </c>
      <c r="D23" s="9">
        <v>9403.6</v>
      </c>
      <c r="E23" s="8">
        <f>INDEX([1]Sheet1!B$2:B$15,MATCH(C23,[1]Sheet1!$A$2:$A$15,0))</f>
        <v>5</v>
      </c>
      <c r="F23" s="14">
        <f>D23*E23</f>
        <v>47018</v>
      </c>
      <c r="G23" s="19">
        <f>('[2]Cost Sheet'!$O24 + '[2]Cost Sheet'!$P24 + '[3]Cost Sheet'!$W24)</f>
        <v>13680</v>
      </c>
      <c r="H23" s="20">
        <f>G23 + '[4]Cost Sheet'!$AB24</f>
        <v>38580</v>
      </c>
      <c r="I23" s="10">
        <f t="shared" si="0"/>
        <v>8438</v>
      </c>
    </row>
    <row r="24" spans="1:9" ht="16.5" customHeight="1" x14ac:dyDescent="0.2">
      <c r="A24" s="7">
        <v>1302</v>
      </c>
      <c r="B24" s="8" t="s">
        <v>44</v>
      </c>
      <c r="C24" s="8" t="s">
        <v>31</v>
      </c>
      <c r="D24" s="9">
        <v>7681.4444444444443</v>
      </c>
      <c r="E24" s="8">
        <f>INDEX([1]Sheet1!B$2:B$15,MATCH(C24,[1]Sheet1!$A$2:$A$15,0))</f>
        <v>9</v>
      </c>
      <c r="F24" s="14">
        <f>D24*E24</f>
        <v>69133</v>
      </c>
      <c r="G24" s="19">
        <f>('[2]Cost Sheet'!$O25 + '[2]Cost Sheet'!$P25 + '[3]Cost Sheet'!$W25)</f>
        <v>21537.142857142859</v>
      </c>
      <c r="H24" s="20">
        <f>G24 + '[4]Cost Sheet'!$AB25</f>
        <v>58337.142857142855</v>
      </c>
      <c r="I24" s="10">
        <f t="shared" si="0"/>
        <v>10795.857142857145</v>
      </c>
    </row>
    <row r="25" spans="1:9" ht="16.5" customHeight="1" x14ac:dyDescent="0.2">
      <c r="A25" s="7">
        <v>1296</v>
      </c>
      <c r="B25" s="8" t="s">
        <v>45</v>
      </c>
      <c r="C25" s="8" t="s">
        <v>31</v>
      </c>
      <c r="D25" s="9">
        <v>2553.3333333333335</v>
      </c>
      <c r="E25" s="8">
        <f>INDEX([1]Sheet1!B$2:B$15,MATCH(C25,[1]Sheet1!$A$2:$A$15,0))</f>
        <v>9</v>
      </c>
      <c r="F25" s="14">
        <f>D25*E25</f>
        <v>22980</v>
      </c>
      <c r="G25" s="19">
        <f>('[2]Cost Sheet'!$O26 + '[2]Cost Sheet'!$P26 + '[3]Cost Sheet'!$W26)</f>
        <v>45194.665747902181</v>
      </c>
      <c r="H25" s="20">
        <f>G25 + '[4]Cost Sheet'!$AB26</f>
        <v>81994.665747902181</v>
      </c>
      <c r="I25" s="10">
        <f t="shared" si="0"/>
        <v>-59014.665747902181</v>
      </c>
    </row>
    <row r="26" spans="1:9" ht="16.5" customHeight="1" x14ac:dyDescent="0.2">
      <c r="A26" s="7">
        <v>1298</v>
      </c>
      <c r="B26" s="8" t="s">
        <v>46</v>
      </c>
      <c r="C26" s="8" t="s">
        <v>33</v>
      </c>
      <c r="D26" s="9">
        <v>15837.5</v>
      </c>
      <c r="E26" s="8">
        <f>INDEX([1]Sheet1!B$2:B$15,MATCH(C26,[1]Sheet1!$A$2:$A$15,0))</f>
        <v>4</v>
      </c>
      <c r="F26" s="14">
        <f>D26*E26</f>
        <v>63350</v>
      </c>
      <c r="G26" s="19">
        <f>('[2]Cost Sheet'!$O27 + '[2]Cost Sheet'!$P27 + '[3]Cost Sheet'!$W27)</f>
        <v>34423.95866634851</v>
      </c>
      <c r="H26" s="20">
        <f>G26 + '[4]Cost Sheet'!$AB27</f>
        <v>71223.95866634851</v>
      </c>
      <c r="I26" s="10">
        <f t="shared" si="0"/>
        <v>-7873.9586663485097</v>
      </c>
    </row>
    <row r="27" spans="1:9" ht="16.5" customHeight="1" x14ac:dyDescent="0.2">
      <c r="A27" s="7">
        <v>1324</v>
      </c>
      <c r="B27" s="8" t="s">
        <v>47</v>
      </c>
      <c r="C27" s="8" t="s">
        <v>31</v>
      </c>
      <c r="D27" s="9">
        <v>4069</v>
      </c>
      <c r="E27" s="8">
        <f>INDEX([1]Sheet1!B$2:B$15,MATCH(C27,[1]Sheet1!$A$2:$A$15,0))</f>
        <v>9</v>
      </c>
      <c r="F27" s="14">
        <f>D27*E27</f>
        <v>36621</v>
      </c>
      <c r="G27" s="19">
        <f>('[2]Cost Sheet'!$O28 + '[2]Cost Sheet'!$P28 + '[3]Cost Sheet'!$W28)</f>
        <v>12308.571428571429</v>
      </c>
      <c r="H27" s="20">
        <f>G27 + '[4]Cost Sheet'!$AB28</f>
        <v>37208.571428571428</v>
      </c>
      <c r="I27" s="10">
        <f t="shared" si="0"/>
        <v>-587.57142857142753</v>
      </c>
    </row>
    <row r="28" spans="1:9" ht="16.5" customHeight="1" x14ac:dyDescent="0.2">
      <c r="A28" s="7">
        <v>1331</v>
      </c>
      <c r="B28" s="8" t="s">
        <v>48</v>
      </c>
      <c r="C28" s="8" t="s">
        <v>13</v>
      </c>
      <c r="D28" s="9">
        <v>20175</v>
      </c>
      <c r="E28" s="8">
        <f>INDEX([1]Sheet1!B$2:B$15,MATCH(C28,[1]Sheet1!$A$2:$A$15,0))</f>
        <v>3</v>
      </c>
      <c r="F28" s="14">
        <f>D28*E28</f>
        <v>60525</v>
      </c>
      <c r="G28" s="19">
        <f>('[2]Cost Sheet'!$O29 + '[2]Cost Sheet'!$P29 + '[3]Cost Sheet'!$W29)</f>
        <v>12308.571428571429</v>
      </c>
      <c r="H28" s="20">
        <f>G28 + '[4]Cost Sheet'!$AB29</f>
        <v>37208.571428571428</v>
      </c>
      <c r="I28" s="10">
        <f t="shared" si="0"/>
        <v>23316.428571428572</v>
      </c>
    </row>
    <row r="29" spans="1:9" ht="16.5" customHeight="1" x14ac:dyDescent="0.2">
      <c r="A29" s="7">
        <v>1330</v>
      </c>
      <c r="B29" s="8" t="s">
        <v>49</v>
      </c>
      <c r="C29" s="8" t="s">
        <v>31</v>
      </c>
      <c r="D29" s="9">
        <v>11325</v>
      </c>
      <c r="E29" s="8">
        <f>INDEX([1]Sheet1!B$2:B$15,MATCH(C29,[1]Sheet1!$A$2:$A$15,0))</f>
        <v>9</v>
      </c>
      <c r="F29" s="14">
        <f>D29*E29</f>
        <v>101925</v>
      </c>
      <c r="G29" s="19">
        <f>('[2]Cost Sheet'!$O30 + '[2]Cost Sheet'!$P30 + '[3]Cost Sheet'!$W30)</f>
        <v>13680</v>
      </c>
      <c r="H29" s="20">
        <f>G29 + '[4]Cost Sheet'!$AB30</f>
        <v>38580</v>
      </c>
      <c r="I29" s="10">
        <f t="shared" si="0"/>
        <v>63345</v>
      </c>
    </row>
    <row r="30" spans="1:9" ht="16.5" customHeight="1" x14ac:dyDescent="0.2">
      <c r="A30" s="7">
        <v>1332</v>
      </c>
      <c r="B30" s="8" t="s">
        <v>50</v>
      </c>
      <c r="C30" s="8" t="s">
        <v>17</v>
      </c>
      <c r="D30" s="9">
        <v>16347.6</v>
      </c>
      <c r="E30" s="8">
        <f>INDEX([1]Sheet1!B$2:B$15,MATCH(C30,[1]Sheet1!$A$2:$A$15,0))</f>
        <v>5</v>
      </c>
      <c r="F30" s="14">
        <f>D30*E30</f>
        <v>81738</v>
      </c>
      <c r="G30" s="19">
        <f>('[2]Cost Sheet'!$O31 + '[2]Cost Sheet'!$P31 + '[3]Cost Sheet'!$W31)</f>
        <v>34423.95866634851</v>
      </c>
      <c r="H30" s="20">
        <f>G30 + '[4]Cost Sheet'!$AB31</f>
        <v>71223.95866634851</v>
      </c>
      <c r="I30" s="10">
        <f t="shared" si="0"/>
        <v>10514.04133365149</v>
      </c>
    </row>
    <row r="31" spans="1:9" ht="16.5" customHeight="1" x14ac:dyDescent="0.2">
      <c r="A31" s="7">
        <v>1335</v>
      </c>
      <c r="B31" s="8" t="s">
        <v>51</v>
      </c>
      <c r="C31" s="8" t="s">
        <v>31</v>
      </c>
      <c r="D31" s="9">
        <v>9502.6666666666661</v>
      </c>
      <c r="E31" s="8">
        <f>INDEX([1]Sheet1!B$2:B$15,MATCH(C31,[1]Sheet1!$A$2:$A$15,0))</f>
        <v>9</v>
      </c>
      <c r="F31" s="14">
        <f>D31*E31</f>
        <v>85524</v>
      </c>
      <c r="G31" s="19">
        <f>('[2]Cost Sheet'!$O32 + '[2]Cost Sheet'!$P32 + '[3]Cost Sheet'!$W32)</f>
        <v>24462.317308364662</v>
      </c>
      <c r="H31" s="20">
        <f>G31 + '[4]Cost Sheet'!$AB32</f>
        <v>49362.317308364662</v>
      </c>
      <c r="I31" s="10">
        <f t="shared" si="0"/>
        <v>36161.682691635338</v>
      </c>
    </row>
    <row r="32" spans="1:9" ht="16.5" customHeight="1" x14ac:dyDescent="0.2">
      <c r="A32" s="7">
        <v>1339</v>
      </c>
      <c r="B32" s="8" t="s">
        <v>52</v>
      </c>
      <c r="C32" s="8" t="s">
        <v>17</v>
      </c>
      <c r="D32" s="9">
        <v>6016.6</v>
      </c>
      <c r="E32" s="8">
        <f>INDEX([1]Sheet1!B$2:B$15,MATCH(C32,[1]Sheet1!$A$2:$A$15,0))</f>
        <v>5</v>
      </c>
      <c r="F32" s="14">
        <f>D32*E32</f>
        <v>30083</v>
      </c>
      <c r="G32" s="19">
        <f>('[2]Cost Sheet'!$O33 + '[2]Cost Sheet'!$P33 + '[3]Cost Sheet'!$W33)</f>
        <v>23566.45249844082</v>
      </c>
      <c r="H32" s="20">
        <f>G32 + '[4]Cost Sheet'!$AB33</f>
        <v>48466.45249844082</v>
      </c>
      <c r="I32" s="10">
        <f t="shared" si="0"/>
        <v>-18383.45249844082</v>
      </c>
    </row>
    <row r="33" spans="1:9" ht="16.5" customHeight="1" x14ac:dyDescent="0.2">
      <c r="A33" s="7">
        <v>1338</v>
      </c>
      <c r="B33" s="8" t="s">
        <v>53</v>
      </c>
      <c r="C33" s="8" t="s">
        <v>31</v>
      </c>
      <c r="D33" s="9">
        <v>4789</v>
      </c>
      <c r="E33" s="8">
        <f>INDEX([1]Sheet1!B$2:B$15,MATCH(C33,[1]Sheet1!$A$2:$A$15,0))</f>
        <v>9</v>
      </c>
      <c r="F33" s="14">
        <f>D33*E33</f>
        <v>43101</v>
      </c>
      <c r="G33" s="19">
        <f>('[2]Cost Sheet'!$O34 + '[2]Cost Sheet'!$P34 + '[3]Cost Sheet'!$W34)</f>
        <v>20538.521816023462</v>
      </c>
      <c r="H33" s="20">
        <f>G33 + '[4]Cost Sheet'!$AB34</f>
        <v>45438.521816023465</v>
      </c>
      <c r="I33" s="10">
        <f t="shared" si="0"/>
        <v>-2337.5218160234654</v>
      </c>
    </row>
    <row r="34" spans="1:9" ht="16.5" customHeight="1" x14ac:dyDescent="0.2">
      <c r="A34" s="7">
        <v>1344</v>
      </c>
      <c r="B34" s="8" t="s">
        <v>54</v>
      </c>
      <c r="C34" s="8" t="s">
        <v>35</v>
      </c>
      <c r="D34" s="9">
        <v>3031.3333333333335</v>
      </c>
      <c r="E34" s="8">
        <f>INDEX([1]Sheet1!B$2:B$15,MATCH(C34,[1]Sheet1!$A$2:$A$15,0))</f>
        <v>6</v>
      </c>
      <c r="F34" s="14">
        <f>D34*E34</f>
        <v>18188</v>
      </c>
      <c r="G34" s="19">
        <f>('[2]Cost Sheet'!$O35 + '[2]Cost Sheet'!$P35 + '[3]Cost Sheet'!$W35)</f>
        <v>12260</v>
      </c>
      <c r="H34" s="20">
        <f>G34 + '[4]Cost Sheet'!$AB35</f>
        <v>37160</v>
      </c>
      <c r="I34" s="10">
        <f t="shared" si="0"/>
        <v>-18972</v>
      </c>
    </row>
    <row r="35" spans="1:9" ht="16.5" customHeight="1" x14ac:dyDescent="0.2">
      <c r="A35" s="7">
        <v>1357</v>
      </c>
      <c r="B35" s="8" t="s">
        <v>55</v>
      </c>
      <c r="C35" s="8" t="s">
        <v>37</v>
      </c>
      <c r="D35" s="9">
        <v>1308.8421052631579</v>
      </c>
      <c r="E35" s="8">
        <f>INDEX([1]Sheet1!B$2:B$15,MATCH(C35,[1]Sheet1!$A$2:$A$15,0))</f>
        <v>19</v>
      </c>
      <c r="F35" s="14">
        <f>D35*E35</f>
        <v>24868</v>
      </c>
      <c r="G35" s="19">
        <f>('[2]Cost Sheet'!$O36 + '[2]Cost Sheet'!$P36 + '[3]Cost Sheet'!$W36)</f>
        <v>24462.317308364662</v>
      </c>
      <c r="H35" s="20">
        <f>G35 + '[4]Cost Sheet'!$AB36</f>
        <v>49362.317308364662</v>
      </c>
      <c r="I35" s="10">
        <f t="shared" si="0"/>
        <v>-24494.317308364662</v>
      </c>
    </row>
    <row r="36" spans="1:9" ht="16.5" customHeight="1" x14ac:dyDescent="0.2">
      <c r="A36" s="7">
        <v>1377</v>
      </c>
      <c r="B36" s="8" t="s">
        <v>56</v>
      </c>
      <c r="C36" s="8" t="s">
        <v>37</v>
      </c>
      <c r="D36" s="9">
        <v>3100</v>
      </c>
      <c r="E36" s="8">
        <f>INDEX([1]Sheet1!B$2:B$15,MATCH(C36,[1]Sheet1!$A$2:$A$15,0))</f>
        <v>19</v>
      </c>
      <c r="F36" s="14">
        <f>D36*E36</f>
        <v>58900</v>
      </c>
      <c r="G36" s="19">
        <f>('[2]Cost Sheet'!$O37 + '[2]Cost Sheet'!$P37 + '[3]Cost Sheet'!$W37)</f>
        <v>14180</v>
      </c>
      <c r="H36" s="20">
        <f>G36 + '[4]Cost Sheet'!$AB37</f>
        <v>39080</v>
      </c>
      <c r="I36" s="10">
        <f t="shared" si="0"/>
        <v>19820</v>
      </c>
    </row>
    <row r="37" spans="1:9" ht="16.5" customHeight="1" x14ac:dyDescent="0.2">
      <c r="A37" s="7">
        <v>1334</v>
      </c>
      <c r="B37" s="8" t="s">
        <v>57</v>
      </c>
      <c r="C37" s="8" t="s">
        <v>25</v>
      </c>
      <c r="D37" s="9">
        <v>4040.4285714285716</v>
      </c>
      <c r="E37" s="8">
        <f>INDEX([1]Sheet1!B$2:B$15,MATCH(C37,[1]Sheet1!$A$2:$A$15,0))</f>
        <v>7</v>
      </c>
      <c r="F37" s="14">
        <f>D37*E37</f>
        <v>28283</v>
      </c>
      <c r="G37" s="19">
        <f>('[2]Cost Sheet'!$O38 + '[2]Cost Sheet'!$P38 + '[3]Cost Sheet'!$W38)</f>
        <v>18980</v>
      </c>
      <c r="H37" s="20">
        <f>G37 + '[4]Cost Sheet'!$AB38</f>
        <v>55780</v>
      </c>
      <c r="I37" s="10">
        <f t="shared" si="0"/>
        <v>-27497</v>
      </c>
    </row>
    <row r="38" spans="1:9" ht="16.5" customHeight="1" x14ac:dyDescent="0.2">
      <c r="A38" s="7">
        <v>1363</v>
      </c>
      <c r="B38" s="8" t="s">
        <v>58</v>
      </c>
      <c r="C38" s="8" t="s">
        <v>37</v>
      </c>
      <c r="D38" s="9">
        <v>6740.5789473684208</v>
      </c>
      <c r="E38" s="8">
        <f>INDEX([1]Sheet1!B$2:B$15,MATCH(C38,[1]Sheet1!$A$2:$A$15,0))</f>
        <v>19</v>
      </c>
      <c r="F38" s="14">
        <f>D38*E38</f>
        <v>128071</v>
      </c>
      <c r="G38" s="19">
        <f>('[2]Cost Sheet'!$O39 + '[2]Cost Sheet'!$P39 + '[3]Cost Sheet'!$W39)</f>
        <v>12308.571428571429</v>
      </c>
      <c r="H38" s="20">
        <f>G38 + '[4]Cost Sheet'!$AB39</f>
        <v>37208.571428571428</v>
      </c>
      <c r="I38" s="10">
        <f t="shared" si="0"/>
        <v>90862.42857142858</v>
      </c>
    </row>
    <row r="39" spans="1:9" ht="16.5" customHeight="1" x14ac:dyDescent="0.2">
      <c r="A39" s="7">
        <v>1336</v>
      </c>
      <c r="B39" s="8" t="s">
        <v>59</v>
      </c>
      <c r="C39" s="8" t="s">
        <v>11</v>
      </c>
      <c r="D39" s="9">
        <v>30295</v>
      </c>
      <c r="E39" s="8">
        <f>INDEX([1]Sheet1!B$2:B$15,MATCH(C39,[1]Sheet1!$A$2:$A$15,0))</f>
        <v>4</v>
      </c>
      <c r="F39" s="14">
        <f>D39*E39</f>
        <v>121180</v>
      </c>
      <c r="G39" s="19">
        <f>('[2]Cost Sheet'!$O40 + '[2]Cost Sheet'!$P40 + '[3]Cost Sheet'!$W40)</f>
        <v>14180</v>
      </c>
      <c r="H39" s="20">
        <f>G39 + '[4]Cost Sheet'!$AB40</f>
        <v>39080</v>
      </c>
      <c r="I39" s="10">
        <f t="shared" si="0"/>
        <v>82100</v>
      </c>
    </row>
    <row r="40" spans="1:9" ht="16.5" customHeight="1" x14ac:dyDescent="0.2">
      <c r="A40" s="7">
        <v>1318</v>
      </c>
      <c r="B40" s="8" t="s">
        <v>60</v>
      </c>
      <c r="C40" s="8" t="s">
        <v>23</v>
      </c>
      <c r="D40" s="9">
        <v>27256.799999999999</v>
      </c>
      <c r="E40" s="8">
        <f>INDEX([1]Sheet1!B$2:B$15,MATCH(C40,[1]Sheet1!$A$2:$A$15,0))</f>
        <v>5</v>
      </c>
      <c r="F40" s="14">
        <f>D40*E40</f>
        <v>136284</v>
      </c>
      <c r="G40" s="19">
        <f>('[2]Cost Sheet'!$O41 + '[2]Cost Sheet'!$P41 + '[3]Cost Sheet'!$W41)</f>
        <v>14180</v>
      </c>
      <c r="H40" s="20">
        <f>G40 + '[4]Cost Sheet'!$AB41</f>
        <v>39080</v>
      </c>
      <c r="I40" s="10">
        <f t="shared" si="0"/>
        <v>97204</v>
      </c>
    </row>
    <row r="41" spans="1:9" ht="16.5" customHeight="1" x14ac:dyDescent="0.2">
      <c r="A41" s="7">
        <v>1075</v>
      </c>
      <c r="B41" s="8" t="s">
        <v>61</v>
      </c>
      <c r="C41" s="8" t="s">
        <v>23</v>
      </c>
      <c r="D41" s="9">
        <v>35706.800000000003</v>
      </c>
      <c r="E41" s="8">
        <f>INDEX([1]Sheet1!B$2:B$15,MATCH(C41,[1]Sheet1!$A$2:$A$15,0))</f>
        <v>5</v>
      </c>
      <c r="F41" s="14">
        <f>D41*E41</f>
        <v>178534</v>
      </c>
      <c r="G41" s="19">
        <f>('[2]Cost Sheet'!$O42 + '[2]Cost Sheet'!$P42 + '[3]Cost Sheet'!$W42)</f>
        <v>20538.521816023462</v>
      </c>
      <c r="H41" s="20">
        <f>G41 + '[4]Cost Sheet'!$AB42</f>
        <v>45438.521816023465</v>
      </c>
      <c r="I41" s="10">
        <f t="shared" si="0"/>
        <v>133095.47818397655</v>
      </c>
    </row>
    <row r="42" spans="1:9" ht="16.5" customHeight="1" x14ac:dyDescent="0.2">
      <c r="A42" s="7">
        <v>1074</v>
      </c>
      <c r="B42" s="8" t="s">
        <v>62</v>
      </c>
      <c r="C42" s="8" t="s">
        <v>23</v>
      </c>
      <c r="D42" s="9">
        <v>24819.200000000001</v>
      </c>
      <c r="E42" s="8">
        <f>INDEX([1]Sheet1!B$2:B$15,MATCH(C42,[1]Sheet1!$A$2:$A$15,0))</f>
        <v>5</v>
      </c>
      <c r="F42" s="14">
        <f>D42*E42</f>
        <v>124096</v>
      </c>
      <c r="G42" s="19">
        <f>('[2]Cost Sheet'!$O43 + '[2]Cost Sheet'!$P43 + '[3]Cost Sheet'!$W43)</f>
        <v>29082.993258745464</v>
      </c>
      <c r="H42" s="20">
        <f>G42 + '[4]Cost Sheet'!$AB43</f>
        <v>53982.993258745468</v>
      </c>
      <c r="I42" s="10">
        <f t="shared" si="0"/>
        <v>70113.006741254532</v>
      </c>
    </row>
    <row r="43" spans="1:9" ht="16.5" customHeight="1" x14ac:dyDescent="0.2">
      <c r="A43" s="7">
        <v>1319</v>
      </c>
      <c r="B43" s="8" t="s">
        <v>63</v>
      </c>
      <c r="C43" s="8" t="s">
        <v>15</v>
      </c>
      <c r="D43" s="9">
        <v>30552.2</v>
      </c>
      <c r="E43" s="8">
        <f>INDEX([1]Sheet1!B$2:B$15,MATCH(C43,[1]Sheet1!$A$2:$A$15,0))</f>
        <v>5</v>
      </c>
      <c r="F43" s="14">
        <f>D43*E43</f>
        <v>152761</v>
      </c>
      <c r="G43" s="19">
        <f>('[2]Cost Sheet'!$O44 + '[2]Cost Sheet'!$P44 + '[3]Cost Sheet'!$W44)</f>
        <v>21537.142857142859</v>
      </c>
      <c r="H43" s="20">
        <f>G43 + '[4]Cost Sheet'!$AB44</f>
        <v>58337.142857142855</v>
      </c>
      <c r="I43" s="10">
        <f t="shared" si="0"/>
        <v>94423.857142857145</v>
      </c>
    </row>
    <row r="44" spans="1:9" ht="16.5" customHeight="1" x14ac:dyDescent="0.2">
      <c r="A44" s="7">
        <v>1342</v>
      </c>
      <c r="B44" s="8" t="s">
        <v>64</v>
      </c>
      <c r="C44" s="8" t="s">
        <v>23</v>
      </c>
      <c r="D44" s="9">
        <v>5699.6</v>
      </c>
      <c r="E44" s="8">
        <f>INDEX([1]Sheet1!B$2:B$15,MATCH(C44,[1]Sheet1!$A$2:$A$15,0))</f>
        <v>5</v>
      </c>
      <c r="F44" s="14">
        <f>D44*E44</f>
        <v>28498</v>
      </c>
      <c r="G44" s="19">
        <f>('[2]Cost Sheet'!$O45 + '[2]Cost Sheet'!$P45 + '[3]Cost Sheet'!$W45)</f>
        <v>14180</v>
      </c>
      <c r="H44" s="20">
        <f>G44 + '[4]Cost Sheet'!$AB45</f>
        <v>39080</v>
      </c>
      <c r="I44" s="10">
        <f t="shared" si="0"/>
        <v>-10582</v>
      </c>
    </row>
    <row r="45" spans="1:9" ht="16.5" customHeight="1" x14ac:dyDescent="0.2">
      <c r="A45" s="7">
        <v>1317</v>
      </c>
      <c r="B45" s="8" t="s">
        <v>65</v>
      </c>
      <c r="C45" s="8" t="s">
        <v>19</v>
      </c>
      <c r="D45" s="9">
        <v>4544.8</v>
      </c>
      <c r="E45" s="8">
        <f>INDEX([1]Sheet1!B$2:B$15,MATCH(C45,[1]Sheet1!$A$2:$A$15,0))</f>
        <v>5</v>
      </c>
      <c r="F45" s="14">
        <f>D45*E45</f>
        <v>22724</v>
      </c>
      <c r="G45" s="19">
        <f>('[2]Cost Sheet'!$O46 + '[2]Cost Sheet'!$P46 + '[3]Cost Sheet'!$W46)</f>
        <v>12308.571428571429</v>
      </c>
      <c r="H45" s="20">
        <f>G45 + '[4]Cost Sheet'!$AB46</f>
        <v>37208.571428571428</v>
      </c>
      <c r="I45" s="10">
        <f t="shared" si="0"/>
        <v>-14484.571428571428</v>
      </c>
    </row>
    <row r="46" spans="1:9" ht="16.5" customHeight="1" x14ac:dyDescent="0.2">
      <c r="A46" s="7">
        <v>1364</v>
      </c>
      <c r="B46" s="8" t="s">
        <v>66</v>
      </c>
      <c r="C46" s="8" t="s">
        <v>37</v>
      </c>
      <c r="D46" s="9">
        <v>1351.2631578947369</v>
      </c>
      <c r="E46" s="8">
        <f>INDEX([1]Sheet1!B$2:B$15,MATCH(C46,[1]Sheet1!$A$2:$A$15,0))</f>
        <v>19</v>
      </c>
      <c r="F46" s="14">
        <f>D46*E46</f>
        <v>25674</v>
      </c>
      <c r="G46" s="19">
        <f>('[2]Cost Sheet'!$O47 + '[2]Cost Sheet'!$P47 + '[3]Cost Sheet'!$W47)</f>
        <v>13680</v>
      </c>
      <c r="H46" s="20">
        <f>G46 + '[4]Cost Sheet'!$AB47</f>
        <v>38580</v>
      </c>
      <c r="I46" s="10">
        <f t="shared" si="0"/>
        <v>-12906</v>
      </c>
    </row>
    <row r="47" spans="1:9" ht="16.5" customHeight="1" x14ac:dyDescent="0.2">
      <c r="A47" s="7">
        <v>1327</v>
      </c>
      <c r="B47" s="8" t="s">
        <v>67</v>
      </c>
      <c r="C47" s="8" t="s">
        <v>23</v>
      </c>
      <c r="D47" s="9">
        <v>4279.8</v>
      </c>
      <c r="E47" s="8">
        <f>INDEX([1]Sheet1!B$2:B$15,MATCH(C47,[1]Sheet1!$A$2:$A$15,0))</f>
        <v>5</v>
      </c>
      <c r="F47" s="14">
        <f>D47*E47</f>
        <v>21399</v>
      </c>
      <c r="G47" s="19">
        <f>('[2]Cost Sheet'!$O48 + '[2]Cost Sheet'!$P48 + '[3]Cost Sheet'!$W48)</f>
        <v>20538.521816023462</v>
      </c>
      <c r="H47" s="20">
        <f>G47 + '[4]Cost Sheet'!$AB48</f>
        <v>45438.521816023465</v>
      </c>
      <c r="I47" s="10">
        <f t="shared" si="0"/>
        <v>-24039.521816023465</v>
      </c>
    </row>
    <row r="48" spans="1:9" ht="16.5" customHeight="1" x14ac:dyDescent="0.2">
      <c r="A48" s="7">
        <v>1042</v>
      </c>
      <c r="B48" s="8" t="s">
        <v>68</v>
      </c>
      <c r="C48" s="8" t="s">
        <v>25</v>
      </c>
      <c r="D48" s="9">
        <v>3512.4285714285716</v>
      </c>
      <c r="E48" s="8">
        <f>INDEX([1]Sheet1!B$2:B$15,MATCH(C48,[1]Sheet1!$A$2:$A$15,0))</f>
        <v>7</v>
      </c>
      <c r="F48" s="14">
        <f>D48*E48</f>
        <v>24587</v>
      </c>
      <c r="G48" s="19">
        <f>('[2]Cost Sheet'!$O49 + '[2]Cost Sheet'!$P49 + '[3]Cost Sheet'!$W49)</f>
        <v>12308.571428571429</v>
      </c>
      <c r="H48" s="20">
        <f>G48 + '[4]Cost Sheet'!$AB49</f>
        <v>37208.571428571428</v>
      </c>
      <c r="I48" s="10">
        <f t="shared" si="0"/>
        <v>-12621.571428571428</v>
      </c>
    </row>
    <row r="49" spans="1:9" ht="16.5" customHeight="1" x14ac:dyDescent="0.2">
      <c r="A49" s="7">
        <v>1031</v>
      </c>
      <c r="B49" s="8" t="s">
        <v>69</v>
      </c>
      <c r="C49" s="8" t="s">
        <v>15</v>
      </c>
      <c r="D49" s="9">
        <v>5234.2</v>
      </c>
      <c r="E49" s="8">
        <f>INDEX([1]Sheet1!B$2:B$15,MATCH(C49,[1]Sheet1!$A$2:$A$15,0))</f>
        <v>5</v>
      </c>
      <c r="F49" s="14">
        <f>D49*E49</f>
        <v>26171</v>
      </c>
      <c r="G49" s="19">
        <f>('[2]Cost Sheet'!$O50 + '[2]Cost Sheet'!$P50 + '[3]Cost Sheet'!$W50)</f>
        <v>21537.142857142859</v>
      </c>
      <c r="H49" s="20">
        <f>G49 + '[4]Cost Sheet'!$AB50</f>
        <v>58337.142857142855</v>
      </c>
      <c r="I49" s="10">
        <f t="shared" si="0"/>
        <v>-32166.142857142855</v>
      </c>
    </row>
    <row r="50" spans="1:9" ht="16.5" customHeight="1" x14ac:dyDescent="0.2">
      <c r="A50" s="7">
        <v>1328</v>
      </c>
      <c r="B50" s="8" t="s">
        <v>70</v>
      </c>
      <c r="C50" s="8" t="s">
        <v>23</v>
      </c>
      <c r="D50" s="9">
        <v>31347.4</v>
      </c>
      <c r="E50" s="8">
        <f>INDEX([1]Sheet1!B$2:B$15,MATCH(C50,[1]Sheet1!$A$2:$A$15,0))</f>
        <v>5</v>
      </c>
      <c r="F50" s="14">
        <f>D50*E50</f>
        <v>156737</v>
      </c>
      <c r="G50" s="19">
        <f>('[2]Cost Sheet'!$O51 + '[2]Cost Sheet'!$P51 + '[3]Cost Sheet'!$W51)</f>
        <v>12308.571428571429</v>
      </c>
      <c r="H50" s="20">
        <f>G50 + '[4]Cost Sheet'!$AB51</f>
        <v>37208.571428571428</v>
      </c>
      <c r="I50" s="10">
        <f t="shared" si="0"/>
        <v>119528.42857142858</v>
      </c>
    </row>
    <row r="51" spans="1:9" ht="16.5" customHeight="1" x14ac:dyDescent="0.2">
      <c r="A51" s="7">
        <v>1329</v>
      </c>
      <c r="B51" s="8" t="s">
        <v>71</v>
      </c>
      <c r="C51" s="8" t="s">
        <v>23</v>
      </c>
      <c r="D51" s="9">
        <v>19532.2</v>
      </c>
      <c r="E51" s="8">
        <f>INDEX([1]Sheet1!B$2:B$15,MATCH(C51,[1]Sheet1!$A$2:$A$15,0))</f>
        <v>5</v>
      </c>
      <c r="F51" s="14">
        <f>D51*E51</f>
        <v>97661</v>
      </c>
      <c r="G51" s="19">
        <f>('[2]Cost Sheet'!$O52 + '[2]Cost Sheet'!$P52 + '[3]Cost Sheet'!$W52)</f>
        <v>12260</v>
      </c>
      <c r="H51" s="20">
        <f>G51 + '[4]Cost Sheet'!$AB52</f>
        <v>37160</v>
      </c>
      <c r="I51" s="10">
        <f t="shared" si="0"/>
        <v>60501</v>
      </c>
    </row>
    <row r="52" spans="1:9" ht="16.5" customHeight="1" x14ac:dyDescent="0.2">
      <c r="A52" s="7">
        <v>1367</v>
      </c>
      <c r="B52" s="8" t="s">
        <v>72</v>
      </c>
      <c r="C52" s="8" t="s">
        <v>23</v>
      </c>
      <c r="D52" s="9">
        <v>8847.4</v>
      </c>
      <c r="E52" s="8">
        <f>INDEX([1]Sheet1!B$2:B$15,MATCH(C52,[1]Sheet1!$A$2:$A$15,0))</f>
        <v>5</v>
      </c>
      <c r="F52" s="14">
        <f>D52*E52</f>
        <v>44237</v>
      </c>
      <c r="G52" s="19">
        <f>('[2]Cost Sheet'!$O53 + '[2]Cost Sheet'!$P53 + '[3]Cost Sheet'!$W53)</f>
        <v>14180</v>
      </c>
      <c r="H52" s="20">
        <f>G52 + '[4]Cost Sheet'!$AB53</f>
        <v>39080</v>
      </c>
      <c r="I52" s="10">
        <f t="shared" si="0"/>
        <v>5157</v>
      </c>
    </row>
    <row r="53" spans="1:9" ht="16.5" customHeight="1" x14ac:dyDescent="0.2">
      <c r="A53" s="7">
        <v>1171</v>
      </c>
      <c r="B53" s="8" t="s">
        <v>73</v>
      </c>
      <c r="C53" s="8" t="s">
        <v>21</v>
      </c>
      <c r="D53" s="9">
        <v>5290.4</v>
      </c>
      <c r="E53" s="8">
        <f>INDEX([1]Sheet1!B$2:B$15,MATCH(C53,[1]Sheet1!$A$2:$A$15,0))</f>
        <v>5</v>
      </c>
      <c r="F53" s="14">
        <f t="shared" ref="F53:F54" si="1">D53*E53</f>
        <v>26452</v>
      </c>
      <c r="G53" s="10"/>
      <c r="H53" s="20">
        <f>G53 + '[4]Cost Sheet'!$AB54</f>
        <v>24900</v>
      </c>
      <c r="I53" s="10">
        <f t="shared" si="0"/>
        <v>1552</v>
      </c>
    </row>
    <row r="54" spans="1:9" ht="16.5" customHeight="1" x14ac:dyDescent="0.2">
      <c r="A54" s="7">
        <v>1151</v>
      </c>
      <c r="B54" s="8" t="s">
        <v>74</v>
      </c>
      <c r="C54" s="8" t="s">
        <v>23</v>
      </c>
      <c r="D54" s="9">
        <v>7018.8</v>
      </c>
      <c r="E54" s="8">
        <f>INDEX([1]Sheet1!B$2:B$15,MATCH(C54,[1]Sheet1!$A$2:$A$15,0))</f>
        <v>5</v>
      </c>
      <c r="F54" s="14">
        <f t="shared" si="1"/>
        <v>35094</v>
      </c>
      <c r="G54" s="10"/>
      <c r="H54" s="20">
        <f>G54 + '[4]Cost Sheet'!$AB55</f>
        <v>24900</v>
      </c>
      <c r="I54" s="10">
        <f t="shared" si="0"/>
        <v>10194</v>
      </c>
    </row>
  </sheetData>
  <mergeCells count="1">
    <mergeCell ref="H1:I1"/>
  </mergeCells>
  <conditionalFormatting sqref="B55:H55 B4:F52 B53:G54">
    <cfRule type="expression" dxfId="3" priority="5">
      <formula>COUNTIF($B$4:$H$55,#REF!)&gt;1</formula>
    </cfRule>
  </conditionalFormatting>
  <conditionalFormatting sqref="G4:G52 M9:M10">
    <cfRule type="expression" dxfId="2" priority="3">
      <formula>COUNTIF($B$4:$I$55,#REF!)&gt;1</formula>
    </cfRule>
  </conditionalFormatting>
  <conditionalFormatting sqref="H4:H54">
    <cfRule type="expression" dxfId="1" priority="2">
      <formula>COUNTIF($B$4:$I$55,#REF!)&gt;1</formula>
    </cfRule>
  </conditionalFormatting>
  <conditionalFormatting sqref="I4:I54">
    <cfRule type="expression" dxfId="0" priority="1">
      <formula>COUNTIF($B$4:$I$55,#REF!)&gt;1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2024-04-27T10:43:22Z</dcterms:created>
  <dcterms:modified xsi:type="dcterms:W3CDTF">2024-07-20T13:47:24Z</dcterms:modified>
</cp:coreProperties>
</file>