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anttChart" sheetId="1" r:id="rId3"/>
    <sheet state="visible" name="Help" sheetId="2" r:id="rId4"/>
    <sheet state="visible" name="GanttChartPro" sheetId="3" r:id="rId5"/>
    <sheet state="visible" name="TermsOfUse" sheetId="4" r:id="rId6"/>
    <sheet state="hidden" name="©" sheetId="5" r:id="rId7"/>
  </sheets>
  <definedNames/>
  <calcPr/>
</workbook>
</file>

<file path=xl/comments1.xml><?xml version="1.0" encoding="utf-8"?>
<comments xmlns:r="http://schemas.openxmlformats.org/officeDocument/2006/relationships" xmlns="http://schemas.openxmlformats.org/spreadsheetml/2006/main">
  <authors>
    <author/>
  </authors>
  <commentList>
    <comment authorId="0" ref="A7">
      <text>
        <t xml:space="preserve">Work Breakdown Structure:
Level 1: 1, 2, 3, ...
Level 2: 1.1, 1.2, 1.3,
Level 3: 1.1.1, 1.1.2,
The WBS uses a formula to control the numbering, but the formulas are different for different levels.</t>
      </text>
    </comment>
    <comment authorId="0" ref="B7">
      <text>
        <t xml:space="preserve">Task:
Enter the name of each task and sub-task. Use spaces to indent sub-tasks.</t>
      </text>
    </comment>
    <comment authorId="0" ref="C7">
      <text>
        <t xml:space="preserve">Task Start Date:
You can manually enter the Start Date for each task or use a formula to create a dependency on a Predecessor. For example, you could enter =enddate+1 to set the Start date to the next calendar day, or =WORKDAY(enddate,1) to set the Start date to the next work day (excluding weekends), where enddate is the cell reference for the End date of the Predecessor task.</t>
      </text>
    </comment>
    <comment authorId="0" ref="D7">
      <text>
        <t xml:space="preserve">End Date:
Calculated based on the Start Date and the duration of the task.</t>
      </text>
    </comment>
    <comment authorId="0" ref="E7">
      <text>
        <t xml:space="preserve">Duration:
The duration is the number of calendar days for the given task.</t>
      </text>
    </comment>
    <comment authorId="0" ref="F7">
      <text>
        <t xml:space="preserve">Percent Complete:
Update the status of this task by entering the percent complete (between 0% and 100%).</t>
      </text>
    </comment>
    <comment authorId="0" ref="G7">
      <text>
        <t xml:space="preserve">Work Days:
Work Days exclude Saturday and Sunday. The Pro version allows you to use this column as an input.</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See the Terms Of Use worksheet and the license agreement on Vertex42.com for information about terms of use, copyright, warranties, and disclaimers. Removing copyright notices is illegal.</t>
      </text>
    </comment>
    <comment authorId="0" ref="C15">
      <text>
        <t xml:space="preserve">This is an example comment.</t>
      </text>
    </comment>
  </commentList>
</comments>
</file>

<file path=xl/sharedStrings.xml><?xml version="1.0" encoding="utf-8"?>
<sst xmlns="http://schemas.openxmlformats.org/spreadsheetml/2006/main" count="165" uniqueCount="148">
  <si>
    <t>Hostel Routine Portal</t>
  </si>
  <si>
    <t>Gantt Chart Template © 2012-2020 by Vertex42.com: Licensed for private use only. Do not publish on the internet.</t>
  </si>
  <si>
    <t>Project Start Date:</t>
  </si>
  <si>
    <t>Display Week:</t>
  </si>
  <si>
    <t>Week 9</t>
  </si>
  <si>
    <t>Project Managesr:</t>
  </si>
  <si>
    <t>Nirlepa Shinde, Prajakta Baad</t>
  </si>
  <si>
    <t>WBS</t>
  </si>
  <si>
    <t>Task</t>
  </si>
  <si>
    <t>Start</t>
  </si>
  <si>
    <t>End</t>
  </si>
  <si>
    <t>Days</t>
  </si>
  <si>
    <t>%
Done</t>
  </si>
  <si>
    <t>Work
Days</t>
  </si>
  <si>
    <t>M</t>
  </si>
  <si>
    <t>T</t>
  </si>
  <si>
    <t>W</t>
  </si>
  <si>
    <t>Th</t>
  </si>
  <si>
    <t>F</t>
  </si>
  <si>
    <t>Sa</t>
  </si>
  <si>
    <t>Su</t>
  </si>
  <si>
    <t>Problem statemet formulating</t>
  </si>
  <si>
    <t xml:space="preserve">Observing day-today problems </t>
  </si>
  <si>
    <t xml:space="preserve">Listing out these problems </t>
  </si>
  <si>
    <t>Enlisting suitable ones</t>
  </si>
  <si>
    <t xml:space="preserve">Finalizing problem statment </t>
  </si>
  <si>
    <t xml:space="preserve">Document and Planning </t>
  </si>
  <si>
    <t>Synopsis Development</t>
  </si>
  <si>
    <t>Synopsis submission and evalution</t>
  </si>
  <si>
    <t xml:space="preserve">Project plan </t>
  </si>
  <si>
    <t xml:space="preserve">SRS and ERD </t>
  </si>
  <si>
    <t xml:space="preserve">Project plan and SRS evalution </t>
  </si>
  <si>
    <t>Web Design</t>
  </si>
  <si>
    <t>title page</t>
  </si>
  <si>
    <t xml:space="preserve">Student login page,Warden login page </t>
  </si>
  <si>
    <t xml:space="preserve">Night out application page </t>
  </si>
  <si>
    <t xml:space="preserve">Student info and new entry page </t>
  </si>
  <si>
    <t xml:space="preserve">Night out approval page, Attendence page </t>
  </si>
  <si>
    <t>Database design</t>
  </si>
  <si>
    <t>Database creation</t>
  </si>
  <si>
    <t>Database integration</t>
  </si>
  <si>
    <t>Hardware integration</t>
  </si>
  <si>
    <t xml:space="preserve">Burn Arduino code </t>
  </si>
  <si>
    <t xml:space="preserve">All other connections between software and hardware </t>
  </si>
  <si>
    <t xml:space="preserve">Maintenance and changes if present </t>
  </si>
  <si>
    <t xml:space="preserve">Updates if any </t>
  </si>
  <si>
    <t>[Task]</t>
  </si>
  <si>
    <t>Help</t>
  </si>
  <si>
    <t>© 2012-2018 Vertex42 LLC</t>
  </si>
  <si>
    <t>Introduction</t>
  </si>
  <si>
    <t>This Gantt Chart spreadsheet makes creating a project schedule very easy. You only need to know some basic spreadsheet operations to make this gantt chart work for you, such as how to insert, delete, copy and paste entire rows.</t>
  </si>
  <si>
    <t>Be sure to read the Getting Started Tips below.</t>
  </si>
  <si>
    <t>The Share settings for this spreadsheet must always be set to "Private"</t>
  </si>
  <si>
    <t>See the TermsOfUse worksheet for more information about how you may or may not share this template.</t>
  </si>
  <si>
    <t>Getting Started Tips</t>
  </si>
  <si>
    <t xml:space="preserve"> - </t>
  </si>
  <si>
    <t>Input cells for defining the task dates and durations have a light green background.</t>
  </si>
  <si>
    <t>Input Cell</t>
  </si>
  <si>
    <t>[ Bracketed Text ] is also meant to be edited, like the project title and task descriptions.</t>
  </si>
  <si>
    <t>Some of the labels include cell notes to provide extra help information.</t>
  </si>
  <si>
    <t>Label</t>
  </si>
  <si>
    <t>The Project Start Date determines the first week shown in the gantt chart.</t>
  </si>
  <si>
    <t>To adjust the range of dates shown in the gantt chart, change the Display Week.</t>
  </si>
  <si>
    <t>The red line in the gantt chart represents the date in the Today's Date cell. You can enter Today's Date manually or use the formula =TODAY()</t>
  </si>
  <si>
    <t>To insert a new task, insert a new row, then copy/paste an existing row from the selection of Template Rows at the bottom of the worksheet.</t>
  </si>
  <si>
    <t>Edit the Holidays worksheet to choose which dates you want to exclude from Work Days.</t>
  </si>
  <si>
    <t>Cell Color Key</t>
  </si>
  <si>
    <r>
      <rPr>
        <rFont val="arial,sans,sans-serif"/>
        <b/>
        <color rgb="FF000000"/>
        <sz val="10.0"/>
      </rPr>
      <t>Input Cell</t>
    </r>
    <r>
      <rPr>
        <rFont val="arial,sans,sans-serif"/>
        <color rgb="FF000000"/>
        <sz val="10.0"/>
      </rPr>
      <t xml:space="preserve"> :: Indicates which set of inputs to use</t>
    </r>
  </si>
  <si>
    <r>
      <rPr>
        <rFont val="arial,sans,sans-serif"/>
        <b/>
        <color rgb="FF000000"/>
        <sz val="10.0"/>
      </rPr>
      <t>Completed Task</t>
    </r>
    <r>
      <rPr>
        <rFont val="arial,sans,sans-serif"/>
        <color rgb="FF000000"/>
        <sz val="10.0"/>
      </rPr>
      <t xml:space="preserve"> :: In the Gantt chart, indicates the completed portion of the task</t>
    </r>
  </si>
  <si>
    <r>
      <rPr>
        <rFont val="arial,sans,sans-serif"/>
        <b/>
        <color rgb="FF000000"/>
        <sz val="10.0"/>
      </rPr>
      <t>Incomplete Task</t>
    </r>
    <r>
      <rPr>
        <rFont val="arial,sans,sans-serif"/>
        <color rgb="FF000000"/>
        <sz val="10.0"/>
      </rPr>
      <t xml:space="preserve"> :: In the Gantt chart, indicates the incomplete portion of the task</t>
    </r>
  </si>
  <si>
    <t>Using the Template Rows and Choosing a WBS Level</t>
  </si>
  <si>
    <t>Inserting New Tasks</t>
  </si>
  <si>
    <t>1. Insert a new blank row where you want the new task to be</t>
  </si>
  <si>
    <t>2. Copy the entire row you want to use from the set of template rows</t>
  </si>
  <si>
    <t>3. Paste the row you copied on top of the blank row you just inserted</t>
  </si>
  <si>
    <t>4. Copy and paste the WBS cell separately, based on the level (1,  2.1,  3.2.1,  4.3.2.1)</t>
  </si>
  <si>
    <t xml:space="preserve"> - When inserting new rows, you must copy and paste an entire row, because the cells of the Gantt chart area are formulas.</t>
  </si>
  <si>
    <t>Changing the WBS Level in the WBS Column</t>
  </si>
  <si>
    <t xml:space="preserve"> - The WBS numbering uses a different formula for each level, but the formula does not reference any other cell in the row. So, you can copy and paste just the WBS cell that you want to use.</t>
  </si>
  <si>
    <t xml:space="preserve"> - If you leave a blank cell above a WBS number, the numbering will reset to 1.x.x. The formulas are meant for convenience, but you can manually enter them if you need to.</t>
  </si>
  <si>
    <t xml:space="preserve"> - You can indent the task description for sub-tasks by entering spaces (until Google decides to add an indent option).</t>
  </si>
  <si>
    <t>Category Tasks</t>
  </si>
  <si>
    <t xml:space="preserve"> - You can use tasks that are just labels, but it can be even more useful for a category task to display the minimum Start date and maximum End date of its sub tasks. This can be done using =MIN(range_of_startdates) and =MAX(range_of_enddates). An example template row is provided, but you will need to update the MIN() and MAX() formulas.</t>
  </si>
  <si>
    <t>Creating Task Dependencies</t>
  </si>
  <si>
    <t xml:space="preserve"> - You can enter the Start date manually, or define task dependecies using a formula. Below are the most common options for defining the Start date:</t>
  </si>
  <si>
    <t>A.</t>
  </si>
  <si>
    <t>Enter the date manually (e.g. 1/3/2015)</t>
  </si>
  <si>
    <t>B.</t>
  </si>
  <si>
    <t>Reference the Project Start Date (e.g. =$E$4 )</t>
  </si>
  <si>
    <t>C.</t>
  </si>
  <si>
    <t>Set the Start date to the next Work Day after another task's End date.</t>
  </si>
  <si>
    <t xml:space="preserve"> - Use the formula =WORKDAY(enddate,1) where enddate is the reference to the End date of a predecessor task.</t>
  </si>
  <si>
    <t xml:space="preserve"> - For multiple predecessors, the formula would be =MAX(WORKDAY(enddate1,1),WORKDAY(enddate2,1))</t>
  </si>
  <si>
    <t>D.</t>
  </si>
  <si>
    <t>Set the Start date to the next Calendar Day after another task's End date.</t>
  </si>
  <si>
    <t xml:space="preserve"> - This formula is very simple: =enddate+1</t>
  </si>
  <si>
    <t xml:space="preserve"> - For multiple predecessors, the formula would be =MAX(enddate1,enddate2,enddate3 )+1</t>
  </si>
  <si>
    <t>E.</t>
  </si>
  <si>
    <t>Set the Start date to a number of days before or after another date.</t>
  </si>
  <si>
    <t xml:space="preserve"> - This formula is just like the one in C or D, except that in place of the "1" you enter the number of days, such as =WORKDAY(enddate,5) or =WORKDAY(startdate,-5)</t>
  </si>
  <si>
    <t>FAQs</t>
  </si>
  <si>
    <t>Q:</t>
  </si>
  <si>
    <t>What is the best way to Print?</t>
  </si>
  <si>
    <t>A:</t>
  </si>
  <si>
    <t>First, select all of the rows you want to print. Then, in the Print Settings, choose "Selection" and check "No Gridlines". Fit to width and print in landscape.</t>
  </si>
  <si>
    <t>You also may want to hide the Days Done, Days Left, and Color columns prior to printing.</t>
  </si>
  <si>
    <t>How do I only show Monday-Friday in the chart area?</t>
  </si>
  <si>
    <t>You can hide the columns that show the weekends.</t>
  </si>
  <si>
    <t>How do I print the entire range of dates for my project?</t>
  </si>
  <si>
    <t>You would first need to add more columns to the displayed chart area. You can insert more columns to the right of the chart area and then copy and paste columns (7 at a time) to extend the display.</t>
  </si>
  <si>
    <t>Note: The more columns you add to the right of the Gantt chart, the slower the recalculation speed will be, because of the number of additional formulas.</t>
  </si>
  <si>
    <t>How do I calculate the %Complete for a Summary task?</t>
  </si>
  <si>
    <t>The %Complete for a summary task can be calculated from its sub tasks using the formula below, where "workdays" is a reference to the range of work days and "complete" is a reference to the %complete for each of the subtasks.</t>
  </si>
  <si>
    <t xml:space="preserve"> =ARRAYFORMULA( SUMPRODUCT( workdays, complete ) / SUM ( workdays ) )</t>
  </si>
  <si>
    <t>The Start date, End date, or %Complete for a Level 1 task is wrong. How do I fix it?</t>
  </si>
  <si>
    <t>When using =MIN(), =MAX(), and =SUMPRODUCT(), it is easy for the references to get messed up if you move rows around or insert new rows. You should verify and fix these formulas if they are not referencing the correct ranges.</t>
  </si>
  <si>
    <t>I've messed up the chart area somehow. How do I fix it?</t>
  </si>
  <si>
    <t>Find a row that works, then copy the cells that make up the gantt chart area from that row into the cells that are messed up.</t>
  </si>
  <si>
    <t>Gantt Chart Template Pro for Google Sheets</t>
  </si>
  <si>
    <t>Gantt Chart Template Pro, by Vertex42.com, is a spreadsheet template designed originally for Microsoft Excel that offers more features than the free version. When you purchase it, you will also get a link to download the Pro version for Google Sheets!!</t>
  </si>
  <si>
    <t xml:space="preserve"> - Visit the web page above to view screenshots and watch demo videos</t>
  </si>
  <si>
    <t>Features in the Pro version for Google Sheets</t>
  </si>
  <si>
    <t>Define task durations by specifying the number of Work Days</t>
  </si>
  <si>
    <t xml:space="preserve"> - In this free version, the inputs to define a task are the Start Date and the Calendar Day duration. In the Pro version, the default option is to enter the Start Date and the number of Work Days.</t>
  </si>
  <si>
    <t>Choose whether to define task durations using Calendar Days or Work Days or End Dates</t>
  </si>
  <si>
    <t xml:space="preserve"> - The Pro version includes a larger set of template rows that provide more options for defining the Start date, End date, duration, and dependency of tasks.</t>
  </si>
  <si>
    <t>Exclude holidays from work days</t>
  </si>
  <si>
    <t xml:space="preserve"> - List holidays and other non-working days in a separate sheet. When defining task durations using Work Days, these dates will be excluded.</t>
  </si>
  <si>
    <t>Define what you mean by "Weekend" when using Work Days</t>
  </si>
  <si>
    <t xml:space="preserve"> - The Pro version allows you to define exactly which day(s) of the week you want to use as your weekend. The default is Saturday and Sunday.</t>
  </si>
  <si>
    <t>Color-Code bars in the Gantt chart</t>
  </si>
  <si>
    <t xml:space="preserve"> - The Pro version includes a column for entering a color code like "k", "r", or "y" to change the color of the bars in the Gantt chart. The Help worksheet explains some advanced formulas that you could use in the Color column to automatically color a bar based on the name in the Lead column.</t>
  </si>
  <si>
    <t>Define tasks dependences by specifying the predecessor WBS</t>
  </si>
  <si>
    <t xml:space="preserve"> - The template rows include an option for entering a Predecessor WBS. The Start date will be calculated as the day following the End date of the predecessor.</t>
  </si>
  <si>
    <t>Terms of Use</t>
  </si>
  <si>
    <t>© 2012-2018 Vertex42 LLC. All rights reserved.</t>
  </si>
  <si>
    <t>This template is a copyrighted work under the Unites States and other copyright laws and is the property of Vertex42 LLC. The items listed below are additional points to help clarify how you may use this template.</t>
  </si>
  <si>
    <t>You may make archival copies and customize this template only for your personal use or use within your company or organization and not for resale or public sharing.</t>
  </si>
  <si>
    <t>You may not remove or alter any logo, trademark, copyright, disclaimer, brand, terms of use, attribution, or other proprietary notices or marks within this template.</t>
  </si>
  <si>
    <t>This template and any customized or modified version of this template may NOT be sold, distributed, published to an online gallery, hosted on a website, or placed on a public server.</t>
  </si>
  <si>
    <t>The Share Settings for this spreadsheet must always be set to "Private"</t>
  </si>
  <si>
    <t>Limited Private Sharing and Other Allowed Uses</t>
  </si>
  <si>
    <t>See the complete license agreement to learn more about how you may or may not use this template.</t>
  </si>
  <si>
    <t>View the Complete License Agreement</t>
  </si>
  <si>
    <t>Gantt Chart Template</t>
  </si>
  <si>
    <t>© 2012-2014 Vertex42 LLC</t>
  </si>
  <si>
    <t>Please note the Terms Of Use</t>
  </si>
  <si>
    <t>http://www.vertex42.com/licensing/EULA_privateuse.html</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</si>
</sst>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d/yyyy (dddd)"/>
    <numFmt numFmtId="165" formatCode="m/d/yyyy h:mm:ss"/>
    <numFmt numFmtId="166" formatCode="d mmm yyyy"/>
    <numFmt numFmtId="167" formatCode="d"/>
    <numFmt numFmtId="168" formatCode="ddd M/dd/yy"/>
  </numFmts>
  <fonts count="32">
    <font>
      <sz val="10.0"/>
      <color rgb="FF000000"/>
      <name val="Arial"/>
    </font>
    <font>
      <sz val="14.0"/>
      <color rgb="FF003366"/>
      <name val="Arial"/>
    </font>
    <font>
      <b/>
      <name val="Arial"/>
    </font>
    <font>
      <u/>
      <color rgb="FF0000FF"/>
      <name val="Arial"/>
    </font>
    <font>
      <i/>
      <sz val="8.0"/>
      <color rgb="FF666666"/>
      <name val="Arial"/>
    </font>
    <font>
      <name val="Arial"/>
    </font>
    <font>
      <sz val="9.0"/>
      <color rgb="FF000000"/>
      <name val="Arial"/>
    </font>
    <font/>
    <font>
      <sz val="8.0"/>
      <color rgb="FF000000"/>
      <name val="Arial"/>
    </font>
    <font>
      <b/>
      <sz val="9.0"/>
      <color rgb="FFFFFFFF"/>
      <name val="Arial"/>
    </font>
    <font>
      <b/>
      <sz val="10.0"/>
      <color rgb="FFFFFFFF"/>
      <name val="Arial"/>
    </font>
    <font>
      <sz val="8.0"/>
      <color rgb="FFFFFFFF"/>
      <name val="Arial"/>
    </font>
    <font>
      <sz val="7.0"/>
      <color rgb="FFFFFFFF"/>
      <name val="Arial"/>
    </font>
    <font>
      <b/>
      <sz val="9.0"/>
      <color rgb="FF000000"/>
      <name val="Arial"/>
    </font>
    <font>
      <sz val="9.0"/>
      <name val="Arial"/>
    </font>
    <font>
      <b/>
      <sz val="18.0"/>
      <color rgb="FFFFFFFF"/>
      <name val="Arial"/>
    </font>
    <font>
      <b/>
      <sz val="8.0"/>
      <color rgb="FFFFFFFF"/>
      <name val="Arial"/>
    </font>
    <font>
      <u/>
      <sz val="10.0"/>
      <color rgb="FF0000FF"/>
      <name val="Arial"/>
    </font>
    <font>
      <sz val="11.0"/>
      <name val="Arial"/>
    </font>
    <font>
      <b/>
      <sz val="14.0"/>
      <color rgb="FF1C4587"/>
      <name val="Arial"/>
    </font>
    <font>
      <b/>
      <sz val="12.0"/>
      <color rgb="FFFFFFFF"/>
      <name val="Arial"/>
    </font>
    <font>
      <b/>
      <sz val="10.0"/>
      <color rgb="FF000000"/>
      <name val="Arial"/>
    </font>
    <font>
      <b/>
      <sz val="18.0"/>
      <color rgb="FFFFFFFF"/>
    </font>
    <font>
      <u/>
      <sz val="14.0"/>
      <color rgb="FF0000FF"/>
    </font>
    <font>
      <b/>
    </font>
    <font>
      <u/>
      <sz val="12.0"/>
      <color rgb="FF0000FF"/>
    </font>
    <font>
      <sz val="12.0"/>
      <color rgb="FF000000"/>
    </font>
    <font>
      <sz val="11.0"/>
      <color rgb="FF000000"/>
    </font>
    <font>
      <sz val="11.0"/>
    </font>
    <font>
      <b/>
      <sz val="11.0"/>
      <color rgb="FF000000"/>
    </font>
    <font>
      <u/>
      <sz val="11.0"/>
      <color rgb="FF0000FF"/>
    </font>
    <font>
      <u/>
      <color rgb="FF0000FF"/>
    </font>
  </fonts>
  <fills count="12">
    <fill>
      <patternFill patternType="none"/>
    </fill>
    <fill>
      <patternFill patternType="lightGray"/>
    </fill>
    <fill>
      <patternFill patternType="solid">
        <fgColor rgb="FFFFFFFF"/>
        <bgColor rgb="FFFFFFFF"/>
      </patternFill>
    </fill>
    <fill>
      <patternFill patternType="solid">
        <fgColor rgb="FF666666"/>
        <bgColor rgb="FF666666"/>
      </patternFill>
    </fill>
    <fill>
      <patternFill patternType="solid">
        <fgColor rgb="FFD9D9D9"/>
        <bgColor rgb="FFD9D9D9"/>
      </patternFill>
    </fill>
    <fill>
      <patternFill patternType="solid">
        <fgColor rgb="FFD6F4D9"/>
        <bgColor rgb="FFD6F4D9"/>
      </patternFill>
    </fill>
    <fill>
      <patternFill patternType="solid">
        <fgColor rgb="FF003366"/>
        <bgColor rgb="FF003366"/>
      </patternFill>
    </fill>
    <fill>
      <patternFill patternType="solid">
        <fgColor rgb="FFC9DAF8"/>
        <bgColor rgb="FFC9DAF8"/>
      </patternFill>
    </fill>
    <fill>
      <patternFill patternType="solid">
        <fgColor rgb="FF3C78D8"/>
        <bgColor rgb="FF3C78D8"/>
      </patternFill>
    </fill>
    <fill>
      <patternFill patternType="solid">
        <fgColor rgb="FFEAEAEA"/>
        <bgColor rgb="FFEAEAEA"/>
      </patternFill>
    </fill>
    <fill>
      <patternFill patternType="solid">
        <fgColor rgb="FFC0C0C0"/>
        <bgColor rgb="FFC0C0C0"/>
      </patternFill>
    </fill>
    <fill>
      <patternFill patternType="solid">
        <fgColor rgb="FF6699FF"/>
        <bgColor rgb="FF6699FF"/>
      </patternFill>
    </fill>
  </fills>
  <borders count="9">
    <border/>
    <border>
      <bottom style="thin">
        <color rgb="FF999999"/>
      </bottom>
    </border>
    <border>
      <left style="thin">
        <color rgb="FFB7B7B7"/>
      </left>
    </border>
    <border>
      <right style="thin">
        <color rgb="FFB7B7B7"/>
      </right>
    </border>
    <border>
      <bottom style="thin">
        <color rgb="FFEFEFEF"/>
      </bottom>
    </border>
    <border>
      <right style="thin">
        <color rgb="FFCCCCCC"/>
      </right>
      <bottom style="thin">
        <color rgb="FFEFEFEF"/>
      </bottom>
    </border>
    <border>
      <top style="thin">
        <color rgb="FFEFEFEF"/>
      </top>
      <bottom style="thin">
        <color rgb="FFEFEFEF"/>
      </bottom>
    </border>
    <border>
      <top style="thin">
        <color rgb="FFEFEFEF"/>
      </top>
    </border>
    <border>
      <right/>
    </border>
  </borders>
  <cellStyleXfs count="1">
    <xf borderId="0" fillId="0" fontId="0" numFmtId="0" applyAlignment="1" applyFont="1"/>
  </cellStyleXfs>
  <cellXfs count="112">
    <xf borderId="0" fillId="0" fontId="0" numFmtId="0" xfId="0" applyAlignment="1" applyFont="1">
      <alignment readingOrder="0" shrinkToFit="0" vertical="bottom" wrapText="0"/>
    </xf>
    <xf borderId="0" fillId="0" fontId="1" numFmtId="0" xfId="0" applyAlignment="1" applyFont="1">
      <alignment horizontal="left" readingOrder="0" shrinkToFit="0" vertical="center" wrapText="0"/>
    </xf>
    <xf borderId="0" fillId="0" fontId="1" numFmtId="0" xfId="0" applyAlignment="1" applyFont="1">
      <alignment horizontal="left" readingOrder="0" shrinkToFit="0" vertical="center" wrapText="0"/>
    </xf>
    <xf borderId="0" fillId="0" fontId="2" numFmtId="0" xfId="0" applyAlignment="1" applyFont="1">
      <alignment horizontal="center" readingOrder="0" vertical="center"/>
    </xf>
    <xf borderId="0" fillId="0" fontId="3" numFmtId="0" xfId="0" applyAlignment="1" applyFont="1">
      <alignment horizontal="center" vertical="center"/>
    </xf>
    <xf borderId="0" fillId="0" fontId="4" numFmtId="0" xfId="0" applyAlignment="1" applyFont="1">
      <alignment readingOrder="0" vertical="center"/>
    </xf>
    <xf borderId="0" fillId="0" fontId="4" numFmtId="0" xfId="0" applyAlignment="1" applyFont="1">
      <alignment readingOrder="0" vertical="center"/>
    </xf>
    <xf borderId="0" fillId="0" fontId="5" numFmtId="0" xfId="0" applyFont="1"/>
    <xf borderId="0" fillId="0" fontId="5" numFmtId="0" xfId="0" applyAlignment="1" applyFont="1">
      <alignment readingOrder="0"/>
    </xf>
    <xf borderId="0" fillId="0" fontId="6" numFmtId="0" xfId="0" applyAlignment="1" applyFont="1">
      <alignment horizontal="left" readingOrder="0" shrinkToFit="0" vertical="bottom" wrapText="0"/>
    </xf>
    <xf borderId="0" fillId="2" fontId="0" numFmtId="0" xfId="0" applyAlignment="1" applyFill="1" applyFont="1">
      <alignment shrinkToFit="0" vertical="bottom" wrapText="0"/>
    </xf>
    <xf borderId="0" fillId="0" fontId="0" numFmtId="0" xfId="0" applyAlignment="1" applyFont="1">
      <alignment horizontal="right" readingOrder="0" shrinkToFit="0" vertical="bottom" wrapText="0"/>
    </xf>
    <xf borderId="1" fillId="0" fontId="0" numFmtId="164" xfId="0" applyAlignment="1" applyBorder="1" applyFont="1" applyNumberFormat="1">
      <alignment horizontal="left" readingOrder="0" shrinkToFit="0" vertical="bottom" wrapText="0"/>
    </xf>
    <xf borderId="1" fillId="0" fontId="7" numFmtId="0" xfId="0" applyBorder="1" applyFont="1"/>
    <xf borderId="1" fillId="0" fontId="0" numFmtId="0" xfId="0" applyAlignment="1" applyBorder="1" applyFont="1">
      <alignment horizontal="center" readingOrder="0" shrinkToFit="0" vertical="bottom" wrapText="0"/>
    </xf>
    <xf borderId="2" fillId="0" fontId="6" numFmtId="165" xfId="0" applyAlignment="1" applyBorder="1" applyFont="1" applyNumberFormat="1">
      <alignment horizontal="center" shrinkToFit="0" vertical="center" wrapText="0"/>
    </xf>
    <xf borderId="3" fillId="0" fontId="7" numFmtId="0" xfId="0" applyBorder="1" applyFont="1"/>
    <xf borderId="0" fillId="0" fontId="6" numFmtId="0" xfId="0" applyAlignment="1" applyFont="1">
      <alignment horizontal="center" readingOrder="0" shrinkToFit="0" vertical="center" wrapText="0"/>
    </xf>
    <xf borderId="0" fillId="0" fontId="0" numFmtId="0" xfId="0" applyAlignment="1" applyFont="1">
      <alignment horizontal="right" readingOrder="0" vertical="center"/>
    </xf>
    <xf borderId="1" fillId="0" fontId="0" numFmtId="0" xfId="0" applyAlignment="1" applyBorder="1" applyFont="1">
      <alignment horizontal="left" readingOrder="0" vertical="center"/>
    </xf>
    <xf borderId="2" fillId="0" fontId="6" numFmtId="166" xfId="0" applyAlignment="1" applyBorder="1" applyFont="1" applyNumberFormat="1">
      <alignment horizontal="center" shrinkToFit="0" vertical="center" wrapText="0"/>
    </xf>
    <xf borderId="0" fillId="0" fontId="6" numFmtId="166" xfId="0" applyAlignment="1" applyFont="1" applyNumberFormat="1">
      <alignment horizontal="center" readingOrder="0" shrinkToFit="0" vertical="center" wrapText="0"/>
    </xf>
    <xf borderId="0" fillId="0" fontId="6" numFmtId="166" xfId="0" applyAlignment="1" applyFont="1" applyNumberFormat="1">
      <alignment horizontal="center" shrinkToFit="0" vertical="center" wrapText="0"/>
    </xf>
    <xf borderId="2" fillId="0" fontId="8" numFmtId="167" xfId="0" applyAlignment="1" applyBorder="1" applyFont="1" applyNumberFormat="1">
      <alignment horizontal="center" vertical="center"/>
    </xf>
    <xf borderId="0" fillId="0" fontId="8" numFmtId="167" xfId="0" applyAlignment="1" applyFont="1" applyNumberFormat="1">
      <alignment horizontal="center" vertical="center"/>
    </xf>
    <xf borderId="3" fillId="0" fontId="8" numFmtId="167" xfId="0" applyAlignment="1" applyBorder="1" applyFont="1" applyNumberFormat="1">
      <alignment horizontal="center" vertical="center"/>
    </xf>
    <xf borderId="4" fillId="3" fontId="9" numFmtId="0" xfId="0" applyAlignment="1" applyBorder="1" applyFill="1" applyFont="1">
      <alignment readingOrder="0" shrinkToFit="0" vertical="center" wrapText="0"/>
    </xf>
    <xf borderId="4" fillId="3" fontId="9" numFmtId="0" xfId="0" applyAlignment="1" applyBorder="1" applyFont="1">
      <alignment horizontal="left" readingOrder="0" shrinkToFit="0" vertical="center" wrapText="0"/>
    </xf>
    <xf borderId="4" fillId="3" fontId="9" numFmtId="0" xfId="0" applyAlignment="1" applyBorder="1" applyFont="1">
      <alignment horizontal="center" readingOrder="0" shrinkToFit="0" vertical="center" wrapText="0"/>
    </xf>
    <xf borderId="4" fillId="3" fontId="10" numFmtId="0" xfId="0" applyAlignment="1" applyBorder="1" applyFont="1">
      <alignment horizontal="center" readingOrder="0" shrinkToFit="0" vertical="center" wrapText="0"/>
    </xf>
    <xf borderId="4" fillId="3" fontId="9" numFmtId="0" xfId="0" applyAlignment="1" applyBorder="1" applyFont="1">
      <alignment horizontal="center" readingOrder="0" vertical="center"/>
    </xf>
    <xf borderId="4" fillId="3" fontId="11" numFmtId="0" xfId="0" applyAlignment="1" applyBorder="1" applyFont="1">
      <alignment horizontal="center" readingOrder="0" vertical="center"/>
    </xf>
    <xf borderId="4" fillId="3" fontId="12" numFmtId="165" xfId="0" applyAlignment="1" applyBorder="1" applyFont="1" applyNumberFormat="1">
      <alignment horizontal="center" shrinkToFit="0" vertical="center" wrapText="0"/>
    </xf>
    <xf borderId="5" fillId="3" fontId="12" numFmtId="165" xfId="0" applyAlignment="1" applyBorder="1" applyFont="1" applyNumberFormat="1">
      <alignment horizontal="center" shrinkToFit="0" vertical="center" wrapText="0"/>
    </xf>
    <xf borderId="0" fillId="3" fontId="12" numFmtId="0" xfId="0" applyAlignment="1" applyFont="1">
      <alignment horizontal="center" readingOrder="0" shrinkToFit="0" vertical="center" wrapText="0"/>
    </xf>
    <xf borderId="4" fillId="4" fontId="13" numFmtId="0" xfId="0" applyAlignment="1" applyBorder="1" applyFill="1" applyFont="1">
      <alignment horizontal="left" shrinkToFit="0" vertical="center" wrapText="0"/>
    </xf>
    <xf borderId="4" fillId="4" fontId="13" numFmtId="0" xfId="0" applyAlignment="1" applyBorder="1" applyFont="1">
      <alignment readingOrder="0" vertical="center"/>
    </xf>
    <xf borderId="6" fillId="4" fontId="6" numFmtId="168" xfId="0" applyAlignment="1" applyBorder="1" applyFont="1" applyNumberFormat="1">
      <alignment horizontal="right" shrinkToFit="0" vertical="center" wrapText="0"/>
    </xf>
    <xf borderId="6" fillId="4" fontId="6" numFmtId="1" xfId="0" applyAlignment="1" applyBorder="1" applyFont="1" applyNumberFormat="1">
      <alignment horizontal="center" shrinkToFit="0" vertical="center" wrapText="0"/>
    </xf>
    <xf borderId="6" fillId="4" fontId="6" numFmtId="9" xfId="0" applyAlignment="1" applyBorder="1" applyFont="1" applyNumberFormat="1">
      <alignment horizontal="center" shrinkToFit="0" vertical="center" wrapText="0"/>
    </xf>
    <xf borderId="6" fillId="4" fontId="6" numFmtId="0" xfId="0" applyAlignment="1" applyBorder="1" applyFont="1">
      <alignment horizontal="center" shrinkToFit="0" vertical="center" wrapText="0"/>
    </xf>
    <xf borderId="0" fillId="4" fontId="6" numFmtId="0" xfId="0" applyAlignment="1" applyFont="1">
      <alignment horizontal="center" shrinkToFit="0" vertical="center" wrapText="0"/>
    </xf>
    <xf borderId="6" fillId="0" fontId="6" numFmtId="0" xfId="0" applyAlignment="1" applyBorder="1" applyFont="1">
      <alignment horizontal="left" shrinkToFit="0" vertical="center" wrapText="0"/>
    </xf>
    <xf borderId="6" fillId="0" fontId="6" numFmtId="0" xfId="0" applyAlignment="1" applyBorder="1" applyFont="1">
      <alignment readingOrder="0" vertical="center"/>
    </xf>
    <xf borderId="6" fillId="5" fontId="6" numFmtId="168" xfId="0" applyAlignment="1" applyBorder="1" applyFill="1" applyFont="1" applyNumberFormat="1">
      <alignment horizontal="right" shrinkToFit="0" vertical="center" wrapText="0"/>
    </xf>
    <xf borderId="6" fillId="0" fontId="6" numFmtId="168" xfId="0" applyAlignment="1" applyBorder="1" applyFont="1" applyNumberFormat="1">
      <alignment horizontal="right" shrinkToFit="0" vertical="center" wrapText="0"/>
    </xf>
    <xf borderId="6" fillId="5" fontId="6" numFmtId="1" xfId="0" applyAlignment="1" applyBorder="1" applyFont="1" applyNumberFormat="1">
      <alignment horizontal="center" readingOrder="0" shrinkToFit="0" vertical="center" wrapText="0"/>
    </xf>
    <xf borderId="6" fillId="5" fontId="6" numFmtId="9" xfId="0" applyAlignment="1" applyBorder="1" applyFont="1" applyNumberFormat="1">
      <alignment horizontal="center" readingOrder="0" shrinkToFit="0" vertical="center" wrapText="0"/>
    </xf>
    <xf borderId="6" fillId="0" fontId="6" numFmtId="1" xfId="0" applyAlignment="1" applyBorder="1" applyFont="1" applyNumberFormat="1">
      <alignment horizontal="center" shrinkToFit="0" vertical="center" wrapText="0"/>
    </xf>
    <xf borderId="6" fillId="0" fontId="6" numFmtId="0" xfId="0" applyAlignment="1" applyBorder="1" applyFont="1">
      <alignment horizontal="center" shrinkToFit="0" vertical="center" wrapText="0"/>
    </xf>
    <xf borderId="0" fillId="0" fontId="6" numFmtId="0" xfId="0" applyAlignment="1" applyFont="1">
      <alignment horizontal="center" shrinkToFit="0" vertical="center" wrapText="0"/>
    </xf>
    <xf borderId="6" fillId="4" fontId="13" numFmtId="0" xfId="0" applyAlignment="1" applyBorder="1" applyFont="1">
      <alignment horizontal="left" shrinkToFit="0" vertical="center" wrapText="0"/>
    </xf>
    <xf borderId="0" fillId="0" fontId="7" numFmtId="0" xfId="0" applyAlignment="1" applyFont="1">
      <alignment readingOrder="0"/>
    </xf>
    <xf borderId="6" fillId="5" fontId="6" numFmtId="168" xfId="0" applyAlignment="1" applyBorder="1" applyFont="1" applyNumberFormat="1">
      <alignment horizontal="right" readingOrder="0" shrinkToFit="0" vertical="center" wrapText="0"/>
    </xf>
    <xf borderId="6" fillId="0" fontId="6" numFmtId="0" xfId="0" applyAlignment="1" applyBorder="1" applyFont="1">
      <alignment readingOrder="0" vertical="center"/>
    </xf>
    <xf borderId="6" fillId="0" fontId="14" numFmtId="0" xfId="0" applyAlignment="1" applyBorder="1" applyFont="1">
      <alignment vertical="center"/>
    </xf>
    <xf borderId="6" fillId="2" fontId="6" numFmtId="0" xfId="0" applyAlignment="1" applyBorder="1" applyFont="1">
      <alignment horizontal="center" shrinkToFit="0" vertical="center" wrapText="0"/>
    </xf>
    <xf borderId="0" fillId="2" fontId="6" numFmtId="0" xfId="0" applyAlignment="1" applyFont="1">
      <alignment horizontal="center" shrinkToFit="0" vertical="center" wrapText="0"/>
    </xf>
    <xf borderId="7" fillId="0" fontId="14" numFmtId="0" xfId="0" applyAlignment="1" applyBorder="1" applyFont="1">
      <alignment vertical="center"/>
    </xf>
    <xf borderId="0" fillId="6" fontId="15" numFmtId="0" xfId="0" applyAlignment="1" applyFill="1" applyFont="1">
      <alignment readingOrder="0" shrinkToFit="0" vertical="center" wrapText="0"/>
    </xf>
    <xf borderId="0" fillId="6" fontId="16" numFmtId="0" xfId="0" applyAlignment="1" applyFont="1">
      <alignment horizontal="right" readingOrder="0" shrinkToFit="0" vertical="center" wrapText="0"/>
    </xf>
    <xf borderId="0" fillId="0" fontId="5" numFmtId="0" xfId="0" applyFont="1"/>
    <xf borderId="0" fillId="0" fontId="6" numFmtId="0" xfId="0" applyAlignment="1" applyFont="1">
      <alignment horizontal="right" readingOrder="0" shrinkToFit="0" vertical="bottom" wrapText="0"/>
    </xf>
    <xf borderId="0" fillId="0" fontId="17" numFmtId="0" xfId="0" applyAlignment="1" applyFont="1">
      <alignment horizontal="center" shrinkToFit="0" vertical="bottom" wrapText="0"/>
    </xf>
    <xf borderId="0" fillId="0" fontId="18" numFmtId="0" xfId="0" applyAlignment="1" applyFont="1">
      <alignment readingOrder="0" shrinkToFit="0" vertical="center" wrapText="0"/>
    </xf>
    <xf borderId="0" fillId="0" fontId="18" numFmtId="0" xfId="0" applyAlignment="1" applyFont="1">
      <alignment vertical="center"/>
    </xf>
    <xf borderId="8" fillId="7" fontId="19" numFmtId="0" xfId="0" applyAlignment="1" applyBorder="1" applyFill="1" applyFont="1">
      <alignment readingOrder="0" shrinkToFit="0" vertical="center" wrapText="0"/>
    </xf>
    <xf borderId="0" fillId="7" fontId="5" numFmtId="0" xfId="0" applyAlignment="1" applyFont="1">
      <alignment vertical="center"/>
    </xf>
    <xf borderId="0" fillId="0" fontId="5" numFmtId="0" xfId="0" applyAlignment="1" applyFont="1">
      <alignment vertical="top"/>
    </xf>
    <xf borderId="0" fillId="0" fontId="0" numFmtId="0" xfId="0" applyAlignment="1" applyFont="1">
      <alignment horizontal="left" readingOrder="0" shrinkToFit="0" vertical="top" wrapText="1"/>
    </xf>
    <xf borderId="0" fillId="0" fontId="0" numFmtId="0" xfId="0" applyAlignment="1" applyFont="1">
      <alignment horizontal="left" shrinkToFit="0" vertical="top" wrapText="0"/>
    </xf>
    <xf borderId="0" fillId="8" fontId="20" numFmtId="0" xfId="0" applyAlignment="1" applyFill="1" applyFont="1">
      <alignment readingOrder="0" shrinkToFit="0" vertical="top" wrapText="0"/>
    </xf>
    <xf borderId="0" fillId="0" fontId="0" numFmtId="0" xfId="0" applyAlignment="1" applyFont="1">
      <alignment readingOrder="0" shrinkToFit="0" vertical="top" wrapText="1"/>
    </xf>
    <xf borderId="0" fillId="0" fontId="0" numFmtId="0" xfId="0" applyAlignment="1" applyFont="1">
      <alignment readingOrder="0" shrinkToFit="0" wrapText="1"/>
    </xf>
    <xf borderId="0" fillId="0" fontId="5" numFmtId="0" xfId="0" applyAlignment="1" applyFont="1">
      <alignment horizontal="right" readingOrder="0" shrinkToFit="0" vertical="top" wrapText="1"/>
    </xf>
    <xf borderId="0" fillId="5" fontId="0" numFmtId="0" xfId="0" applyAlignment="1" applyFont="1">
      <alignment horizontal="center" readingOrder="0" shrinkToFit="0" vertical="bottom" wrapText="0"/>
    </xf>
    <xf borderId="0" fillId="9" fontId="0" numFmtId="0" xfId="0" applyAlignment="1" applyFill="1" applyFont="1">
      <alignment horizontal="center" readingOrder="0" shrinkToFit="0" vertical="bottom" wrapText="0"/>
    </xf>
    <xf borderId="0" fillId="5" fontId="0" numFmtId="0" xfId="0" applyAlignment="1" applyFont="1">
      <alignment readingOrder="0" shrinkToFit="0" vertical="bottom" wrapText="0"/>
    </xf>
    <xf borderId="0" fillId="0" fontId="0" numFmtId="0" xfId="0" applyAlignment="1" applyFont="1">
      <alignment readingOrder="0" shrinkToFit="0" vertical="bottom" wrapText="0"/>
    </xf>
    <xf borderId="0" fillId="10" fontId="8" numFmtId="0" xfId="0" applyAlignment="1" applyFill="1" applyFont="1">
      <alignment readingOrder="0" shrinkToFit="0" vertical="bottom" wrapText="0"/>
    </xf>
    <xf borderId="0" fillId="11" fontId="8" numFmtId="0" xfId="0" applyAlignment="1" applyFill="1" applyFont="1">
      <alignment readingOrder="0" shrinkToFit="0" vertical="bottom" wrapText="0"/>
    </xf>
    <xf borderId="0" fillId="0" fontId="0" numFmtId="0" xfId="0" applyAlignment="1" applyFont="1">
      <alignment readingOrder="0" shrinkToFit="0" vertical="bottom" wrapText="0"/>
    </xf>
    <xf borderId="0" fillId="0" fontId="21" numFmtId="0" xfId="0" applyAlignment="1" applyFont="1">
      <alignment readingOrder="0" shrinkToFit="0" vertical="bottom" wrapText="0"/>
    </xf>
    <xf borderId="0" fillId="0" fontId="0" numFmtId="0" xfId="0" applyAlignment="1" applyFont="1">
      <alignment readingOrder="0" shrinkToFit="0" vertical="bottom" wrapText="1"/>
    </xf>
    <xf borderId="0" fillId="0" fontId="0" numFmtId="0" xfId="0" applyAlignment="1" applyFont="1">
      <alignment shrinkToFit="0" vertical="bottom" wrapText="0"/>
    </xf>
    <xf borderId="0" fillId="0" fontId="21" numFmtId="0" xfId="0" applyAlignment="1" applyFont="1">
      <alignment readingOrder="0" shrinkToFit="0" vertical="bottom" wrapText="0"/>
    </xf>
    <xf borderId="0" fillId="0" fontId="2" numFmtId="0" xfId="0" applyFont="1"/>
    <xf borderId="0" fillId="0" fontId="21" numFmtId="0" xfId="0" applyAlignment="1" applyFont="1">
      <alignment horizontal="right" readingOrder="0" shrinkToFit="0" vertical="bottom" wrapText="0"/>
    </xf>
    <xf borderId="0" fillId="0" fontId="0" numFmtId="0" xfId="0" applyAlignment="1" applyFont="1">
      <alignment horizontal="left" readingOrder="0" shrinkToFit="0" vertical="bottom" wrapText="1"/>
    </xf>
    <xf borderId="0" fillId="0" fontId="0" numFmtId="0" xfId="0" applyAlignment="1" applyFont="1">
      <alignment horizontal="left" readingOrder="0" vertical="bottom"/>
    </xf>
    <xf borderId="0" fillId="0" fontId="0" numFmtId="0" xfId="0" applyAlignment="1" applyFont="1">
      <alignment horizontal="left" readingOrder="0" vertical="bottom"/>
    </xf>
    <xf borderId="0" fillId="0" fontId="5" numFmtId="0" xfId="0" applyAlignment="1" applyFont="1">
      <alignment horizontal="right" readingOrder="0" vertical="top"/>
    </xf>
    <xf borderId="0" fillId="0" fontId="0" numFmtId="0" xfId="0" applyAlignment="1" applyFont="1">
      <alignment horizontal="left" readingOrder="0" shrinkToFit="0" vertical="bottom" wrapText="1"/>
    </xf>
    <xf borderId="0" fillId="0" fontId="5" numFmtId="0" xfId="0" applyAlignment="1" applyFont="1">
      <alignment readingOrder="0" shrinkToFit="0" wrapText="1"/>
    </xf>
    <xf borderId="0" fillId="0" fontId="5" numFmtId="0" xfId="0" applyAlignment="1" applyFont="1">
      <alignment readingOrder="0"/>
    </xf>
    <xf borderId="0" fillId="0" fontId="0" numFmtId="0" xfId="0" applyAlignment="1" applyFont="1">
      <alignment horizontal="left" shrinkToFit="0" vertical="bottom" wrapText="0"/>
    </xf>
    <xf borderId="0" fillId="8" fontId="22" numFmtId="0" xfId="0" applyAlignment="1" applyFont="1">
      <alignment readingOrder="0" vertical="center"/>
    </xf>
    <xf borderId="0" fillId="0" fontId="7" numFmtId="0" xfId="0" applyAlignment="1" applyFont="1">
      <alignment readingOrder="0" shrinkToFit="0" wrapText="1"/>
    </xf>
    <xf borderId="0" fillId="0" fontId="23" numFmtId="0" xfId="0" applyAlignment="1" applyFont="1">
      <alignment readingOrder="0" shrinkToFit="0" wrapText="0"/>
    </xf>
    <xf borderId="0" fillId="0" fontId="24" numFmtId="0" xfId="0" applyAlignment="1" applyFont="1">
      <alignment readingOrder="0"/>
    </xf>
    <xf borderId="0" fillId="0" fontId="7" numFmtId="0" xfId="0" applyAlignment="1" applyFont="1">
      <alignment shrinkToFit="0" wrapText="1"/>
    </xf>
    <xf borderId="0" fillId="0" fontId="25" numFmtId="0" xfId="0" applyAlignment="1" applyFont="1">
      <alignment shrinkToFit="0" wrapText="1"/>
    </xf>
    <xf borderId="0" fillId="0" fontId="26" numFmtId="0" xfId="0" applyAlignment="1" applyFont="1">
      <alignment readingOrder="0" shrinkToFit="0" vertical="top" wrapText="1"/>
    </xf>
    <xf borderId="0" fillId="0" fontId="27" numFmtId="0" xfId="0" applyAlignment="1" applyFont="1">
      <alignment readingOrder="0" shrinkToFit="0" vertical="top" wrapText="1"/>
    </xf>
    <xf borderId="0" fillId="0" fontId="28" numFmtId="0" xfId="0" applyAlignment="1" applyFont="1">
      <alignment shrinkToFit="0" wrapText="1"/>
    </xf>
    <xf borderId="0" fillId="0" fontId="27" numFmtId="0" xfId="0" applyAlignment="1" applyFont="1">
      <alignment readingOrder="0" shrinkToFit="0" vertical="top" wrapText="1"/>
    </xf>
    <xf borderId="0" fillId="0" fontId="29" numFmtId="0" xfId="0" applyAlignment="1" applyFont="1">
      <alignment readingOrder="0" shrinkToFit="0" vertical="top" wrapText="1"/>
    </xf>
    <xf borderId="0" fillId="0" fontId="7" numFmtId="0" xfId="0" applyAlignment="1" applyFont="1">
      <alignment horizontal="left" vertical="center"/>
    </xf>
    <xf borderId="0" fillId="7" fontId="29" numFmtId="0" xfId="0" applyAlignment="1" applyFont="1">
      <alignment horizontal="left" readingOrder="0" shrinkToFit="0" vertical="center" wrapText="1"/>
    </xf>
    <xf borderId="0" fillId="0" fontId="29" numFmtId="0" xfId="0" applyAlignment="1" applyFont="1">
      <alignment readingOrder="0" shrinkToFit="0" vertical="top" wrapText="1"/>
    </xf>
    <xf borderId="0" fillId="0" fontId="30" numFmtId="0" xfId="0" applyAlignment="1" applyFont="1">
      <alignment shrinkToFit="0" vertical="top" wrapText="1"/>
    </xf>
    <xf borderId="0" fillId="0" fontId="31" numFmtId="0" xfId="0" applyAlignment="1" applyFont="1">
      <alignment readingOrder="0"/>
    </xf>
  </cellXfs>
  <cellStyles count="1">
    <cellStyle xfId="0" name="Normal" builtinId="0"/>
  </cellStyles>
  <dxfs count="4">
    <dxf>
      <font>
        <color rgb="FFFFFFFF"/>
      </font>
      <fill>
        <patternFill patternType="solid">
          <fgColor rgb="FFFF0000"/>
          <bgColor rgb="FFFF0000"/>
        </patternFill>
      </fill>
      <border/>
    </dxf>
    <dxf>
      <font>
        <color rgb="FF999999"/>
      </font>
      <fill>
        <patternFill patternType="solid">
          <fgColor rgb="FF999999"/>
          <bgColor rgb="FF999999"/>
        </patternFill>
      </fill>
      <border/>
    </dxf>
    <dxf>
      <font>
        <color rgb="FF6699FF"/>
      </font>
      <fill>
        <patternFill patternType="solid">
          <fgColor rgb="FF3C78D8"/>
          <bgColor rgb="FF3C78D8"/>
        </patternFill>
      </fill>
      <border/>
    </dxf>
    <dxf>
      <font/>
      <fill>
        <patternFill patternType="solid">
          <fgColor rgb="FFFFFFFF"/>
          <bgColor rgb="FFFFFFFF"/>
        </patternFill>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2.png"/><Relationship Id="rId3"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38100</xdr:colOff>
      <xdr:row>83</xdr:row>
      <xdr:rowOff>190500</xdr:rowOff>
    </xdr:from>
    <xdr:ext cx="3505200" cy="1781175"/>
    <xdr:pic>
      <xdr:nvPicPr>
        <xdr:cNvPr id="0" name="image3.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xdr:colOff>
      <xdr:row>24</xdr:row>
      <xdr:rowOff>161925</xdr:rowOff>
    </xdr:from>
    <xdr:ext cx="3067050" cy="2247900"/>
    <xdr:pic>
      <xdr:nvPicPr>
        <xdr:cNvPr id="0" name="image4.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1</xdr:col>
      <xdr:colOff>28575</xdr:colOff>
      <xdr:row>39</xdr:row>
      <xdr:rowOff>161925</xdr:rowOff>
    </xdr:from>
    <xdr:ext cx="3067050" cy="1619250"/>
    <xdr:pic>
      <xdr:nvPicPr>
        <xdr:cNvPr id="0" name="image2.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2</xdr:col>
      <xdr:colOff>0</xdr:colOff>
      <xdr:row>0</xdr:row>
      <xdr:rowOff>0</xdr:rowOff>
    </xdr:from>
    <xdr:ext cx="1190625" cy="333375"/>
    <xdr:pic>
      <xdr:nvPicPr>
        <xdr:cNvPr id="0" name="image1.png"/>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0</xdr:colOff>
      <xdr:row>0</xdr:row>
      <xdr:rowOff>0</xdr:rowOff>
    </xdr:from>
    <xdr:ext cx="1352550" cy="3810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www.vertex42.com/licensing/EULA_privateuse.html" TargetMode="External"/><Relationship Id="rId2"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7.0" topLeftCell="A8" activePane="bottomLeft" state="frozen"/>
      <selection activeCell="B9" sqref="B9" pane="bottomLeft"/>
    </sheetView>
  </sheetViews>
  <sheetFormatPr customHeight="1" defaultColWidth="12.63" defaultRowHeight="15.75"/>
  <cols>
    <col customWidth="1" min="1" max="1" width="5.5"/>
    <col customWidth="1" min="2" max="2" width="29.13"/>
    <col customWidth="1" min="3" max="4" width="10.5"/>
    <col customWidth="1" min="5" max="5" width="5.38"/>
    <col customWidth="1" min="6" max="6" width="6.13"/>
    <col customWidth="1" min="7" max="7" width="6.0"/>
    <col customWidth="1" min="8" max="8" width="3.25"/>
    <col customWidth="1" min="9" max="14" width="2.0"/>
    <col customWidth="1" min="15" max="15" width="1.13"/>
    <col customWidth="1" min="16" max="63" width="2.0"/>
    <col customWidth="1" min="64" max="65" width="2.63"/>
    <col customWidth="1" min="66" max="66" width="2.0"/>
    <col customWidth="1" min="67" max="67" width="2.25"/>
    <col customWidth="1" min="68" max="68" width="2.0"/>
    <col customWidth="1" min="69" max="69" width="1.38"/>
    <col customWidth="1" min="70" max="72" width="2.63"/>
    <col customWidth="1" min="73" max="73" width="0.38"/>
  </cols>
  <sheetData>
    <row r="1" ht="24.0" customHeight="1">
      <c r="A1" s="1" t="s">
        <v>0</v>
      </c>
      <c r="B1" s="2"/>
      <c r="C1" s="2"/>
      <c r="D1" s="2"/>
      <c r="E1" s="2"/>
      <c r="F1" s="2"/>
      <c r="G1" s="2"/>
      <c r="H1" s="3"/>
      <c r="I1" s="4" t="str">
        <f>HYPERLINK("https://www.vertex42.com/ExcelTemplates/gantt-chart-template-pro.html","Go Pro")</f>
        <v>Go Pro</v>
      </c>
      <c r="P1" s="5" t="s">
        <v>1</v>
      </c>
      <c r="Q1" s="6"/>
      <c r="R1" s="6"/>
      <c r="S1" s="6"/>
      <c r="T1" s="6"/>
      <c r="U1" s="6"/>
      <c r="V1" s="6"/>
      <c r="W1" s="6"/>
      <c r="X1" s="6"/>
      <c r="Y1" s="6"/>
      <c r="Z1" s="6"/>
      <c r="AA1" s="6"/>
      <c r="AB1" s="6"/>
      <c r="AC1" s="6"/>
      <c r="AD1" s="6"/>
      <c r="AE1" s="6"/>
      <c r="AF1" s="6"/>
      <c r="AG1" s="6"/>
      <c r="AH1" s="6"/>
      <c r="AI1" s="6"/>
      <c r="AJ1" s="6"/>
      <c r="AK1" s="6"/>
      <c r="AL1" s="6"/>
      <c r="AM1" s="6"/>
      <c r="AN1" s="6"/>
      <c r="AO1" s="6"/>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c r="BU1" s="7"/>
    </row>
    <row r="2">
      <c r="A2" s="8"/>
      <c r="B2" s="9"/>
      <c r="C2" s="7"/>
      <c r="D2" s="7"/>
      <c r="E2" s="7"/>
      <c r="F2" s="10"/>
      <c r="G2" s="8"/>
      <c r="H2" s="7"/>
      <c r="I2" s="8"/>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row>
    <row r="3">
      <c r="A3" s="7"/>
      <c r="B3" s="7"/>
      <c r="C3" s="7"/>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c r="BT3" s="7"/>
      <c r="BU3" s="7"/>
    </row>
    <row r="4">
      <c r="A4" s="7"/>
      <c r="B4" s="11" t="s">
        <v>2</v>
      </c>
      <c r="C4" s="12">
        <v>44935.0</v>
      </c>
      <c r="D4" s="13"/>
      <c r="E4" s="11" t="s">
        <v>3</v>
      </c>
      <c r="G4" s="14">
        <v>1.0</v>
      </c>
      <c r="H4" s="7"/>
      <c r="I4" s="15" t="str">
        <f>"Week "&amp;(I6-($C$4-WEEKDAY($C$4,1)+2))/7+1</f>
        <v>Week 1</v>
      </c>
      <c r="O4" s="16"/>
      <c r="P4" s="15" t="str">
        <f>"Week "&amp;(P6-($C$4-WEEKDAY($C$4,1)+2))/7+1</f>
        <v>Week 2</v>
      </c>
      <c r="V4" s="16"/>
      <c r="W4" s="15" t="str">
        <f>"Week "&amp;(W6-($C$4-WEEKDAY($C$4,1)+2))/7+1</f>
        <v>Week 3</v>
      </c>
      <c r="AC4" s="16"/>
      <c r="AD4" s="15" t="str">
        <f>"Week "&amp;(AD6-($C$4-WEEKDAY($C$4,1)+2))/7+1</f>
        <v>Week 4</v>
      </c>
      <c r="AJ4" s="16"/>
      <c r="AK4" s="15" t="str">
        <f>"Week "&amp;(AK6-($C$4-WEEKDAY($C$4,1)+2))/7+1</f>
        <v>Week 5</v>
      </c>
      <c r="AQ4" s="16"/>
      <c r="AR4" s="15" t="str">
        <f>"Week "&amp;(AR6-($C$4-WEEKDAY($C$4,1)+2))/7+1</f>
        <v>Week 6</v>
      </c>
      <c r="AX4" s="16"/>
      <c r="AY4" s="15" t="str">
        <f>"Week "&amp;(AY6-($C$4-WEEKDAY($C$4,1)+2))/7+1</f>
        <v>Week 7</v>
      </c>
      <c r="BE4" s="16"/>
      <c r="BF4" s="15" t="str">
        <f>"Week "&amp;(BF6-($C$4-WEEKDAY($C$4,1)+2))/7+1</f>
        <v>Week 8</v>
      </c>
      <c r="BL4" s="16"/>
      <c r="BM4" s="17" t="s">
        <v>4</v>
      </c>
      <c r="BT4" s="17"/>
      <c r="BU4" s="17"/>
    </row>
    <row r="5">
      <c r="A5" s="7"/>
      <c r="B5" s="18" t="s">
        <v>5</v>
      </c>
      <c r="C5" s="19" t="s">
        <v>6</v>
      </c>
      <c r="D5" s="13"/>
      <c r="E5" s="7"/>
      <c r="F5" s="7"/>
      <c r="G5" s="7"/>
      <c r="H5" s="7"/>
      <c r="I5" s="20">
        <f>I6</f>
        <v>44935</v>
      </c>
      <c r="O5" s="16"/>
      <c r="P5" s="20">
        <f>P6</f>
        <v>44942</v>
      </c>
      <c r="V5" s="16"/>
      <c r="W5" s="20">
        <f>W6</f>
        <v>44949</v>
      </c>
      <c r="AC5" s="16"/>
      <c r="AD5" s="20">
        <f>AD6</f>
        <v>44956</v>
      </c>
      <c r="AJ5" s="16"/>
      <c r="AK5" s="20">
        <f>AK6</f>
        <v>44963</v>
      </c>
      <c r="AQ5" s="16"/>
      <c r="AR5" s="20">
        <f>AR6</f>
        <v>44970</v>
      </c>
      <c r="AX5" s="16"/>
      <c r="AY5" s="20">
        <f>AY6</f>
        <v>44977</v>
      </c>
      <c r="BE5" s="16"/>
      <c r="BF5" s="20">
        <f>BF6</f>
        <v>44984</v>
      </c>
      <c r="BL5" s="16"/>
      <c r="BM5" s="21">
        <v>44991.0</v>
      </c>
      <c r="BT5" s="22"/>
      <c r="BU5" s="22"/>
    </row>
    <row r="6" ht="1.5" customHeight="1">
      <c r="A6" s="7"/>
      <c r="B6" s="7"/>
      <c r="C6" s="7"/>
      <c r="D6" s="7"/>
      <c r="E6" s="7"/>
      <c r="F6" s="7"/>
      <c r="G6" s="7"/>
      <c r="H6" s="7"/>
      <c r="I6" s="23">
        <f>C4-WEEKDAY(C4,1)+2+7*(G4-1)</f>
        <v>44935</v>
      </c>
      <c r="J6" s="24">
        <f t="shared" ref="J6:BL6" si="1">I6+1</f>
        <v>44936</v>
      </c>
      <c r="K6" s="24">
        <f t="shared" si="1"/>
        <v>44937</v>
      </c>
      <c r="L6" s="24">
        <f t="shared" si="1"/>
        <v>44938</v>
      </c>
      <c r="M6" s="24">
        <f t="shared" si="1"/>
        <v>44939</v>
      </c>
      <c r="N6" s="24">
        <f t="shared" si="1"/>
        <v>44940</v>
      </c>
      <c r="O6" s="25">
        <f t="shared" si="1"/>
        <v>44941</v>
      </c>
      <c r="P6" s="23">
        <f t="shared" si="1"/>
        <v>44942</v>
      </c>
      <c r="Q6" s="24">
        <f t="shared" si="1"/>
        <v>44943</v>
      </c>
      <c r="R6" s="24">
        <f t="shared" si="1"/>
        <v>44944</v>
      </c>
      <c r="S6" s="24">
        <f t="shared" si="1"/>
        <v>44945</v>
      </c>
      <c r="T6" s="24">
        <f t="shared" si="1"/>
        <v>44946</v>
      </c>
      <c r="U6" s="24">
        <f t="shared" si="1"/>
        <v>44947</v>
      </c>
      <c r="V6" s="25">
        <f t="shared" si="1"/>
        <v>44948</v>
      </c>
      <c r="W6" s="23">
        <f t="shared" si="1"/>
        <v>44949</v>
      </c>
      <c r="X6" s="24">
        <f t="shared" si="1"/>
        <v>44950</v>
      </c>
      <c r="Y6" s="24">
        <f t="shared" si="1"/>
        <v>44951</v>
      </c>
      <c r="Z6" s="24">
        <f t="shared" si="1"/>
        <v>44952</v>
      </c>
      <c r="AA6" s="24">
        <f t="shared" si="1"/>
        <v>44953</v>
      </c>
      <c r="AB6" s="24">
        <f t="shared" si="1"/>
        <v>44954</v>
      </c>
      <c r="AC6" s="25">
        <f t="shared" si="1"/>
        <v>44955</v>
      </c>
      <c r="AD6" s="23">
        <f t="shared" si="1"/>
        <v>44956</v>
      </c>
      <c r="AE6" s="24">
        <f t="shared" si="1"/>
        <v>44957</v>
      </c>
      <c r="AF6" s="24">
        <f t="shared" si="1"/>
        <v>44958</v>
      </c>
      <c r="AG6" s="24">
        <f t="shared" si="1"/>
        <v>44959</v>
      </c>
      <c r="AH6" s="24">
        <f t="shared" si="1"/>
        <v>44960</v>
      </c>
      <c r="AI6" s="24">
        <f t="shared" si="1"/>
        <v>44961</v>
      </c>
      <c r="AJ6" s="25">
        <f t="shared" si="1"/>
        <v>44962</v>
      </c>
      <c r="AK6" s="23">
        <f t="shared" si="1"/>
        <v>44963</v>
      </c>
      <c r="AL6" s="24">
        <f t="shared" si="1"/>
        <v>44964</v>
      </c>
      <c r="AM6" s="24">
        <f t="shared" si="1"/>
        <v>44965</v>
      </c>
      <c r="AN6" s="24">
        <f t="shared" si="1"/>
        <v>44966</v>
      </c>
      <c r="AO6" s="24">
        <f t="shared" si="1"/>
        <v>44967</v>
      </c>
      <c r="AP6" s="24">
        <f t="shared" si="1"/>
        <v>44968</v>
      </c>
      <c r="AQ6" s="25">
        <f t="shared" si="1"/>
        <v>44969</v>
      </c>
      <c r="AR6" s="23">
        <f t="shared" si="1"/>
        <v>44970</v>
      </c>
      <c r="AS6" s="24">
        <f t="shared" si="1"/>
        <v>44971</v>
      </c>
      <c r="AT6" s="24">
        <f t="shared" si="1"/>
        <v>44972</v>
      </c>
      <c r="AU6" s="24">
        <f t="shared" si="1"/>
        <v>44973</v>
      </c>
      <c r="AV6" s="24">
        <f t="shared" si="1"/>
        <v>44974</v>
      </c>
      <c r="AW6" s="24">
        <f t="shared" si="1"/>
        <v>44975</v>
      </c>
      <c r="AX6" s="25">
        <f t="shared" si="1"/>
        <v>44976</v>
      </c>
      <c r="AY6" s="23">
        <f t="shared" si="1"/>
        <v>44977</v>
      </c>
      <c r="AZ6" s="24">
        <f t="shared" si="1"/>
        <v>44978</v>
      </c>
      <c r="BA6" s="24">
        <f t="shared" si="1"/>
        <v>44979</v>
      </c>
      <c r="BB6" s="24">
        <f t="shared" si="1"/>
        <v>44980</v>
      </c>
      <c r="BC6" s="24">
        <f t="shared" si="1"/>
        <v>44981</v>
      </c>
      <c r="BD6" s="24">
        <f t="shared" si="1"/>
        <v>44982</v>
      </c>
      <c r="BE6" s="25">
        <f t="shared" si="1"/>
        <v>44983</v>
      </c>
      <c r="BF6" s="23">
        <f t="shared" si="1"/>
        <v>44984</v>
      </c>
      <c r="BG6" s="24">
        <f t="shared" si="1"/>
        <v>44985</v>
      </c>
      <c r="BH6" s="24">
        <f t="shared" si="1"/>
        <v>44986</v>
      </c>
      <c r="BI6" s="24">
        <f t="shared" si="1"/>
        <v>44987</v>
      </c>
      <c r="BJ6" s="24">
        <f t="shared" si="1"/>
        <v>44988</v>
      </c>
      <c r="BK6" s="24">
        <f t="shared" si="1"/>
        <v>44989</v>
      </c>
      <c r="BL6" s="25">
        <f t="shared" si="1"/>
        <v>44990</v>
      </c>
      <c r="BM6" s="24"/>
      <c r="BN6" s="24"/>
      <c r="BO6" s="24"/>
      <c r="BP6" s="24"/>
      <c r="BQ6" s="24"/>
      <c r="BR6" s="24"/>
      <c r="BS6" s="24"/>
      <c r="BT6" s="24"/>
      <c r="BU6" s="24"/>
    </row>
    <row r="7" ht="22.5" customHeight="1">
      <c r="A7" s="26" t="s">
        <v>7</v>
      </c>
      <c r="B7" s="27" t="s">
        <v>8</v>
      </c>
      <c r="C7" s="28" t="s">
        <v>9</v>
      </c>
      <c r="D7" s="29" t="s">
        <v>10</v>
      </c>
      <c r="E7" s="30" t="s">
        <v>11</v>
      </c>
      <c r="F7" s="30" t="s">
        <v>12</v>
      </c>
      <c r="G7" s="30" t="s">
        <v>13</v>
      </c>
      <c r="H7" s="31"/>
      <c r="I7" s="32" t="str">
        <f t="shared" ref="I7:BL7" si="2">INDEX({"Su";"M";"T";"W";"Th";"F";"Sa"},WEEKDAY(I6,1))</f>
        <v>M</v>
      </c>
      <c r="J7" s="32" t="str">
        <f t="shared" si="2"/>
        <v>T</v>
      </c>
      <c r="K7" s="32" t="str">
        <f t="shared" si="2"/>
        <v>W</v>
      </c>
      <c r="L7" s="32" t="str">
        <f t="shared" si="2"/>
        <v>Th</v>
      </c>
      <c r="M7" s="32" t="str">
        <f t="shared" si="2"/>
        <v>F</v>
      </c>
      <c r="N7" s="32" t="str">
        <f t="shared" si="2"/>
        <v>Sa</v>
      </c>
      <c r="O7" s="32" t="str">
        <f t="shared" si="2"/>
        <v>Su</v>
      </c>
      <c r="P7" s="32" t="str">
        <f t="shared" si="2"/>
        <v>M</v>
      </c>
      <c r="Q7" s="32" t="str">
        <f t="shared" si="2"/>
        <v>T</v>
      </c>
      <c r="R7" s="32" t="str">
        <f t="shared" si="2"/>
        <v>W</v>
      </c>
      <c r="S7" s="32" t="str">
        <f t="shared" si="2"/>
        <v>Th</v>
      </c>
      <c r="T7" s="32" t="str">
        <f t="shared" si="2"/>
        <v>F</v>
      </c>
      <c r="U7" s="32" t="str">
        <f t="shared" si="2"/>
        <v>Sa</v>
      </c>
      <c r="V7" s="32" t="str">
        <f t="shared" si="2"/>
        <v>Su</v>
      </c>
      <c r="W7" s="32" t="str">
        <f t="shared" si="2"/>
        <v>M</v>
      </c>
      <c r="X7" s="32" t="str">
        <f t="shared" si="2"/>
        <v>T</v>
      </c>
      <c r="Y7" s="32" t="str">
        <f t="shared" si="2"/>
        <v>W</v>
      </c>
      <c r="Z7" s="32" t="str">
        <f t="shared" si="2"/>
        <v>Th</v>
      </c>
      <c r="AA7" s="32" t="str">
        <f t="shared" si="2"/>
        <v>F</v>
      </c>
      <c r="AB7" s="32" t="str">
        <f t="shared" si="2"/>
        <v>Sa</v>
      </c>
      <c r="AC7" s="32" t="str">
        <f t="shared" si="2"/>
        <v>Su</v>
      </c>
      <c r="AD7" s="32" t="str">
        <f t="shared" si="2"/>
        <v>M</v>
      </c>
      <c r="AE7" s="32" t="str">
        <f t="shared" si="2"/>
        <v>T</v>
      </c>
      <c r="AF7" s="32" t="str">
        <f t="shared" si="2"/>
        <v>W</v>
      </c>
      <c r="AG7" s="32" t="str">
        <f t="shared" si="2"/>
        <v>Th</v>
      </c>
      <c r="AH7" s="32" t="str">
        <f t="shared" si="2"/>
        <v>F</v>
      </c>
      <c r="AI7" s="32" t="str">
        <f t="shared" si="2"/>
        <v>Sa</v>
      </c>
      <c r="AJ7" s="32" t="str">
        <f t="shared" si="2"/>
        <v>Su</v>
      </c>
      <c r="AK7" s="32" t="str">
        <f t="shared" si="2"/>
        <v>M</v>
      </c>
      <c r="AL7" s="32" t="str">
        <f t="shared" si="2"/>
        <v>T</v>
      </c>
      <c r="AM7" s="32" t="str">
        <f t="shared" si="2"/>
        <v>W</v>
      </c>
      <c r="AN7" s="32" t="str">
        <f t="shared" si="2"/>
        <v>Th</v>
      </c>
      <c r="AO7" s="32" t="str">
        <f t="shared" si="2"/>
        <v>F</v>
      </c>
      <c r="AP7" s="32" t="str">
        <f t="shared" si="2"/>
        <v>Sa</v>
      </c>
      <c r="AQ7" s="32" t="str">
        <f t="shared" si="2"/>
        <v>Su</v>
      </c>
      <c r="AR7" s="32" t="str">
        <f t="shared" si="2"/>
        <v>M</v>
      </c>
      <c r="AS7" s="32" t="str">
        <f t="shared" si="2"/>
        <v>T</v>
      </c>
      <c r="AT7" s="32" t="str">
        <f t="shared" si="2"/>
        <v>W</v>
      </c>
      <c r="AU7" s="32" t="str">
        <f t="shared" si="2"/>
        <v>Th</v>
      </c>
      <c r="AV7" s="32" t="str">
        <f t="shared" si="2"/>
        <v>F</v>
      </c>
      <c r="AW7" s="32" t="str">
        <f t="shared" si="2"/>
        <v>Sa</v>
      </c>
      <c r="AX7" s="32" t="str">
        <f t="shared" si="2"/>
        <v>Su</v>
      </c>
      <c r="AY7" s="32" t="str">
        <f t="shared" si="2"/>
        <v>M</v>
      </c>
      <c r="AZ7" s="32" t="str">
        <f t="shared" si="2"/>
        <v>T</v>
      </c>
      <c r="BA7" s="32" t="str">
        <f t="shared" si="2"/>
        <v>W</v>
      </c>
      <c r="BB7" s="32" t="str">
        <f t="shared" si="2"/>
        <v>Th</v>
      </c>
      <c r="BC7" s="32" t="str">
        <f t="shared" si="2"/>
        <v>F</v>
      </c>
      <c r="BD7" s="32" t="str">
        <f t="shared" si="2"/>
        <v>Sa</v>
      </c>
      <c r="BE7" s="32" t="str">
        <f t="shared" si="2"/>
        <v>Su</v>
      </c>
      <c r="BF7" s="32" t="str">
        <f t="shared" si="2"/>
        <v>M</v>
      </c>
      <c r="BG7" s="32" t="str">
        <f t="shared" si="2"/>
        <v>T</v>
      </c>
      <c r="BH7" s="32" t="str">
        <f t="shared" si="2"/>
        <v>W</v>
      </c>
      <c r="BI7" s="32" t="str">
        <f t="shared" si="2"/>
        <v>Th</v>
      </c>
      <c r="BJ7" s="32" t="str">
        <f t="shared" si="2"/>
        <v>F</v>
      </c>
      <c r="BK7" s="32" t="str">
        <f t="shared" si="2"/>
        <v>Sa</v>
      </c>
      <c r="BL7" s="33" t="str">
        <f t="shared" si="2"/>
        <v>Su</v>
      </c>
      <c r="BM7" s="34" t="s">
        <v>14</v>
      </c>
      <c r="BN7" s="34" t="s">
        <v>15</v>
      </c>
      <c r="BO7" s="34" t="s">
        <v>16</v>
      </c>
      <c r="BP7" s="34" t="s">
        <v>17</v>
      </c>
      <c r="BQ7" s="34" t="s">
        <v>18</v>
      </c>
      <c r="BR7" s="34" t="s">
        <v>19</v>
      </c>
      <c r="BS7" s="34"/>
      <c r="BT7" s="34"/>
      <c r="BU7" s="34" t="s">
        <v>20</v>
      </c>
    </row>
    <row r="8">
      <c r="A8" s="35" t="str">
        <f>IF(ISERROR(VALUE(SUBSTITUTE(OFFSET(A8,-1,0,1,1),".",""))),"1",IF(ISERROR(FIND("`",SUBSTITUTE(OFFSET(A8,-1,0,1,1),".","`",1))),TEXT(VALUE(OFFSET(A8,-1,0,1,1))+1,"#"),TEXT(VALUE(LEFT(OFFSET(A8,-1,0,1,1),FIND("`",SUBSTITUTE(OFFSET(A8,-1,0,1,1),".","`",1))-1))+1,"#")))</f>
        <v>1</v>
      </c>
      <c r="B8" s="36" t="s">
        <v>21</v>
      </c>
      <c r="C8" s="37">
        <f>min(C9:C12)</f>
        <v>44935</v>
      </c>
      <c r="D8" s="37">
        <f>max(D9:D12)</f>
        <v>44943</v>
      </c>
      <c r="E8" s="38">
        <f>D8-C8+1</f>
        <v>9</v>
      </c>
      <c r="F8" s="39"/>
      <c r="G8" s="38">
        <f>NETWORKDAYS(C8,D8) + 2</f>
        <v>9</v>
      </c>
      <c r="H8" s="38"/>
      <c r="I8" s="40"/>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c r="AN8" s="40"/>
      <c r="AO8" s="40"/>
      <c r="AP8" s="40"/>
      <c r="AQ8" s="40"/>
      <c r="AR8" s="40"/>
      <c r="AS8" s="40"/>
      <c r="AT8" s="40"/>
      <c r="AU8" s="40"/>
      <c r="AV8" s="40"/>
      <c r="AW8" s="40"/>
      <c r="AX8" s="40"/>
      <c r="AY8" s="40"/>
      <c r="AZ8" s="40"/>
      <c r="BA8" s="40"/>
      <c r="BB8" s="40"/>
      <c r="BC8" s="40"/>
      <c r="BD8" s="40"/>
      <c r="BE8" s="40"/>
      <c r="BF8" s="40"/>
      <c r="BG8" s="40"/>
      <c r="BH8" s="40"/>
      <c r="BI8" s="40"/>
      <c r="BJ8" s="40"/>
      <c r="BK8" s="40"/>
      <c r="BL8" s="40"/>
      <c r="BM8" s="41"/>
      <c r="BN8" s="41"/>
      <c r="BO8" s="41"/>
      <c r="BP8" s="41"/>
      <c r="BQ8" s="41"/>
      <c r="BR8" s="41"/>
      <c r="BS8" s="41"/>
      <c r="BT8" s="41"/>
      <c r="BU8" s="41"/>
    </row>
    <row r="9">
      <c r="A9" s="42" t="str">
        <f t="shared" ref="A9:A12" si="3">IF(ISERROR(VALUE(SUBSTITUTE(OFFSET(A9,-1,0,1,1),".",""))),"0.1",IF(ISERROR(FIND("`",SUBSTITUTE(OFFSET(A9,-1,0,1,1),".","`",1))),OFFSET(A9,-1,0,1,1)&amp;".1",LEFT(OFFSET(A9,-1,0,1,1),FIND("`",SUBSTITUTE(OFFSET(A9,-1,0,1,1),".","`",1)))&amp;IF(ISERROR(FIND("`",SUBSTITUTE(OFFSET(A9,-1,0,1,1),".","`",2))),VALUE(RIGHT(OFFSET(A9,-1,0,1,1),LEN(OFFSET(A9,-1,0,1,1))-FIND("`",SUBSTITUTE(OFFSET(A9,-1,0,1,1),".","`",1))))+1,VALUE(MID(OFFSET(A9,-1,0,1,1),FIND("`",SUBSTITUTE(OFFSET(A9,-1,0,1,1),".","`",1))+1,(FIND("`",SUBSTITUTE(OFFSET(A9,-1,0,1,1),".","`",2))-FIND("`",SUBSTITUTE(OFFSET(A9,-1,0,1,1),".","`",1))-1)))+1)))</f>
        <v>1.1</v>
      </c>
      <c r="B9" s="43" t="s">
        <v>22</v>
      </c>
      <c r="C9" s="44">
        <f>$C$4</f>
        <v>44935</v>
      </c>
      <c r="D9" s="45">
        <f t="shared" ref="D9:D12" si="4">C9+E9-1</f>
        <v>44939</v>
      </c>
      <c r="E9" s="46">
        <v>5.0</v>
      </c>
      <c r="F9" s="47">
        <v>1.0</v>
      </c>
      <c r="G9" s="48">
        <f t="shared" ref="G9:G33" si="5">NETWORKDAYS(C9,D9)</f>
        <v>5</v>
      </c>
      <c r="H9" s="48"/>
      <c r="I9" s="49"/>
      <c r="J9" s="49"/>
      <c r="K9" s="49"/>
      <c r="L9" s="49"/>
      <c r="M9" s="49"/>
      <c r="N9" s="49"/>
      <c r="O9" s="49"/>
      <c r="P9" s="49"/>
      <c r="Q9" s="49"/>
      <c r="R9" s="49"/>
      <c r="S9" s="49"/>
      <c r="T9" s="49"/>
      <c r="U9" s="49"/>
      <c r="V9" s="49"/>
      <c r="W9" s="49"/>
      <c r="X9" s="49"/>
      <c r="Y9" s="49"/>
      <c r="Z9" s="49"/>
      <c r="AA9" s="49"/>
      <c r="AB9" s="49"/>
      <c r="AC9" s="49"/>
      <c r="AD9" s="49"/>
      <c r="AE9" s="49"/>
      <c r="AF9" s="49"/>
      <c r="AG9" s="49"/>
      <c r="AH9" s="49"/>
      <c r="AI9" s="49"/>
      <c r="AJ9" s="49"/>
      <c r="AK9" s="49"/>
      <c r="AL9" s="49"/>
      <c r="AM9" s="49"/>
      <c r="AN9" s="49"/>
      <c r="AO9" s="49"/>
      <c r="AP9" s="49"/>
      <c r="AQ9" s="49"/>
      <c r="AR9" s="49"/>
      <c r="AS9" s="49"/>
      <c r="AT9" s="49"/>
      <c r="AU9" s="49"/>
      <c r="AV9" s="49"/>
      <c r="AW9" s="49"/>
      <c r="AX9" s="49"/>
      <c r="AY9" s="49"/>
      <c r="AZ9" s="49"/>
      <c r="BA9" s="49"/>
      <c r="BB9" s="49"/>
      <c r="BC9" s="49"/>
      <c r="BD9" s="49"/>
      <c r="BE9" s="49"/>
      <c r="BF9" s="49"/>
      <c r="BG9" s="49"/>
      <c r="BH9" s="49"/>
      <c r="BI9" s="49"/>
      <c r="BJ9" s="49"/>
      <c r="BK9" s="49"/>
      <c r="BL9" s="49"/>
      <c r="BM9" s="50"/>
      <c r="BN9" s="50"/>
      <c r="BO9" s="50"/>
      <c r="BP9" s="50"/>
      <c r="BQ9" s="50"/>
      <c r="BR9" s="50"/>
      <c r="BS9" s="50"/>
      <c r="BT9" s="50"/>
      <c r="BU9" s="50"/>
    </row>
    <row r="10">
      <c r="A10" s="42" t="str">
        <f t="shared" si="3"/>
        <v>1.2</v>
      </c>
      <c r="B10" s="43" t="s">
        <v>23</v>
      </c>
      <c r="C10" s="44">
        <f t="shared" ref="C10:C12" si="6">D9+1</f>
        <v>44940</v>
      </c>
      <c r="D10" s="45">
        <f t="shared" si="4"/>
        <v>44941</v>
      </c>
      <c r="E10" s="46">
        <v>2.0</v>
      </c>
      <c r="F10" s="47">
        <v>1.0</v>
      </c>
      <c r="G10" s="48">
        <f t="shared" si="5"/>
        <v>0</v>
      </c>
      <c r="H10" s="48"/>
      <c r="I10" s="49"/>
      <c r="J10" s="49"/>
      <c r="K10" s="49"/>
      <c r="L10" s="49"/>
      <c r="M10" s="49"/>
      <c r="N10" s="49"/>
      <c r="O10" s="49"/>
      <c r="P10" s="49"/>
      <c r="Q10" s="49"/>
      <c r="R10" s="49"/>
      <c r="S10" s="49"/>
      <c r="T10" s="49"/>
      <c r="U10" s="49"/>
      <c r="V10" s="49"/>
      <c r="W10" s="49"/>
      <c r="X10" s="49"/>
      <c r="Y10" s="49"/>
      <c r="Z10" s="49"/>
      <c r="AA10" s="49"/>
      <c r="AB10" s="49"/>
      <c r="AC10" s="49"/>
      <c r="AD10" s="49"/>
      <c r="AE10" s="49"/>
      <c r="AF10" s="49"/>
      <c r="AG10" s="49"/>
      <c r="AH10" s="49"/>
      <c r="AI10" s="49"/>
      <c r="AJ10" s="49"/>
      <c r="AK10" s="49"/>
      <c r="AL10" s="49"/>
      <c r="AM10" s="49"/>
      <c r="AN10" s="49"/>
      <c r="AO10" s="49"/>
      <c r="AP10" s="49"/>
      <c r="AQ10" s="49"/>
      <c r="AR10" s="49"/>
      <c r="AS10" s="49"/>
      <c r="AT10" s="49"/>
      <c r="AU10" s="49"/>
      <c r="AV10" s="49"/>
      <c r="AW10" s="49"/>
      <c r="AX10" s="49"/>
      <c r="AY10" s="49"/>
      <c r="AZ10" s="49"/>
      <c r="BA10" s="49"/>
      <c r="BB10" s="49"/>
      <c r="BC10" s="49"/>
      <c r="BD10" s="49"/>
      <c r="BE10" s="49"/>
      <c r="BF10" s="49"/>
      <c r="BG10" s="49"/>
      <c r="BH10" s="49"/>
      <c r="BI10" s="49"/>
      <c r="BJ10" s="49"/>
      <c r="BK10" s="49"/>
      <c r="BL10" s="49"/>
      <c r="BM10" s="50"/>
      <c r="BN10" s="50"/>
      <c r="BO10" s="50"/>
      <c r="BP10" s="50"/>
      <c r="BQ10" s="50"/>
      <c r="BR10" s="50"/>
      <c r="BS10" s="50"/>
      <c r="BT10" s="50"/>
      <c r="BU10" s="50"/>
    </row>
    <row r="11">
      <c r="A11" s="42" t="str">
        <f t="shared" si="3"/>
        <v>1.3</v>
      </c>
      <c r="B11" s="43" t="s">
        <v>24</v>
      </c>
      <c r="C11" s="44">
        <f t="shared" si="6"/>
        <v>44942</v>
      </c>
      <c r="D11" s="45">
        <f t="shared" si="4"/>
        <v>44942</v>
      </c>
      <c r="E11" s="46">
        <v>1.0</v>
      </c>
      <c r="F11" s="47">
        <v>1.0</v>
      </c>
      <c r="G11" s="48">
        <f t="shared" si="5"/>
        <v>1</v>
      </c>
      <c r="H11" s="48"/>
      <c r="I11" s="49"/>
      <c r="J11" s="49"/>
      <c r="K11" s="49"/>
      <c r="L11" s="49"/>
      <c r="M11" s="49"/>
      <c r="N11" s="49"/>
      <c r="O11" s="49"/>
      <c r="P11" s="49"/>
      <c r="Q11" s="49"/>
      <c r="R11" s="49"/>
      <c r="S11" s="49"/>
      <c r="T11" s="49"/>
      <c r="U11" s="49"/>
      <c r="V11" s="49"/>
      <c r="W11" s="49"/>
      <c r="X11" s="49"/>
      <c r="Y11" s="49"/>
      <c r="Z11" s="49"/>
      <c r="AA11" s="49"/>
      <c r="AB11" s="49"/>
      <c r="AC11" s="49"/>
      <c r="AD11" s="49"/>
      <c r="AE11" s="49"/>
      <c r="AF11" s="49"/>
      <c r="AG11" s="49"/>
      <c r="AH11" s="49"/>
      <c r="AI11" s="49"/>
      <c r="AJ11" s="49"/>
      <c r="AK11" s="49"/>
      <c r="AL11" s="49"/>
      <c r="AM11" s="49"/>
      <c r="AN11" s="49"/>
      <c r="AO11" s="49"/>
      <c r="AP11" s="49"/>
      <c r="AQ11" s="49"/>
      <c r="AR11" s="49"/>
      <c r="AS11" s="49"/>
      <c r="AT11" s="49"/>
      <c r="AU11" s="49"/>
      <c r="AV11" s="49"/>
      <c r="AW11" s="49"/>
      <c r="AX11" s="49"/>
      <c r="AY11" s="49"/>
      <c r="AZ11" s="49"/>
      <c r="BA11" s="49"/>
      <c r="BB11" s="49"/>
      <c r="BC11" s="49"/>
      <c r="BD11" s="49"/>
      <c r="BE11" s="49"/>
      <c r="BF11" s="49"/>
      <c r="BG11" s="49"/>
      <c r="BH11" s="49"/>
      <c r="BI11" s="49"/>
      <c r="BJ11" s="49"/>
      <c r="BK11" s="49"/>
      <c r="BL11" s="49"/>
      <c r="BM11" s="50"/>
      <c r="BN11" s="50"/>
      <c r="BO11" s="50"/>
      <c r="BP11" s="50"/>
      <c r="BQ11" s="50"/>
      <c r="BR11" s="50"/>
      <c r="BS11" s="50"/>
      <c r="BT11" s="50"/>
      <c r="BU11" s="50"/>
    </row>
    <row r="12">
      <c r="A12" s="42" t="str">
        <f t="shared" si="3"/>
        <v>1.4</v>
      </c>
      <c r="B12" s="43" t="s">
        <v>25</v>
      </c>
      <c r="C12" s="44">
        <f t="shared" si="6"/>
        <v>44943</v>
      </c>
      <c r="D12" s="45">
        <f t="shared" si="4"/>
        <v>44943</v>
      </c>
      <c r="E12" s="46">
        <v>1.0</v>
      </c>
      <c r="F12" s="47">
        <v>1.0</v>
      </c>
      <c r="G12" s="48">
        <f t="shared" si="5"/>
        <v>1</v>
      </c>
      <c r="H12" s="48"/>
      <c r="I12" s="49"/>
      <c r="J12" s="49"/>
      <c r="K12" s="49"/>
      <c r="L12" s="49"/>
      <c r="M12" s="49"/>
      <c r="N12" s="49"/>
      <c r="O12" s="49"/>
      <c r="P12" s="49"/>
      <c r="Q12" s="49"/>
      <c r="R12" s="49"/>
      <c r="S12" s="49"/>
      <c r="T12" s="49"/>
      <c r="U12" s="49"/>
      <c r="V12" s="49"/>
      <c r="W12" s="49"/>
      <c r="X12" s="49"/>
      <c r="Y12" s="49"/>
      <c r="Z12" s="49"/>
      <c r="AA12" s="49"/>
      <c r="AB12" s="49"/>
      <c r="AC12" s="49"/>
      <c r="AD12" s="49"/>
      <c r="AE12" s="49"/>
      <c r="AF12" s="49"/>
      <c r="AG12" s="49"/>
      <c r="AH12" s="49"/>
      <c r="AI12" s="49"/>
      <c r="AJ12" s="49"/>
      <c r="AK12" s="49"/>
      <c r="AL12" s="49"/>
      <c r="AM12" s="49"/>
      <c r="AN12" s="49"/>
      <c r="AO12" s="49"/>
      <c r="AP12" s="49"/>
      <c r="AQ12" s="49"/>
      <c r="AR12" s="49"/>
      <c r="AS12" s="49"/>
      <c r="AT12" s="49"/>
      <c r="AU12" s="49"/>
      <c r="AV12" s="49"/>
      <c r="AW12" s="49"/>
      <c r="AX12" s="49"/>
      <c r="AY12" s="49"/>
      <c r="AZ12" s="49"/>
      <c r="BA12" s="49"/>
      <c r="BB12" s="49"/>
      <c r="BC12" s="49"/>
      <c r="BD12" s="49"/>
      <c r="BE12" s="49"/>
      <c r="BF12" s="49"/>
      <c r="BG12" s="49"/>
      <c r="BH12" s="49"/>
      <c r="BI12" s="49"/>
      <c r="BJ12" s="49"/>
      <c r="BK12" s="49"/>
      <c r="BL12" s="49"/>
      <c r="BM12" s="50"/>
      <c r="BN12" s="50"/>
      <c r="BO12" s="50"/>
      <c r="BP12" s="50"/>
      <c r="BQ12" s="50"/>
      <c r="BR12" s="50"/>
      <c r="BS12" s="50"/>
      <c r="BT12" s="50"/>
      <c r="BU12" s="50"/>
    </row>
    <row r="13">
      <c r="A13" s="51" t="str">
        <f>IF(ISERROR(VALUE(SUBSTITUTE(OFFSET(A13,-1,0,1,1),".",""))),"1",IF(ISERROR(FIND("`",SUBSTITUTE(OFFSET(A13,-1,0,1,1),".","`",1))),TEXT(VALUE(OFFSET(A13,-1,0,1,1))+1,"#"),TEXT(VALUE(LEFT(OFFSET(A13,-1,0,1,1),FIND("`",SUBSTITUTE(OFFSET(A13,-1,0,1,1),".","`",1))-1))+1,"#")))</f>
        <v>2</v>
      </c>
      <c r="B13" s="36" t="s">
        <v>26</v>
      </c>
      <c r="C13" s="37">
        <f>min(C14:C18)</f>
        <v>44944</v>
      </c>
      <c r="D13" s="37">
        <f>max(D14:D18)</f>
        <v>44966</v>
      </c>
      <c r="E13" s="38">
        <f>D13-C13+1</f>
        <v>23</v>
      </c>
      <c r="F13" s="39"/>
      <c r="G13" s="38">
        <f t="shared" si="5"/>
        <v>17</v>
      </c>
      <c r="H13" s="38"/>
      <c r="I13" s="40"/>
      <c r="J13" s="40"/>
      <c r="K13" s="40"/>
      <c r="L13" s="40"/>
      <c r="M13" s="40"/>
      <c r="N13" s="40"/>
      <c r="O13" s="40"/>
      <c r="P13" s="40"/>
      <c r="Q13" s="40"/>
      <c r="R13" s="40"/>
      <c r="S13" s="40"/>
      <c r="T13" s="40"/>
      <c r="U13" s="40"/>
      <c r="V13" s="40"/>
      <c r="W13" s="40"/>
      <c r="X13" s="40"/>
      <c r="Y13" s="40"/>
      <c r="Z13" s="40"/>
      <c r="AA13" s="40"/>
      <c r="AB13" s="40"/>
      <c r="AC13" s="40"/>
      <c r="AD13" s="40"/>
      <c r="AE13" s="40"/>
      <c r="AF13" s="40"/>
      <c r="AG13" s="40"/>
      <c r="AH13" s="40"/>
      <c r="AI13" s="40"/>
      <c r="AJ13" s="40"/>
      <c r="AK13" s="40"/>
      <c r="AL13" s="40"/>
      <c r="AM13" s="40"/>
      <c r="AN13" s="40"/>
      <c r="AO13" s="40"/>
      <c r="AP13" s="40"/>
      <c r="AQ13" s="40"/>
      <c r="AR13" s="40"/>
      <c r="AS13" s="40"/>
      <c r="AT13" s="40"/>
      <c r="AU13" s="40"/>
      <c r="AV13" s="40"/>
      <c r="AW13" s="40"/>
      <c r="AX13" s="40"/>
      <c r="AY13" s="40"/>
      <c r="AZ13" s="40"/>
      <c r="BA13" s="40"/>
      <c r="BB13" s="40"/>
      <c r="BC13" s="40"/>
      <c r="BD13" s="40"/>
      <c r="BE13" s="40"/>
      <c r="BF13" s="40"/>
      <c r="BG13" s="40"/>
      <c r="BH13" s="40"/>
      <c r="BI13" s="40"/>
      <c r="BJ13" s="40"/>
      <c r="BK13" s="40"/>
      <c r="BL13" s="40"/>
      <c r="BM13" s="41"/>
      <c r="BN13" s="41"/>
      <c r="BO13" s="41"/>
      <c r="BP13" s="41"/>
      <c r="BQ13" s="41"/>
      <c r="BR13" s="41"/>
      <c r="BS13" s="41"/>
      <c r="BT13" s="41"/>
      <c r="BU13" s="41"/>
    </row>
    <row r="14">
      <c r="A14" s="42" t="str">
        <f t="shared" ref="A14:A18" si="7">IF(ISERROR(VALUE(SUBSTITUTE(OFFSET(A14,-1,0,1,1),".",""))),"0.1",IF(ISERROR(FIND("`",SUBSTITUTE(OFFSET(A14,-1,0,1,1),".","`",1))),OFFSET(A14,-1,0,1,1)&amp;".1",LEFT(OFFSET(A14,-1,0,1,1),FIND("`",SUBSTITUTE(OFFSET(A14,-1,0,1,1),".","`",1)))&amp;IF(ISERROR(FIND("`",SUBSTITUTE(OFFSET(A14,-1,0,1,1),".","`",2))),VALUE(RIGHT(OFFSET(A14,-1,0,1,1),LEN(OFFSET(A14,-1,0,1,1))-FIND("`",SUBSTITUTE(OFFSET(A14,-1,0,1,1),".","`",1))))+1,VALUE(MID(OFFSET(A14,-1,0,1,1),FIND("`",SUBSTITUTE(OFFSET(A14,-1,0,1,1),".","`",1))+1,(FIND("`",SUBSTITUTE(OFFSET(A14,-1,0,1,1),".","`",2))-FIND("`",SUBSTITUTE(OFFSET(A14,-1,0,1,1),".","`",1))-1)))+1)))</f>
        <v>2.1</v>
      </c>
      <c r="B14" s="43" t="s">
        <v>27</v>
      </c>
      <c r="C14" s="44">
        <f>$D$12+1</f>
        <v>44944</v>
      </c>
      <c r="D14" s="45">
        <f t="shared" ref="D14:D18" si="8">C14+E14-1</f>
        <v>44950</v>
      </c>
      <c r="E14" s="46">
        <v>7.0</v>
      </c>
      <c r="F14" s="47">
        <v>1.0</v>
      </c>
      <c r="G14" s="48">
        <f t="shared" si="5"/>
        <v>5</v>
      </c>
      <c r="H14" s="48"/>
      <c r="I14" s="49"/>
      <c r="J14" s="49"/>
      <c r="K14" s="49"/>
      <c r="L14" s="49"/>
      <c r="M14" s="49"/>
      <c r="N14" s="49"/>
      <c r="O14" s="49"/>
      <c r="P14" s="49"/>
      <c r="Q14" s="49"/>
      <c r="R14" s="49"/>
      <c r="S14" s="49"/>
      <c r="T14" s="49"/>
      <c r="U14" s="49"/>
      <c r="V14" s="49"/>
      <c r="W14" s="49"/>
      <c r="X14" s="49"/>
      <c r="Y14" s="49"/>
      <c r="Z14" s="49"/>
      <c r="AA14" s="49"/>
      <c r="AB14" s="49"/>
      <c r="AC14" s="49"/>
      <c r="AD14" s="49"/>
      <c r="AE14" s="49"/>
      <c r="AF14" s="49"/>
      <c r="AG14" s="49"/>
      <c r="AH14" s="49"/>
      <c r="AI14" s="49"/>
      <c r="AJ14" s="49"/>
      <c r="AK14" s="49"/>
      <c r="AL14" s="49"/>
      <c r="AM14" s="49"/>
      <c r="AN14" s="49"/>
      <c r="AO14" s="49"/>
      <c r="AP14" s="49"/>
      <c r="AQ14" s="49"/>
      <c r="AR14" s="49"/>
      <c r="AS14" s="49"/>
      <c r="AT14" s="49"/>
      <c r="AU14" s="49"/>
      <c r="AV14" s="49"/>
      <c r="AW14" s="49"/>
      <c r="AX14" s="49"/>
      <c r="AY14" s="49"/>
      <c r="AZ14" s="49"/>
      <c r="BA14" s="49"/>
      <c r="BB14" s="49"/>
      <c r="BC14" s="49"/>
      <c r="BD14" s="49"/>
      <c r="BE14" s="49"/>
      <c r="BF14" s="49"/>
      <c r="BG14" s="49"/>
      <c r="BH14" s="49"/>
      <c r="BI14" s="49"/>
      <c r="BJ14" s="49"/>
      <c r="BK14" s="49"/>
      <c r="BL14" s="49"/>
      <c r="BM14" s="50"/>
      <c r="BN14" s="50"/>
      <c r="BO14" s="50"/>
      <c r="BP14" s="50"/>
      <c r="BQ14" s="50"/>
      <c r="BR14" s="50"/>
      <c r="BS14" s="50"/>
      <c r="BT14" s="50"/>
      <c r="BU14" s="50"/>
    </row>
    <row r="15">
      <c r="A15" s="42" t="str">
        <f t="shared" si="7"/>
        <v>2.2</v>
      </c>
      <c r="B15" s="43" t="s">
        <v>28</v>
      </c>
      <c r="C15" s="44">
        <f t="shared" ref="C15:C18" si="9">WORKDAY(D14,1)</f>
        <v>44951</v>
      </c>
      <c r="D15" s="45">
        <f t="shared" si="8"/>
        <v>44951</v>
      </c>
      <c r="E15" s="46">
        <v>1.0</v>
      </c>
      <c r="F15" s="47">
        <v>1.0</v>
      </c>
      <c r="G15" s="48">
        <f t="shared" si="5"/>
        <v>1</v>
      </c>
      <c r="H15" s="48"/>
      <c r="I15" s="49"/>
      <c r="J15" s="49"/>
      <c r="K15" s="49"/>
      <c r="L15" s="49"/>
      <c r="M15" s="49"/>
      <c r="N15" s="49"/>
      <c r="O15" s="49"/>
      <c r="P15" s="49"/>
      <c r="Q15" s="49"/>
      <c r="R15" s="49"/>
      <c r="S15" s="49"/>
      <c r="T15" s="49"/>
      <c r="U15" s="49"/>
      <c r="V15" s="49"/>
      <c r="W15" s="49"/>
      <c r="X15" s="49"/>
      <c r="Y15" s="49"/>
      <c r="Z15" s="49"/>
      <c r="AA15" s="49"/>
      <c r="AB15" s="49"/>
      <c r="AC15" s="49"/>
      <c r="AD15" s="49"/>
      <c r="AE15" s="49"/>
      <c r="AF15" s="49"/>
      <c r="AG15" s="49"/>
      <c r="AH15" s="49"/>
      <c r="AI15" s="49"/>
      <c r="AJ15" s="49"/>
      <c r="AK15" s="49"/>
      <c r="AL15" s="49"/>
      <c r="AM15" s="49"/>
      <c r="AN15" s="49"/>
      <c r="AO15" s="49"/>
      <c r="AP15" s="49"/>
      <c r="AQ15" s="49"/>
      <c r="AR15" s="49"/>
      <c r="AS15" s="49"/>
      <c r="AT15" s="49"/>
      <c r="AU15" s="49"/>
      <c r="AV15" s="49"/>
      <c r="AW15" s="49"/>
      <c r="AX15" s="49"/>
      <c r="AY15" s="49"/>
      <c r="AZ15" s="49"/>
      <c r="BA15" s="49"/>
      <c r="BB15" s="49"/>
      <c r="BC15" s="49"/>
      <c r="BD15" s="49"/>
      <c r="BE15" s="49"/>
      <c r="BF15" s="49"/>
      <c r="BG15" s="49"/>
      <c r="BH15" s="49"/>
      <c r="BI15" s="49"/>
      <c r="BJ15" s="49"/>
      <c r="BK15" s="49"/>
      <c r="BL15" s="49"/>
      <c r="BM15" s="50"/>
      <c r="BN15" s="50"/>
      <c r="BO15" s="50"/>
      <c r="BP15" s="50"/>
      <c r="BQ15" s="50"/>
      <c r="BR15" s="50"/>
      <c r="BS15" s="50"/>
      <c r="BT15" s="50"/>
      <c r="BU15" s="50"/>
    </row>
    <row r="16">
      <c r="A16" s="42" t="str">
        <f t="shared" si="7"/>
        <v>2.3</v>
      </c>
      <c r="B16" s="43" t="s">
        <v>29</v>
      </c>
      <c r="C16" s="44">
        <f t="shared" si="9"/>
        <v>44952</v>
      </c>
      <c r="D16" s="45">
        <f t="shared" si="8"/>
        <v>44958</v>
      </c>
      <c r="E16" s="46">
        <v>7.0</v>
      </c>
      <c r="F16" s="47">
        <v>0.75</v>
      </c>
      <c r="G16" s="48">
        <f t="shared" si="5"/>
        <v>5</v>
      </c>
      <c r="H16" s="48"/>
      <c r="I16" s="49"/>
      <c r="J16" s="49"/>
      <c r="K16" s="49"/>
      <c r="L16" s="49"/>
      <c r="M16" s="49"/>
      <c r="N16" s="49"/>
      <c r="O16" s="49"/>
      <c r="P16" s="49"/>
      <c r="Q16" s="49"/>
      <c r="R16" s="49"/>
      <c r="S16" s="49"/>
      <c r="T16" s="49"/>
      <c r="U16" s="49"/>
      <c r="V16" s="49"/>
      <c r="W16" s="49"/>
      <c r="X16" s="49"/>
      <c r="Y16" s="49"/>
      <c r="Z16" s="49"/>
      <c r="AA16" s="49"/>
      <c r="AB16" s="49"/>
      <c r="AC16" s="49"/>
      <c r="AD16" s="49"/>
      <c r="AE16" s="49"/>
      <c r="AF16" s="49"/>
      <c r="AG16" s="49"/>
      <c r="AH16" s="49"/>
      <c r="AI16" s="49"/>
      <c r="AJ16" s="49"/>
      <c r="AK16" s="49"/>
      <c r="AL16" s="49"/>
      <c r="AM16" s="49"/>
      <c r="AN16" s="49"/>
      <c r="AO16" s="49"/>
      <c r="AP16" s="49"/>
      <c r="AQ16" s="49"/>
      <c r="AR16" s="49"/>
      <c r="AS16" s="49"/>
      <c r="AT16" s="49"/>
      <c r="AU16" s="49"/>
      <c r="AV16" s="49"/>
      <c r="AW16" s="49"/>
      <c r="AX16" s="49"/>
      <c r="AY16" s="49"/>
      <c r="AZ16" s="49"/>
      <c r="BA16" s="49"/>
      <c r="BB16" s="49"/>
      <c r="BC16" s="49"/>
      <c r="BD16" s="49"/>
      <c r="BE16" s="49"/>
      <c r="BF16" s="49"/>
      <c r="BG16" s="49"/>
      <c r="BH16" s="49"/>
      <c r="BI16" s="49"/>
      <c r="BJ16" s="49"/>
      <c r="BK16" s="49"/>
      <c r="BL16" s="49"/>
      <c r="BM16" s="50"/>
      <c r="BN16" s="50"/>
      <c r="BO16" s="50"/>
      <c r="BP16" s="50"/>
      <c r="BQ16" s="50"/>
      <c r="BR16" s="50"/>
      <c r="BS16" s="50"/>
      <c r="BT16" s="50"/>
      <c r="BU16" s="50"/>
    </row>
    <row r="17">
      <c r="A17" s="42" t="str">
        <f t="shared" si="7"/>
        <v>2.4</v>
      </c>
      <c r="B17" s="43" t="s">
        <v>30</v>
      </c>
      <c r="C17" s="44">
        <f t="shared" si="9"/>
        <v>44959</v>
      </c>
      <c r="D17" s="45">
        <f t="shared" si="8"/>
        <v>44965</v>
      </c>
      <c r="E17" s="46">
        <v>7.0</v>
      </c>
      <c r="F17" s="47">
        <v>0.5</v>
      </c>
      <c r="G17" s="48">
        <f t="shared" si="5"/>
        <v>5</v>
      </c>
      <c r="H17" s="48"/>
      <c r="I17" s="49"/>
      <c r="J17" s="49"/>
      <c r="K17" s="49"/>
      <c r="L17" s="49"/>
      <c r="M17" s="49"/>
      <c r="N17" s="49"/>
      <c r="O17" s="49"/>
      <c r="P17" s="49"/>
      <c r="Q17" s="49"/>
      <c r="R17" s="49"/>
      <c r="S17" s="49"/>
      <c r="T17" s="49"/>
      <c r="U17" s="49"/>
      <c r="V17" s="49"/>
      <c r="W17" s="49"/>
      <c r="X17" s="49"/>
      <c r="Y17" s="49"/>
      <c r="Z17" s="49"/>
      <c r="AA17" s="49"/>
      <c r="AB17" s="49"/>
      <c r="AC17" s="49"/>
      <c r="AD17" s="49"/>
      <c r="AE17" s="49"/>
      <c r="AF17" s="49"/>
      <c r="AG17" s="49"/>
      <c r="AH17" s="49"/>
      <c r="AI17" s="49"/>
      <c r="AJ17" s="49"/>
      <c r="AK17" s="49"/>
      <c r="AL17" s="49"/>
      <c r="AM17" s="49"/>
      <c r="AN17" s="49"/>
      <c r="AO17" s="49"/>
      <c r="AP17" s="49"/>
      <c r="AQ17" s="49"/>
      <c r="AR17" s="49"/>
      <c r="AS17" s="49"/>
      <c r="AT17" s="49"/>
      <c r="AU17" s="49"/>
      <c r="AV17" s="49"/>
      <c r="AW17" s="49"/>
      <c r="AX17" s="49"/>
      <c r="AY17" s="49"/>
      <c r="AZ17" s="49"/>
      <c r="BA17" s="49"/>
      <c r="BB17" s="49"/>
      <c r="BC17" s="49"/>
      <c r="BD17" s="49"/>
      <c r="BE17" s="49"/>
      <c r="BF17" s="49"/>
      <c r="BG17" s="49"/>
      <c r="BH17" s="49"/>
      <c r="BI17" s="49"/>
      <c r="BJ17" s="49"/>
      <c r="BK17" s="49"/>
      <c r="BL17" s="49"/>
      <c r="BM17" s="50"/>
      <c r="BN17" s="50"/>
      <c r="BO17" s="50"/>
      <c r="BP17" s="50"/>
      <c r="BQ17" s="50"/>
      <c r="BR17" s="50"/>
      <c r="BS17" s="50"/>
      <c r="BT17" s="50"/>
      <c r="BU17" s="50"/>
    </row>
    <row r="18">
      <c r="A18" s="42" t="str">
        <f t="shared" si="7"/>
        <v>2.5</v>
      </c>
      <c r="B18" s="43" t="s">
        <v>31</v>
      </c>
      <c r="C18" s="44">
        <f t="shared" si="9"/>
        <v>44966</v>
      </c>
      <c r="D18" s="45">
        <f t="shared" si="8"/>
        <v>44966</v>
      </c>
      <c r="E18" s="46">
        <v>1.0</v>
      </c>
      <c r="F18" s="47">
        <v>0.0</v>
      </c>
      <c r="G18" s="48">
        <f t="shared" si="5"/>
        <v>1</v>
      </c>
      <c r="H18" s="48"/>
      <c r="I18" s="49"/>
      <c r="J18" s="49"/>
      <c r="K18" s="49"/>
      <c r="L18" s="49"/>
      <c r="M18" s="49"/>
      <c r="N18" s="49"/>
      <c r="O18" s="49"/>
      <c r="P18" s="49"/>
      <c r="Q18" s="49"/>
      <c r="R18" s="49"/>
      <c r="S18" s="49"/>
      <c r="T18" s="49"/>
      <c r="U18" s="49"/>
      <c r="V18" s="49"/>
      <c r="W18" s="49"/>
      <c r="X18" s="49"/>
      <c r="Y18" s="49"/>
      <c r="Z18" s="49"/>
      <c r="AA18" s="49"/>
      <c r="AB18" s="49"/>
      <c r="AC18" s="49"/>
      <c r="AD18" s="49"/>
      <c r="AE18" s="49"/>
      <c r="AF18" s="49"/>
      <c r="AG18" s="49"/>
      <c r="AH18" s="49"/>
      <c r="AI18" s="49"/>
      <c r="AJ18" s="49"/>
      <c r="AK18" s="49"/>
      <c r="AL18" s="49"/>
      <c r="AM18" s="49"/>
      <c r="AN18" s="49"/>
      <c r="AO18" s="49"/>
      <c r="AP18" s="49"/>
      <c r="AQ18" s="49"/>
      <c r="AR18" s="49"/>
      <c r="AS18" s="49"/>
      <c r="AT18" s="49"/>
      <c r="AU18" s="49"/>
      <c r="AV18" s="49"/>
      <c r="AW18" s="49"/>
      <c r="AX18" s="49"/>
      <c r="AY18" s="49"/>
      <c r="AZ18" s="49"/>
      <c r="BA18" s="49"/>
      <c r="BB18" s="49"/>
      <c r="BC18" s="49"/>
      <c r="BD18" s="49"/>
      <c r="BE18" s="49"/>
      <c r="BF18" s="49"/>
      <c r="BG18" s="49"/>
      <c r="BH18" s="49"/>
      <c r="BI18" s="49"/>
      <c r="BJ18" s="49"/>
      <c r="BK18" s="49"/>
      <c r="BL18" s="49"/>
      <c r="BM18" s="50"/>
      <c r="BN18" s="50"/>
      <c r="BO18" s="50"/>
      <c r="BP18" s="50"/>
      <c r="BQ18" s="50"/>
      <c r="BR18" s="50"/>
      <c r="BS18" s="50"/>
      <c r="BT18" s="50"/>
      <c r="BU18" s="50"/>
    </row>
    <row r="19">
      <c r="A19" s="51" t="str">
        <f>IF(ISERROR(VALUE(SUBSTITUTE(OFFSET(A19,-1,0,1,1),".",""))),"1",IF(ISERROR(FIND("`",SUBSTITUTE(OFFSET(A19,-1,0,1,1),".","`",1))),TEXT(VALUE(OFFSET(A19,-1,0,1,1))+1,"#"),TEXT(VALUE(LEFT(OFFSET(A19,-1,0,1,1),FIND("`",SUBSTITUTE(OFFSET(A19,-1,0,1,1),".","`",1))-1))+1,"#")))</f>
        <v>3</v>
      </c>
      <c r="B19" s="36" t="s">
        <v>32</v>
      </c>
      <c r="C19" s="37">
        <f>min(C20:C24)</f>
        <v>44967</v>
      </c>
      <c r="D19" s="37">
        <f>max(D20:D24)</f>
        <v>44984</v>
      </c>
      <c r="E19" s="38">
        <f>D19-C19+1</f>
        <v>18</v>
      </c>
      <c r="F19" s="39"/>
      <c r="G19" s="38">
        <f t="shared" si="5"/>
        <v>12</v>
      </c>
      <c r="H19" s="38"/>
      <c r="I19" s="40"/>
      <c r="J19" s="40"/>
      <c r="K19" s="40"/>
      <c r="L19" s="40"/>
      <c r="M19" s="40"/>
      <c r="N19" s="40"/>
      <c r="O19" s="40"/>
      <c r="P19" s="40"/>
      <c r="Q19" s="40"/>
      <c r="R19" s="40"/>
      <c r="S19" s="40"/>
      <c r="T19" s="40"/>
      <c r="U19" s="40"/>
      <c r="V19" s="40"/>
      <c r="W19" s="40"/>
      <c r="X19" s="40"/>
      <c r="Y19" s="40"/>
      <c r="Z19" s="40"/>
      <c r="AA19" s="40"/>
      <c r="AB19" s="40"/>
      <c r="AC19" s="40"/>
      <c r="AD19" s="40"/>
      <c r="AE19" s="40"/>
      <c r="AF19" s="40"/>
      <c r="AG19" s="40"/>
      <c r="AH19" s="40"/>
      <c r="AI19" s="40"/>
      <c r="AJ19" s="40"/>
      <c r="AK19" s="40"/>
      <c r="AL19" s="40"/>
      <c r="AM19" s="40"/>
      <c r="AN19" s="40"/>
      <c r="AO19" s="40"/>
      <c r="AP19" s="40"/>
      <c r="AQ19" s="40"/>
      <c r="AR19" s="40"/>
      <c r="AS19" s="40"/>
      <c r="AT19" s="40"/>
      <c r="AU19" s="40"/>
      <c r="AV19" s="40"/>
      <c r="AW19" s="40"/>
      <c r="AX19" s="40"/>
      <c r="AY19" s="40"/>
      <c r="AZ19" s="40"/>
      <c r="BA19" s="40"/>
      <c r="BB19" s="40"/>
      <c r="BC19" s="40"/>
      <c r="BD19" s="40"/>
      <c r="BE19" s="40"/>
      <c r="BF19" s="40"/>
      <c r="BG19" s="40"/>
      <c r="BH19" s="40"/>
      <c r="BI19" s="40"/>
      <c r="BJ19" s="40"/>
      <c r="BK19" s="40"/>
      <c r="BL19" s="40"/>
      <c r="BM19" s="41"/>
      <c r="BN19" s="41"/>
      <c r="BO19" s="41"/>
      <c r="BP19" s="41"/>
      <c r="BQ19" s="41"/>
      <c r="BR19" s="41"/>
      <c r="BS19" s="41"/>
      <c r="BT19" s="41"/>
      <c r="BU19" s="41"/>
    </row>
    <row r="20">
      <c r="A20" s="42" t="str">
        <f t="shared" ref="A20:A24" si="10">IF(ISERROR(VALUE(SUBSTITUTE(OFFSET(A20,-1,0,1,1),".",""))),"0.1",IF(ISERROR(FIND("`",SUBSTITUTE(OFFSET(A20,-1,0,1,1),".","`",1))),OFFSET(A20,-1,0,1,1)&amp;".1",LEFT(OFFSET(A20,-1,0,1,1),FIND("`",SUBSTITUTE(OFFSET(A20,-1,0,1,1),".","`",1)))&amp;IF(ISERROR(FIND("`",SUBSTITUTE(OFFSET(A20,-1,0,1,1),".","`",2))),VALUE(RIGHT(OFFSET(A20,-1,0,1,1),LEN(OFFSET(A20,-1,0,1,1))-FIND("`",SUBSTITUTE(OFFSET(A20,-1,0,1,1),".","`",1))))+1,VALUE(MID(OFFSET(A20,-1,0,1,1),FIND("`",SUBSTITUTE(OFFSET(A20,-1,0,1,1),".","`",1))+1,(FIND("`",SUBSTITUTE(OFFSET(A20,-1,0,1,1),".","`",2))-FIND("`",SUBSTITUTE(OFFSET(A20,-1,0,1,1),".","`",1))-1)))+1)))</f>
        <v>3.1</v>
      </c>
      <c r="B20" s="43" t="s">
        <v>33</v>
      </c>
      <c r="C20" s="44">
        <f>$D$18+1</f>
        <v>44967</v>
      </c>
      <c r="D20" s="45">
        <f t="shared" ref="D20:D24" si="11">C20+E20-1</f>
        <v>44970</v>
      </c>
      <c r="E20" s="46">
        <v>4.0</v>
      </c>
      <c r="F20" s="47">
        <v>0.0</v>
      </c>
      <c r="G20" s="48">
        <f t="shared" si="5"/>
        <v>2</v>
      </c>
      <c r="H20" s="48"/>
      <c r="I20" s="49"/>
      <c r="J20" s="49"/>
      <c r="K20" s="49"/>
      <c r="L20" s="49"/>
      <c r="M20" s="49"/>
      <c r="N20" s="49"/>
      <c r="O20" s="49"/>
      <c r="P20" s="49"/>
      <c r="Q20" s="49"/>
      <c r="R20" s="49"/>
      <c r="S20" s="49"/>
      <c r="T20" s="49"/>
      <c r="U20" s="49"/>
      <c r="V20" s="49"/>
      <c r="W20" s="49"/>
      <c r="X20" s="49"/>
      <c r="Y20" s="49"/>
      <c r="Z20" s="49"/>
      <c r="AA20" s="49"/>
      <c r="AB20" s="49"/>
      <c r="AC20" s="49"/>
      <c r="AD20" s="49"/>
      <c r="AE20" s="49"/>
      <c r="AF20" s="49"/>
      <c r="AG20" s="49"/>
      <c r="AH20" s="49"/>
      <c r="AI20" s="49"/>
      <c r="AJ20" s="49"/>
      <c r="AK20" s="49"/>
      <c r="AL20" s="49"/>
      <c r="AM20" s="49"/>
      <c r="AN20" s="49"/>
      <c r="AO20" s="49"/>
      <c r="AP20" s="49"/>
      <c r="AQ20" s="49"/>
      <c r="AR20" s="49"/>
      <c r="AS20" s="49"/>
      <c r="AT20" s="49"/>
      <c r="AU20" s="49"/>
      <c r="AV20" s="49"/>
      <c r="AW20" s="49"/>
      <c r="AX20" s="49"/>
      <c r="AY20" s="49"/>
      <c r="AZ20" s="49"/>
      <c r="BA20" s="49"/>
      <c r="BB20" s="49"/>
      <c r="BC20" s="49"/>
      <c r="BD20" s="49"/>
      <c r="BE20" s="49"/>
      <c r="BF20" s="49"/>
      <c r="BG20" s="49"/>
      <c r="BH20" s="49"/>
      <c r="BI20" s="49"/>
      <c r="BJ20" s="49"/>
      <c r="BK20" s="49"/>
      <c r="BL20" s="49"/>
      <c r="BM20" s="50"/>
      <c r="BN20" s="50"/>
      <c r="BO20" s="50"/>
      <c r="BP20" s="50"/>
      <c r="BQ20" s="50"/>
      <c r="BR20" s="50"/>
      <c r="BS20" s="50"/>
      <c r="BT20" s="50"/>
      <c r="BU20" s="50"/>
    </row>
    <row r="21">
      <c r="A21" s="42" t="str">
        <f t="shared" si="10"/>
        <v>3.2</v>
      </c>
      <c r="B21" s="43" t="s">
        <v>34</v>
      </c>
      <c r="C21" s="44">
        <f t="shared" ref="C21:C24" si="12">_xlfn.WORKDAY.INTL(D20,1,"0000001")</f>
        <v>44971</v>
      </c>
      <c r="D21" s="45">
        <f t="shared" si="11"/>
        <v>44973</v>
      </c>
      <c r="E21" s="46">
        <v>3.0</v>
      </c>
      <c r="F21" s="47">
        <v>0.0</v>
      </c>
      <c r="G21" s="48">
        <f t="shared" si="5"/>
        <v>3</v>
      </c>
      <c r="H21" s="48"/>
      <c r="I21" s="49"/>
      <c r="J21" s="49"/>
      <c r="K21" s="49"/>
      <c r="L21" s="49"/>
      <c r="M21" s="49"/>
      <c r="N21" s="49"/>
      <c r="O21" s="49"/>
      <c r="P21" s="49"/>
      <c r="Q21" s="49"/>
      <c r="R21" s="49"/>
      <c r="S21" s="49"/>
      <c r="T21" s="49"/>
      <c r="U21" s="49"/>
      <c r="V21" s="49"/>
      <c r="W21" s="49"/>
      <c r="X21" s="49"/>
      <c r="Y21" s="49"/>
      <c r="Z21" s="49"/>
      <c r="AA21" s="49"/>
      <c r="AB21" s="49"/>
      <c r="AC21" s="49"/>
      <c r="AD21" s="49"/>
      <c r="AE21" s="49"/>
      <c r="AF21" s="49"/>
      <c r="AG21" s="49"/>
      <c r="AH21" s="49"/>
      <c r="AI21" s="49"/>
      <c r="AJ21" s="49"/>
      <c r="AK21" s="49"/>
      <c r="AL21" s="49"/>
      <c r="AM21" s="49"/>
      <c r="AN21" s="49"/>
      <c r="AO21" s="49"/>
      <c r="AP21" s="49"/>
      <c r="AQ21" s="49"/>
      <c r="AR21" s="49"/>
      <c r="AS21" s="49"/>
      <c r="AT21" s="49"/>
      <c r="AU21" s="49"/>
      <c r="AV21" s="49"/>
      <c r="AW21" s="49"/>
      <c r="AX21" s="49"/>
      <c r="AY21" s="49"/>
      <c r="AZ21" s="49"/>
      <c r="BA21" s="49"/>
      <c r="BB21" s="49"/>
      <c r="BC21" s="49"/>
      <c r="BD21" s="49"/>
      <c r="BE21" s="49"/>
      <c r="BF21" s="49"/>
      <c r="BG21" s="49"/>
      <c r="BH21" s="49"/>
      <c r="BI21" s="49"/>
      <c r="BJ21" s="49"/>
      <c r="BK21" s="49"/>
      <c r="BL21" s="49"/>
      <c r="BM21" s="50"/>
      <c r="BN21" s="50"/>
      <c r="BO21" s="50"/>
      <c r="BP21" s="50"/>
      <c r="BQ21" s="50"/>
      <c r="BR21" s="50"/>
      <c r="BS21" s="50"/>
      <c r="BT21" s="50"/>
      <c r="BU21" s="50"/>
    </row>
    <row r="22">
      <c r="A22" s="42" t="str">
        <f t="shared" si="10"/>
        <v>3.3</v>
      </c>
      <c r="B22" s="43" t="s">
        <v>35</v>
      </c>
      <c r="C22" s="44">
        <f t="shared" si="12"/>
        <v>44974</v>
      </c>
      <c r="D22" s="45">
        <f t="shared" si="11"/>
        <v>44975</v>
      </c>
      <c r="E22" s="46">
        <v>2.0</v>
      </c>
      <c r="F22" s="47">
        <v>0.0</v>
      </c>
      <c r="G22" s="48">
        <f t="shared" si="5"/>
        <v>1</v>
      </c>
      <c r="H22" s="48"/>
      <c r="I22" s="49"/>
      <c r="J22" s="49"/>
      <c r="K22" s="49"/>
      <c r="L22" s="49"/>
      <c r="M22" s="49"/>
      <c r="N22" s="49"/>
      <c r="O22" s="49"/>
      <c r="P22" s="49"/>
      <c r="Q22" s="49"/>
      <c r="R22" s="49"/>
      <c r="S22" s="49"/>
      <c r="T22" s="49"/>
      <c r="U22" s="49"/>
      <c r="V22" s="49"/>
      <c r="W22" s="49"/>
      <c r="X22" s="49"/>
      <c r="Y22" s="49"/>
      <c r="Z22" s="49"/>
      <c r="AA22" s="49"/>
      <c r="AB22" s="49"/>
      <c r="AC22" s="49"/>
      <c r="AD22" s="49"/>
      <c r="AE22" s="49"/>
      <c r="AF22" s="49"/>
      <c r="AG22" s="49"/>
      <c r="AH22" s="49"/>
      <c r="AI22" s="49"/>
      <c r="AJ22" s="49"/>
      <c r="AK22" s="49"/>
      <c r="AL22" s="49"/>
      <c r="AM22" s="49"/>
      <c r="AN22" s="49"/>
      <c r="AO22" s="49"/>
      <c r="AP22" s="49"/>
      <c r="AQ22" s="49"/>
      <c r="AR22" s="49"/>
      <c r="AS22" s="49"/>
      <c r="AT22" s="49"/>
      <c r="AU22" s="49"/>
      <c r="AV22" s="49"/>
      <c r="AW22" s="49"/>
      <c r="AX22" s="49"/>
      <c r="AY22" s="49"/>
      <c r="AZ22" s="49"/>
      <c r="BA22" s="49"/>
      <c r="BB22" s="49"/>
      <c r="BC22" s="49"/>
      <c r="BD22" s="49"/>
      <c r="BE22" s="49"/>
      <c r="BF22" s="49"/>
      <c r="BG22" s="49"/>
      <c r="BH22" s="49"/>
      <c r="BI22" s="49"/>
      <c r="BJ22" s="49"/>
      <c r="BK22" s="49"/>
      <c r="BL22" s="49"/>
      <c r="BM22" s="50"/>
      <c r="BN22" s="50"/>
      <c r="BO22" s="50"/>
      <c r="BP22" s="50"/>
      <c r="BQ22" s="50"/>
      <c r="BR22" s="50"/>
      <c r="BS22" s="50"/>
      <c r="BT22" s="50"/>
      <c r="BU22" s="50"/>
    </row>
    <row r="23">
      <c r="A23" s="42" t="str">
        <f t="shared" si="10"/>
        <v>3.4</v>
      </c>
      <c r="B23" s="43" t="s">
        <v>36</v>
      </c>
      <c r="C23" s="44">
        <f t="shared" si="12"/>
        <v>44977</v>
      </c>
      <c r="D23" s="45">
        <f t="shared" si="11"/>
        <v>44980</v>
      </c>
      <c r="E23" s="46">
        <v>4.0</v>
      </c>
      <c r="F23" s="47">
        <v>0.0</v>
      </c>
      <c r="G23" s="48">
        <f t="shared" si="5"/>
        <v>4</v>
      </c>
      <c r="H23" s="48"/>
      <c r="I23" s="49"/>
      <c r="J23" s="49"/>
      <c r="K23" s="49"/>
      <c r="L23" s="49"/>
      <c r="M23" s="49"/>
      <c r="N23" s="49"/>
      <c r="O23" s="49"/>
      <c r="P23" s="49"/>
      <c r="Q23" s="49"/>
      <c r="R23" s="49"/>
      <c r="S23" s="49"/>
      <c r="T23" s="49"/>
      <c r="U23" s="49"/>
      <c r="V23" s="49"/>
      <c r="W23" s="49"/>
      <c r="X23" s="49"/>
      <c r="Y23" s="49"/>
      <c r="Z23" s="49"/>
      <c r="AA23" s="49"/>
      <c r="AB23" s="49"/>
      <c r="AC23" s="49"/>
      <c r="AD23" s="49"/>
      <c r="AE23" s="49"/>
      <c r="AF23" s="49"/>
      <c r="AG23" s="49"/>
      <c r="AH23" s="49"/>
      <c r="AI23" s="49"/>
      <c r="AJ23" s="49"/>
      <c r="AK23" s="49"/>
      <c r="AL23" s="49"/>
      <c r="AM23" s="49"/>
      <c r="AN23" s="49"/>
      <c r="AO23" s="49"/>
      <c r="AP23" s="49"/>
      <c r="AQ23" s="49"/>
      <c r="AR23" s="49"/>
      <c r="AS23" s="49"/>
      <c r="AT23" s="49"/>
      <c r="AU23" s="49"/>
      <c r="AV23" s="49"/>
      <c r="AW23" s="49"/>
      <c r="AX23" s="49"/>
      <c r="AY23" s="49"/>
      <c r="AZ23" s="49"/>
      <c r="BA23" s="49"/>
      <c r="BB23" s="49"/>
      <c r="BC23" s="49"/>
      <c r="BD23" s="49"/>
      <c r="BE23" s="49"/>
      <c r="BF23" s="49"/>
      <c r="BG23" s="49"/>
      <c r="BH23" s="49"/>
      <c r="BI23" s="49"/>
      <c r="BJ23" s="49"/>
      <c r="BK23" s="49"/>
      <c r="BL23" s="49"/>
      <c r="BM23" s="50"/>
      <c r="BN23" s="50"/>
      <c r="BO23" s="50"/>
      <c r="BP23" s="50"/>
      <c r="BQ23" s="50"/>
      <c r="BR23" s="50"/>
      <c r="BS23" s="50"/>
      <c r="BT23" s="50"/>
      <c r="BU23" s="50"/>
    </row>
    <row r="24">
      <c r="A24" s="42" t="str">
        <f t="shared" si="10"/>
        <v>3.5</v>
      </c>
      <c r="B24" s="43" t="s">
        <v>37</v>
      </c>
      <c r="C24" s="44">
        <f t="shared" si="12"/>
        <v>44981</v>
      </c>
      <c r="D24" s="45">
        <f t="shared" si="11"/>
        <v>44984</v>
      </c>
      <c r="E24" s="46">
        <v>4.0</v>
      </c>
      <c r="F24" s="47">
        <v>0.0</v>
      </c>
      <c r="G24" s="48">
        <f t="shared" si="5"/>
        <v>2</v>
      </c>
      <c r="H24" s="48"/>
      <c r="I24" s="49"/>
      <c r="J24" s="49"/>
      <c r="K24" s="49"/>
      <c r="L24" s="49"/>
      <c r="M24" s="49"/>
      <c r="N24" s="49"/>
      <c r="O24" s="49"/>
      <c r="P24" s="49"/>
      <c r="Q24" s="49"/>
      <c r="R24" s="49"/>
      <c r="S24" s="49"/>
      <c r="T24" s="49"/>
      <c r="U24" s="49"/>
      <c r="V24" s="49"/>
      <c r="W24" s="49"/>
      <c r="X24" s="49"/>
      <c r="Y24" s="49"/>
      <c r="Z24" s="49"/>
      <c r="AA24" s="49"/>
      <c r="AB24" s="49"/>
      <c r="AC24" s="49"/>
      <c r="AD24" s="49"/>
      <c r="AE24" s="49"/>
      <c r="AF24" s="49"/>
      <c r="AG24" s="49"/>
      <c r="AH24" s="49"/>
      <c r="AI24" s="49"/>
      <c r="AJ24" s="49"/>
      <c r="AK24" s="49"/>
      <c r="AL24" s="49"/>
      <c r="AM24" s="49"/>
      <c r="AN24" s="49"/>
      <c r="AO24" s="49"/>
      <c r="AP24" s="49"/>
      <c r="AQ24" s="49"/>
      <c r="AR24" s="49"/>
      <c r="AS24" s="49"/>
      <c r="AT24" s="49"/>
      <c r="AU24" s="49"/>
      <c r="AV24" s="49"/>
      <c r="AW24" s="49"/>
      <c r="AX24" s="49"/>
      <c r="AY24" s="49"/>
      <c r="AZ24" s="49"/>
      <c r="BA24" s="49"/>
      <c r="BB24" s="49"/>
      <c r="BC24" s="49"/>
      <c r="BD24" s="49"/>
      <c r="BE24" s="49"/>
      <c r="BF24" s="49"/>
      <c r="BG24" s="49"/>
      <c r="BH24" s="49"/>
      <c r="BI24" s="49"/>
      <c r="BJ24" s="49"/>
      <c r="BK24" s="49"/>
      <c r="BL24" s="49"/>
      <c r="BM24" s="50"/>
      <c r="BN24" s="50"/>
      <c r="BO24" s="50"/>
      <c r="BP24" s="50"/>
      <c r="BQ24" s="50"/>
      <c r="BR24" s="50"/>
      <c r="BS24" s="50"/>
      <c r="BT24" s="50"/>
      <c r="BU24" s="50"/>
    </row>
    <row r="25">
      <c r="A25" s="51" t="str">
        <f>IF(ISERROR(VALUE(SUBSTITUTE(OFFSET(A25,-1,0,1,1),".",""))),"1",IF(ISERROR(FIND("`",SUBSTITUTE(OFFSET(A25,-1,0,1,1),".","`",1))),TEXT(VALUE(OFFSET(A25,-1,0,1,1))+1,"#"),TEXT(VALUE(LEFT(OFFSET(A25,-1,0,1,1),FIND("`",SUBSTITUTE(OFFSET(A25,-1,0,1,1),".","`",1))-1))+1,"#")))</f>
        <v>4</v>
      </c>
      <c r="B25" s="36" t="s">
        <v>38</v>
      </c>
      <c r="C25" s="37">
        <f>min(C26:C27)</f>
        <v>44985</v>
      </c>
      <c r="D25" s="37">
        <f>max(D26:D27)</f>
        <v>44996</v>
      </c>
      <c r="E25" s="38">
        <f>D25-C25+1</f>
        <v>12</v>
      </c>
      <c r="F25" s="39"/>
      <c r="G25" s="38">
        <f t="shared" si="5"/>
        <v>9</v>
      </c>
      <c r="H25" s="38"/>
      <c r="I25" s="40"/>
      <c r="J25" s="40"/>
      <c r="K25" s="40"/>
      <c r="L25" s="40"/>
      <c r="M25" s="40"/>
      <c r="N25" s="40"/>
      <c r="O25" s="40"/>
      <c r="P25" s="40"/>
      <c r="Q25" s="40"/>
      <c r="R25" s="40"/>
      <c r="S25" s="40"/>
      <c r="T25" s="40"/>
      <c r="U25" s="40"/>
      <c r="V25" s="40"/>
      <c r="W25" s="40"/>
      <c r="X25" s="40"/>
      <c r="Y25" s="40"/>
      <c r="Z25" s="40"/>
      <c r="AA25" s="40"/>
      <c r="AB25" s="40"/>
      <c r="AC25" s="40"/>
      <c r="AD25" s="40"/>
      <c r="AE25" s="40"/>
      <c r="AF25" s="40"/>
      <c r="AG25" s="40"/>
      <c r="AH25" s="40"/>
      <c r="AI25" s="40"/>
      <c r="AJ25" s="40"/>
      <c r="AK25" s="40"/>
      <c r="AL25" s="40"/>
      <c r="AM25" s="40"/>
      <c r="AN25" s="40"/>
      <c r="AO25" s="40"/>
      <c r="AP25" s="40"/>
      <c r="AQ25" s="40"/>
      <c r="AR25" s="40"/>
      <c r="AS25" s="40"/>
      <c r="AT25" s="40"/>
      <c r="AU25" s="40"/>
      <c r="AV25" s="40"/>
      <c r="AW25" s="40"/>
      <c r="AX25" s="40"/>
      <c r="AY25" s="40"/>
      <c r="AZ25" s="40"/>
      <c r="BA25" s="40"/>
      <c r="BB25" s="40"/>
      <c r="BC25" s="40"/>
      <c r="BD25" s="40"/>
      <c r="BE25" s="40"/>
      <c r="BF25" s="40"/>
      <c r="BG25" s="40"/>
      <c r="BH25" s="40"/>
      <c r="BI25" s="40"/>
      <c r="BJ25" s="40"/>
      <c r="BK25" s="40"/>
      <c r="BL25" s="40"/>
      <c r="BM25" s="41"/>
      <c r="BN25" s="41"/>
      <c r="BO25" s="41"/>
      <c r="BP25" s="41"/>
      <c r="BQ25" s="41"/>
      <c r="BR25" s="41"/>
      <c r="BS25" s="41"/>
      <c r="BT25" s="41"/>
      <c r="BU25" s="41"/>
    </row>
    <row r="26">
      <c r="A26" s="42" t="str">
        <f t="shared" ref="A26:A27" si="13">IF(ISERROR(VALUE(SUBSTITUTE(OFFSET(A26,-1,0,1,1),".",""))),"0.1",IF(ISERROR(FIND("`",SUBSTITUTE(OFFSET(A26,-1,0,1,1),".","`",1))),OFFSET(A26,-1,0,1,1)&amp;".1",LEFT(OFFSET(A26,-1,0,1,1),FIND("`",SUBSTITUTE(OFFSET(A26,-1,0,1,1),".","`",1)))&amp;IF(ISERROR(FIND("`",SUBSTITUTE(OFFSET(A26,-1,0,1,1),".","`",2))),VALUE(RIGHT(OFFSET(A26,-1,0,1,1),LEN(OFFSET(A26,-1,0,1,1))-FIND("`",SUBSTITUTE(OFFSET(A26,-1,0,1,1),".","`",1))))+1,VALUE(MID(OFFSET(A26,-1,0,1,1),FIND("`",SUBSTITUTE(OFFSET(A26,-1,0,1,1),".","`",1))+1,(FIND("`",SUBSTITUTE(OFFSET(A26,-1,0,1,1),".","`",2))-FIND("`",SUBSTITUTE(OFFSET(A26,-1,0,1,1),".","`",1))-1)))+1)))</f>
        <v>4.1</v>
      </c>
      <c r="B26" s="52" t="s">
        <v>39</v>
      </c>
      <c r="C26" s="44">
        <f>$D$24+1</f>
        <v>44985</v>
      </c>
      <c r="D26" s="45">
        <f t="shared" ref="D26:D27" si="14">C26+E26-1</f>
        <v>44989</v>
      </c>
      <c r="E26" s="46">
        <v>5.0</v>
      </c>
      <c r="F26" s="47">
        <v>0.0</v>
      </c>
      <c r="G26" s="48">
        <f t="shared" si="5"/>
        <v>4</v>
      </c>
      <c r="H26" s="48"/>
      <c r="I26" s="49"/>
      <c r="J26" s="49"/>
      <c r="K26" s="49"/>
      <c r="L26" s="49"/>
      <c r="M26" s="49"/>
      <c r="N26" s="49"/>
      <c r="O26" s="49"/>
      <c r="P26" s="49"/>
      <c r="Q26" s="49"/>
      <c r="R26" s="49"/>
      <c r="S26" s="49"/>
      <c r="T26" s="49"/>
      <c r="U26" s="49"/>
      <c r="V26" s="49"/>
      <c r="W26" s="49"/>
      <c r="X26" s="49"/>
      <c r="Y26" s="49"/>
      <c r="Z26" s="49"/>
      <c r="AA26" s="49"/>
      <c r="AB26" s="49"/>
      <c r="AC26" s="49"/>
      <c r="AD26" s="49"/>
      <c r="AE26" s="49"/>
      <c r="AF26" s="49"/>
      <c r="AG26" s="49"/>
      <c r="AH26" s="49"/>
      <c r="AI26" s="49"/>
      <c r="AJ26" s="49"/>
      <c r="AK26" s="49"/>
      <c r="AL26" s="49"/>
      <c r="AM26" s="49"/>
      <c r="AN26" s="49"/>
      <c r="AO26" s="49"/>
      <c r="AP26" s="49"/>
      <c r="AQ26" s="49"/>
      <c r="AR26" s="49"/>
      <c r="AS26" s="49"/>
      <c r="AT26" s="49"/>
      <c r="AU26" s="49"/>
      <c r="AV26" s="49"/>
      <c r="AW26" s="49"/>
      <c r="AX26" s="49"/>
      <c r="AY26" s="49"/>
      <c r="AZ26" s="49"/>
      <c r="BA26" s="49"/>
      <c r="BB26" s="49"/>
      <c r="BC26" s="49"/>
      <c r="BD26" s="49"/>
      <c r="BE26" s="49"/>
      <c r="BF26" s="49"/>
      <c r="BG26" s="49"/>
      <c r="BH26" s="49"/>
      <c r="BI26" s="49"/>
      <c r="BJ26" s="49"/>
      <c r="BK26" s="49"/>
      <c r="BL26" s="49"/>
      <c r="BM26" s="50"/>
      <c r="BN26" s="50"/>
      <c r="BO26" s="50"/>
      <c r="BP26" s="50"/>
      <c r="BQ26" s="50"/>
      <c r="BR26" s="50"/>
      <c r="BS26" s="50"/>
      <c r="BT26" s="50"/>
      <c r="BU26" s="50"/>
    </row>
    <row r="27">
      <c r="A27" s="42" t="str">
        <f t="shared" si="13"/>
        <v>4.2</v>
      </c>
      <c r="B27" s="52" t="s">
        <v>40</v>
      </c>
      <c r="C27" s="44">
        <f>D26+1</f>
        <v>44990</v>
      </c>
      <c r="D27" s="45">
        <f t="shared" si="14"/>
        <v>44996</v>
      </c>
      <c r="E27" s="46">
        <v>7.0</v>
      </c>
      <c r="F27" s="47">
        <v>0.0</v>
      </c>
      <c r="G27" s="48">
        <f t="shared" si="5"/>
        <v>5</v>
      </c>
      <c r="H27" s="48"/>
      <c r="I27" s="49"/>
      <c r="J27" s="49"/>
      <c r="K27" s="49"/>
      <c r="L27" s="49"/>
      <c r="M27" s="49"/>
      <c r="N27" s="49"/>
      <c r="O27" s="49"/>
      <c r="P27" s="49"/>
      <c r="Q27" s="49"/>
      <c r="R27" s="49"/>
      <c r="S27" s="49"/>
      <c r="T27" s="49"/>
      <c r="U27" s="49"/>
      <c r="V27" s="49"/>
      <c r="W27" s="49"/>
      <c r="X27" s="49"/>
      <c r="Y27" s="49"/>
      <c r="Z27" s="49"/>
      <c r="AA27" s="49"/>
      <c r="AB27" s="49"/>
      <c r="AC27" s="49"/>
      <c r="AD27" s="49"/>
      <c r="AE27" s="49"/>
      <c r="AF27" s="49"/>
      <c r="AG27" s="49"/>
      <c r="AH27" s="49"/>
      <c r="AI27" s="49"/>
      <c r="AJ27" s="49"/>
      <c r="AK27" s="49"/>
      <c r="AL27" s="49"/>
      <c r="AM27" s="49"/>
      <c r="AN27" s="49"/>
      <c r="AO27" s="49"/>
      <c r="AP27" s="49"/>
      <c r="AQ27" s="49"/>
      <c r="AR27" s="49"/>
      <c r="AS27" s="49"/>
      <c r="AT27" s="49"/>
      <c r="AU27" s="49"/>
      <c r="AV27" s="49"/>
      <c r="AW27" s="49"/>
      <c r="AX27" s="49"/>
      <c r="AY27" s="49"/>
      <c r="AZ27" s="49"/>
      <c r="BA27" s="49"/>
      <c r="BB27" s="49"/>
      <c r="BC27" s="49"/>
      <c r="BD27" s="49"/>
      <c r="BE27" s="49"/>
      <c r="BF27" s="49"/>
      <c r="BG27" s="49"/>
      <c r="BH27" s="49"/>
      <c r="BI27" s="49"/>
      <c r="BJ27" s="49"/>
      <c r="BK27" s="49"/>
      <c r="BL27" s="49"/>
      <c r="BM27" s="50"/>
      <c r="BN27" s="50"/>
      <c r="BO27" s="50"/>
      <c r="BP27" s="50"/>
      <c r="BQ27" s="50"/>
      <c r="BR27" s="50"/>
      <c r="BS27" s="50"/>
      <c r="BT27" s="50"/>
      <c r="BU27" s="50"/>
    </row>
    <row r="28">
      <c r="A28" s="51" t="str">
        <f>IF(ISERROR(VALUE(SUBSTITUTE(OFFSET(A28,-1,0,1,1),".",""))),"1",IF(ISERROR(FIND("`",SUBSTITUTE(OFFSET(A28,-1,0,1,1),".","`",1))),TEXT(VALUE(OFFSET(A28,-1,0,1,1))+1,"#"),TEXT(VALUE(LEFT(OFFSET(A28,-1,0,1,1),FIND("`",SUBSTITUTE(OFFSET(A28,-1,0,1,1),".","`",1))-1))+1,"#")))</f>
        <v>5</v>
      </c>
      <c r="B28" s="36" t="s">
        <v>41</v>
      </c>
      <c r="C28" s="37">
        <f>min(C29:C30)</f>
        <v>44997</v>
      </c>
      <c r="D28" s="37">
        <f>max(D29:D30)</f>
        <v>45002</v>
      </c>
      <c r="E28" s="38">
        <f>D28-C28+1</f>
        <v>6</v>
      </c>
      <c r="F28" s="39"/>
      <c r="G28" s="38">
        <f t="shared" si="5"/>
        <v>5</v>
      </c>
      <c r="H28" s="38"/>
      <c r="I28" s="40"/>
      <c r="J28" s="40"/>
      <c r="K28" s="40"/>
      <c r="L28" s="40"/>
      <c r="M28" s="40"/>
      <c r="N28" s="40"/>
      <c r="O28" s="40"/>
      <c r="P28" s="40"/>
      <c r="Q28" s="40"/>
      <c r="R28" s="40"/>
      <c r="S28" s="40"/>
      <c r="T28" s="40"/>
      <c r="U28" s="40"/>
      <c r="V28" s="40"/>
      <c r="W28" s="40"/>
      <c r="X28" s="40"/>
      <c r="Y28" s="40"/>
      <c r="Z28" s="40"/>
      <c r="AA28" s="40"/>
      <c r="AB28" s="40"/>
      <c r="AC28" s="40"/>
      <c r="AD28" s="40"/>
      <c r="AE28" s="40"/>
      <c r="AF28" s="40"/>
      <c r="AG28" s="40"/>
      <c r="AH28" s="40"/>
      <c r="AI28" s="40"/>
      <c r="AJ28" s="40"/>
      <c r="AK28" s="40"/>
      <c r="AL28" s="40"/>
      <c r="AM28" s="40"/>
      <c r="AN28" s="40"/>
      <c r="AO28" s="40"/>
      <c r="AP28" s="40"/>
      <c r="AQ28" s="40"/>
      <c r="AR28" s="40"/>
      <c r="AS28" s="40"/>
      <c r="AT28" s="40"/>
      <c r="AU28" s="40"/>
      <c r="AV28" s="40"/>
      <c r="AW28" s="40"/>
      <c r="AX28" s="40"/>
      <c r="AY28" s="40"/>
      <c r="AZ28" s="40"/>
      <c r="BA28" s="40"/>
      <c r="BB28" s="40"/>
      <c r="BC28" s="40"/>
      <c r="BD28" s="40"/>
      <c r="BE28" s="40"/>
      <c r="BF28" s="40"/>
      <c r="BG28" s="40"/>
      <c r="BH28" s="40"/>
      <c r="BI28" s="40"/>
      <c r="BJ28" s="40"/>
      <c r="BK28" s="40"/>
      <c r="BL28" s="40"/>
      <c r="BM28" s="41"/>
      <c r="BN28" s="41"/>
      <c r="BO28" s="41"/>
      <c r="BP28" s="41"/>
      <c r="BQ28" s="41"/>
      <c r="BR28" s="41"/>
      <c r="BS28" s="41"/>
      <c r="BT28" s="41"/>
      <c r="BU28" s="41"/>
    </row>
    <row r="29">
      <c r="A29" s="42" t="str">
        <f t="shared" ref="A29:A30" si="15">IF(ISERROR(VALUE(SUBSTITUTE(OFFSET(A29,-1,0,1,1),".",""))),"0.1",IF(ISERROR(FIND("`",SUBSTITUTE(OFFSET(A29,-1,0,1,1),".","`",1))),OFFSET(A29,-1,0,1,1)&amp;".1",LEFT(OFFSET(A29,-1,0,1,1),FIND("`",SUBSTITUTE(OFFSET(A29,-1,0,1,1),".","`",1)))&amp;IF(ISERROR(FIND("`",SUBSTITUTE(OFFSET(A29,-1,0,1,1),".","`",2))),VALUE(RIGHT(OFFSET(A29,-1,0,1,1),LEN(OFFSET(A29,-1,0,1,1))-FIND("`",SUBSTITUTE(OFFSET(A29,-1,0,1,1),".","`",1))))+1,VALUE(MID(OFFSET(A29,-1,0,1,1),FIND("`",SUBSTITUTE(OFFSET(A29,-1,0,1,1),".","`",1))+1,(FIND("`",SUBSTITUTE(OFFSET(A29,-1,0,1,1),".","`",2))-FIND("`",SUBSTITUTE(OFFSET(A29,-1,0,1,1),".","`",1))-1)))+1)))</f>
        <v>5.1</v>
      </c>
      <c r="B29" s="43" t="s">
        <v>42</v>
      </c>
      <c r="C29" s="44">
        <f>$D$27+1</f>
        <v>44997</v>
      </c>
      <c r="D29" s="45">
        <f t="shared" ref="D29:D33" si="16">C29+E29-1</f>
        <v>44998</v>
      </c>
      <c r="E29" s="46">
        <v>2.0</v>
      </c>
      <c r="F29" s="47">
        <v>0.0</v>
      </c>
      <c r="G29" s="48">
        <f t="shared" si="5"/>
        <v>1</v>
      </c>
      <c r="H29" s="48"/>
      <c r="I29" s="49"/>
      <c r="J29" s="49"/>
      <c r="K29" s="49"/>
      <c r="L29" s="49"/>
      <c r="M29" s="49"/>
      <c r="N29" s="49"/>
      <c r="O29" s="49"/>
      <c r="P29" s="49"/>
      <c r="Q29" s="49"/>
      <c r="R29" s="49"/>
      <c r="S29" s="49"/>
      <c r="T29" s="49"/>
      <c r="U29" s="49"/>
      <c r="V29" s="49"/>
      <c r="W29" s="49"/>
      <c r="X29" s="49"/>
      <c r="Y29" s="49"/>
      <c r="Z29" s="49"/>
      <c r="AA29" s="49"/>
      <c r="AB29" s="49"/>
      <c r="AC29" s="49"/>
      <c r="AD29" s="49"/>
      <c r="AE29" s="49"/>
      <c r="AF29" s="49"/>
      <c r="AG29" s="49"/>
      <c r="AH29" s="49"/>
      <c r="AI29" s="49"/>
      <c r="AJ29" s="49"/>
      <c r="AK29" s="49"/>
      <c r="AL29" s="49"/>
      <c r="AM29" s="49"/>
      <c r="AN29" s="49"/>
      <c r="AO29" s="49"/>
      <c r="AP29" s="49"/>
      <c r="AQ29" s="49"/>
      <c r="AR29" s="49"/>
      <c r="AS29" s="49"/>
      <c r="AT29" s="49"/>
      <c r="AU29" s="49"/>
      <c r="AV29" s="49"/>
      <c r="AW29" s="49"/>
      <c r="AX29" s="49"/>
      <c r="AY29" s="49"/>
      <c r="AZ29" s="49"/>
      <c r="BA29" s="49"/>
      <c r="BB29" s="49"/>
      <c r="BC29" s="49"/>
      <c r="BD29" s="49"/>
      <c r="BE29" s="49"/>
      <c r="BF29" s="49"/>
      <c r="BG29" s="49"/>
      <c r="BH29" s="49"/>
      <c r="BI29" s="49"/>
      <c r="BJ29" s="49"/>
      <c r="BK29" s="49"/>
      <c r="BL29" s="49"/>
      <c r="BM29" s="50"/>
      <c r="BN29" s="50"/>
      <c r="BO29" s="50"/>
      <c r="BP29" s="50"/>
      <c r="BQ29" s="50"/>
      <c r="BR29" s="50"/>
      <c r="BS29" s="50"/>
      <c r="BT29" s="50"/>
      <c r="BU29" s="50"/>
    </row>
    <row r="30">
      <c r="A30" s="42" t="str">
        <f t="shared" si="15"/>
        <v>5.2</v>
      </c>
      <c r="B30" s="43" t="s">
        <v>43</v>
      </c>
      <c r="C30" s="44">
        <f>D29+1</f>
        <v>44999</v>
      </c>
      <c r="D30" s="45">
        <f t="shared" si="16"/>
        <v>45002</v>
      </c>
      <c r="E30" s="46">
        <v>4.0</v>
      </c>
      <c r="F30" s="47">
        <v>0.0</v>
      </c>
      <c r="G30" s="48">
        <f t="shared" si="5"/>
        <v>4</v>
      </c>
      <c r="H30" s="48"/>
      <c r="I30" s="49"/>
      <c r="J30" s="49"/>
      <c r="K30" s="49"/>
      <c r="L30" s="49"/>
      <c r="M30" s="49"/>
      <c r="N30" s="49"/>
      <c r="O30" s="49"/>
      <c r="P30" s="49"/>
      <c r="Q30" s="49"/>
      <c r="R30" s="49"/>
      <c r="S30" s="49"/>
      <c r="T30" s="49"/>
      <c r="U30" s="49"/>
      <c r="V30" s="49"/>
      <c r="W30" s="49"/>
      <c r="X30" s="49"/>
      <c r="Y30" s="49"/>
      <c r="Z30" s="49"/>
      <c r="AA30" s="49"/>
      <c r="AB30" s="49"/>
      <c r="AC30" s="49"/>
      <c r="AD30" s="49"/>
      <c r="AE30" s="49"/>
      <c r="AF30" s="49"/>
      <c r="AG30" s="49"/>
      <c r="AH30" s="49"/>
      <c r="AI30" s="49"/>
      <c r="AJ30" s="49"/>
      <c r="AK30" s="49"/>
      <c r="AL30" s="49"/>
      <c r="AM30" s="49"/>
      <c r="AN30" s="49"/>
      <c r="AO30" s="49"/>
      <c r="AP30" s="49"/>
      <c r="AQ30" s="49"/>
      <c r="AR30" s="49"/>
      <c r="AS30" s="49"/>
      <c r="AT30" s="49"/>
      <c r="AU30" s="49"/>
      <c r="AV30" s="49"/>
      <c r="AW30" s="49"/>
      <c r="AX30" s="49"/>
      <c r="AY30" s="49"/>
      <c r="AZ30" s="49"/>
      <c r="BA30" s="49"/>
      <c r="BB30" s="49"/>
      <c r="BC30" s="49"/>
      <c r="BD30" s="49"/>
      <c r="BE30" s="49"/>
      <c r="BF30" s="49"/>
      <c r="BG30" s="49"/>
      <c r="BH30" s="49"/>
      <c r="BI30" s="49"/>
      <c r="BJ30" s="49"/>
      <c r="BK30" s="49"/>
      <c r="BL30" s="49"/>
      <c r="BM30" s="50"/>
      <c r="BN30" s="50"/>
      <c r="BO30" s="50"/>
      <c r="BP30" s="50"/>
      <c r="BQ30" s="50"/>
      <c r="BR30" s="50"/>
      <c r="BS30" s="50"/>
      <c r="BT30" s="50"/>
      <c r="BU30" s="50"/>
    </row>
    <row r="31">
      <c r="A31" s="51" t="str">
        <f>IF(ISERROR(VALUE(SUBSTITUTE(OFFSET(A31,-1,0,1,1),".",""))),"1",IF(ISERROR(FIND("`",SUBSTITUTE(OFFSET(A31,-1,0,1,1),".","`",1))),TEXT(VALUE(OFFSET(A31,-1,0,1,1))+1,"#"),TEXT(VALUE(LEFT(OFFSET(A31,-1,0,1,1),FIND("`",SUBSTITUTE(OFFSET(A31,-1,0,1,1),".","`",1))-1))+1,"#")))</f>
        <v>6</v>
      </c>
      <c r="B31" s="36" t="s">
        <v>44</v>
      </c>
      <c r="C31" s="53">
        <f>$D$28</f>
        <v>45002</v>
      </c>
      <c r="D31" s="45">
        <f t="shared" si="16"/>
        <v>45009</v>
      </c>
      <c r="E31" s="46">
        <v>8.0</v>
      </c>
      <c r="F31" s="47">
        <v>0.0</v>
      </c>
      <c r="G31" s="48">
        <f t="shared" si="5"/>
        <v>6</v>
      </c>
      <c r="H31" s="48"/>
      <c r="I31" s="49"/>
      <c r="J31" s="49"/>
      <c r="K31" s="49"/>
      <c r="L31" s="49"/>
      <c r="M31" s="49"/>
      <c r="N31" s="49"/>
      <c r="O31" s="49"/>
      <c r="P31" s="49"/>
      <c r="Q31" s="49"/>
      <c r="R31" s="49"/>
      <c r="S31" s="49"/>
      <c r="T31" s="49"/>
      <c r="U31" s="49"/>
      <c r="V31" s="49"/>
      <c r="W31" s="49"/>
      <c r="X31" s="49"/>
      <c r="Y31" s="49"/>
      <c r="Z31" s="49"/>
      <c r="AA31" s="49"/>
      <c r="AB31" s="49"/>
      <c r="AC31" s="49"/>
      <c r="AD31" s="49"/>
      <c r="AE31" s="49"/>
      <c r="AF31" s="49"/>
      <c r="AG31" s="49"/>
      <c r="AH31" s="49"/>
      <c r="AI31" s="49"/>
      <c r="AJ31" s="49"/>
      <c r="AK31" s="49"/>
      <c r="AL31" s="49"/>
      <c r="AM31" s="49"/>
      <c r="AN31" s="49"/>
      <c r="AO31" s="49"/>
      <c r="AP31" s="49"/>
      <c r="AQ31" s="49"/>
      <c r="AR31" s="49"/>
      <c r="AS31" s="49"/>
      <c r="AT31" s="49"/>
      <c r="AU31" s="49"/>
      <c r="AV31" s="49"/>
      <c r="AW31" s="49"/>
      <c r="AX31" s="49"/>
      <c r="AY31" s="49"/>
      <c r="AZ31" s="49"/>
      <c r="BA31" s="49"/>
      <c r="BB31" s="49"/>
      <c r="BC31" s="49"/>
      <c r="BD31" s="49"/>
      <c r="BE31" s="49"/>
      <c r="BF31" s="49"/>
      <c r="BG31" s="49"/>
      <c r="BH31" s="49"/>
      <c r="BI31" s="49"/>
      <c r="BJ31" s="49"/>
      <c r="BK31" s="49"/>
      <c r="BL31" s="49"/>
      <c r="BM31" s="50"/>
      <c r="BN31" s="50"/>
      <c r="BO31" s="50"/>
      <c r="BP31" s="50"/>
      <c r="BQ31" s="50"/>
      <c r="BR31" s="50"/>
      <c r="BS31" s="50"/>
      <c r="BT31" s="50"/>
      <c r="BU31" s="50"/>
    </row>
    <row r="32">
      <c r="A32" s="42" t="str">
        <f t="shared" ref="A32:A33" si="17">IF(ISERROR(VALUE(SUBSTITUTE(OFFSET(A32,-1,0,1,1),".",""))),"0.1",IF(ISERROR(FIND("`",SUBSTITUTE(OFFSET(A32,-1,0,1,1),".","`",1))),OFFSET(A32,-1,0,1,1)&amp;".1",LEFT(OFFSET(A32,-1,0,1,1),FIND("`",SUBSTITUTE(OFFSET(A32,-1,0,1,1),".","`",1)))&amp;IF(ISERROR(FIND("`",SUBSTITUTE(OFFSET(A32,-1,0,1,1),".","`",2))),VALUE(RIGHT(OFFSET(A32,-1,0,1,1),LEN(OFFSET(A32,-1,0,1,1))-FIND("`",SUBSTITUTE(OFFSET(A32,-1,0,1,1),".","`",1))))+1,VALUE(MID(OFFSET(A32,-1,0,1,1),FIND("`",SUBSTITUTE(OFFSET(A32,-1,0,1,1),".","`",1))+1,(FIND("`",SUBSTITUTE(OFFSET(A32,-1,0,1,1),".","`",2))-FIND("`",SUBSTITUTE(OFFSET(A32,-1,0,1,1),".","`",1))-1)))+1)))</f>
        <v>6.1</v>
      </c>
      <c r="B32" s="43" t="s">
        <v>45</v>
      </c>
      <c r="C32" s="44">
        <f>C31</f>
        <v>45002</v>
      </c>
      <c r="D32" s="45">
        <f t="shared" si="16"/>
        <v>45007</v>
      </c>
      <c r="E32" s="46">
        <v>6.0</v>
      </c>
      <c r="F32" s="47">
        <v>0.0</v>
      </c>
      <c r="G32" s="48">
        <f t="shared" si="5"/>
        <v>4</v>
      </c>
      <c r="H32" s="48"/>
      <c r="I32" s="49"/>
      <c r="J32" s="49"/>
      <c r="K32" s="49"/>
      <c r="L32" s="49"/>
      <c r="M32" s="49"/>
      <c r="N32" s="49"/>
      <c r="O32" s="49"/>
      <c r="P32" s="49"/>
      <c r="Q32" s="49"/>
      <c r="R32" s="49"/>
      <c r="S32" s="49"/>
      <c r="T32" s="49"/>
      <c r="U32" s="49"/>
      <c r="V32" s="49"/>
      <c r="W32" s="49"/>
      <c r="X32" s="49"/>
      <c r="Y32" s="49"/>
      <c r="Z32" s="49"/>
      <c r="AA32" s="49"/>
      <c r="AB32" s="49"/>
      <c r="AC32" s="49"/>
      <c r="AD32" s="49"/>
      <c r="AE32" s="49"/>
      <c r="AF32" s="49"/>
      <c r="AG32" s="49"/>
      <c r="AH32" s="49"/>
      <c r="AI32" s="49"/>
      <c r="AJ32" s="49"/>
      <c r="AK32" s="49"/>
      <c r="AL32" s="49"/>
      <c r="AM32" s="49"/>
      <c r="AN32" s="49"/>
      <c r="AO32" s="49"/>
      <c r="AP32" s="49"/>
      <c r="AQ32" s="49"/>
      <c r="AR32" s="49"/>
      <c r="AS32" s="49"/>
      <c r="AT32" s="49"/>
      <c r="AU32" s="49"/>
      <c r="AV32" s="49"/>
      <c r="AW32" s="49"/>
      <c r="AX32" s="49"/>
      <c r="AY32" s="49"/>
      <c r="AZ32" s="49"/>
      <c r="BA32" s="49"/>
      <c r="BB32" s="49"/>
      <c r="BC32" s="49"/>
      <c r="BD32" s="49"/>
      <c r="BE32" s="49"/>
      <c r="BF32" s="49"/>
      <c r="BG32" s="49"/>
      <c r="BH32" s="49"/>
      <c r="BI32" s="49"/>
      <c r="BJ32" s="49"/>
      <c r="BK32" s="49"/>
      <c r="BL32" s="49"/>
      <c r="BM32" s="50"/>
      <c r="BN32" s="50"/>
      <c r="BO32" s="50"/>
      <c r="BP32" s="50"/>
      <c r="BQ32" s="50"/>
      <c r="BR32" s="50"/>
      <c r="BS32" s="50"/>
      <c r="BT32" s="50"/>
      <c r="BU32" s="50"/>
    </row>
    <row r="33">
      <c r="A33" s="42" t="str">
        <f t="shared" si="17"/>
        <v>6.2</v>
      </c>
      <c r="B33" s="54" t="s">
        <v>46</v>
      </c>
      <c r="C33" s="44">
        <f>D32+1</f>
        <v>45008</v>
      </c>
      <c r="D33" s="45">
        <f t="shared" si="16"/>
        <v>45009</v>
      </c>
      <c r="E33" s="46">
        <v>2.0</v>
      </c>
      <c r="F33" s="47">
        <v>0.0</v>
      </c>
      <c r="G33" s="48">
        <f t="shared" si="5"/>
        <v>2</v>
      </c>
      <c r="H33" s="48"/>
      <c r="I33" s="49"/>
      <c r="J33" s="49"/>
      <c r="K33" s="49"/>
      <c r="L33" s="49"/>
      <c r="M33" s="49"/>
      <c r="N33" s="49"/>
      <c r="O33" s="49"/>
      <c r="P33" s="49"/>
      <c r="Q33" s="49"/>
      <c r="R33" s="49"/>
      <c r="S33" s="49"/>
      <c r="T33" s="49"/>
      <c r="U33" s="49"/>
      <c r="V33" s="49"/>
      <c r="W33" s="49"/>
      <c r="X33" s="49"/>
      <c r="Y33" s="49"/>
      <c r="Z33" s="49"/>
      <c r="AA33" s="49"/>
      <c r="AB33" s="49"/>
      <c r="AC33" s="49"/>
      <c r="AD33" s="49"/>
      <c r="AE33" s="49"/>
      <c r="AF33" s="49"/>
      <c r="AG33" s="49"/>
      <c r="AH33" s="49"/>
      <c r="AI33" s="49"/>
      <c r="AJ33" s="49"/>
      <c r="AK33" s="49"/>
      <c r="AL33" s="49"/>
      <c r="AM33" s="49"/>
      <c r="AN33" s="49"/>
      <c r="AO33" s="49"/>
      <c r="AP33" s="49"/>
      <c r="AQ33" s="49"/>
      <c r="AR33" s="49"/>
      <c r="AS33" s="49"/>
      <c r="AT33" s="49"/>
      <c r="AU33" s="49"/>
      <c r="AV33" s="49"/>
      <c r="AW33" s="49"/>
      <c r="AX33" s="49"/>
      <c r="AY33" s="49"/>
      <c r="AZ33" s="49"/>
      <c r="BA33" s="49"/>
      <c r="BB33" s="49"/>
      <c r="BC33" s="49"/>
      <c r="BD33" s="49"/>
      <c r="BE33" s="49"/>
      <c r="BF33" s="49"/>
      <c r="BG33" s="49"/>
      <c r="BH33" s="49"/>
      <c r="BI33" s="49"/>
      <c r="BJ33" s="49"/>
      <c r="BK33" s="49"/>
      <c r="BL33" s="49"/>
      <c r="BM33" s="50"/>
      <c r="BN33" s="50"/>
      <c r="BO33" s="50"/>
      <c r="BP33" s="50"/>
      <c r="BQ33" s="50"/>
      <c r="BR33" s="50"/>
      <c r="BS33" s="50"/>
      <c r="BT33" s="50"/>
      <c r="BU33" s="50"/>
    </row>
    <row r="34">
      <c r="A34" s="55"/>
      <c r="B34" s="55"/>
      <c r="C34" s="55"/>
      <c r="D34" s="55"/>
      <c r="E34" s="55"/>
      <c r="F34" s="55"/>
      <c r="G34" s="55"/>
      <c r="H34" s="55"/>
      <c r="I34" s="49"/>
      <c r="J34" s="49"/>
      <c r="K34" s="49"/>
      <c r="L34" s="49"/>
      <c r="M34" s="49"/>
      <c r="N34" s="49"/>
      <c r="O34" s="49"/>
      <c r="P34" s="49"/>
      <c r="Q34" s="49"/>
      <c r="R34" s="49"/>
      <c r="S34" s="49"/>
      <c r="T34" s="49"/>
      <c r="U34" s="49"/>
      <c r="V34" s="49"/>
      <c r="W34" s="49"/>
      <c r="X34" s="49"/>
      <c r="Y34" s="49"/>
      <c r="Z34" s="49"/>
      <c r="AA34" s="49"/>
      <c r="AB34" s="49"/>
      <c r="AC34" s="49"/>
      <c r="AD34" s="49"/>
      <c r="AE34" s="49"/>
      <c r="AF34" s="49"/>
      <c r="AG34" s="49"/>
      <c r="AH34" s="49"/>
      <c r="AI34" s="49"/>
      <c r="AJ34" s="49"/>
      <c r="AK34" s="49"/>
      <c r="AL34" s="49"/>
      <c r="AM34" s="49"/>
      <c r="AN34" s="49"/>
      <c r="AO34" s="49"/>
      <c r="AP34" s="49"/>
      <c r="AQ34" s="49"/>
      <c r="AR34" s="49"/>
      <c r="AS34" s="49"/>
      <c r="AT34" s="49"/>
      <c r="AU34" s="49"/>
      <c r="AV34" s="49"/>
      <c r="AW34" s="49"/>
      <c r="AX34" s="49"/>
      <c r="AY34" s="49"/>
      <c r="AZ34" s="49"/>
      <c r="BA34" s="49"/>
      <c r="BB34" s="49"/>
      <c r="BC34" s="49"/>
      <c r="BD34" s="49"/>
      <c r="BE34" s="49"/>
      <c r="BF34" s="49"/>
      <c r="BG34" s="49"/>
      <c r="BH34" s="49"/>
      <c r="BI34" s="49"/>
      <c r="BJ34" s="49"/>
      <c r="BK34" s="49"/>
      <c r="BL34" s="56"/>
      <c r="BM34" s="57"/>
      <c r="BN34" s="57"/>
      <c r="BO34" s="57"/>
      <c r="BP34" s="57"/>
      <c r="BQ34" s="57"/>
      <c r="BR34" s="57"/>
      <c r="BS34" s="57"/>
      <c r="BT34" s="57"/>
      <c r="BU34" s="57"/>
    </row>
    <row r="35">
      <c r="A35" s="58"/>
      <c r="B35" s="58"/>
      <c r="C35" s="58"/>
      <c r="D35" s="58"/>
      <c r="E35" s="58"/>
      <c r="F35" s="58"/>
      <c r="G35" s="58"/>
      <c r="H35" s="58"/>
      <c r="I35" s="49"/>
      <c r="J35" s="49"/>
      <c r="K35" s="49"/>
      <c r="L35" s="49"/>
      <c r="M35" s="49"/>
      <c r="N35" s="49"/>
      <c r="O35" s="49"/>
      <c r="P35" s="49"/>
      <c r="Q35" s="49"/>
      <c r="R35" s="49"/>
      <c r="S35" s="49"/>
      <c r="T35" s="49"/>
      <c r="U35" s="49"/>
      <c r="V35" s="49"/>
      <c r="W35" s="49"/>
      <c r="X35" s="49"/>
      <c r="Y35" s="49"/>
      <c r="Z35" s="49"/>
      <c r="AA35" s="49"/>
      <c r="AB35" s="49"/>
      <c r="AC35" s="49"/>
      <c r="AD35" s="49"/>
      <c r="AE35" s="49"/>
      <c r="AF35" s="49"/>
      <c r="AG35" s="49"/>
      <c r="AH35" s="49"/>
      <c r="AI35" s="49"/>
      <c r="AJ35" s="49"/>
      <c r="AK35" s="49"/>
      <c r="AL35" s="49"/>
      <c r="AM35" s="49"/>
      <c r="AN35" s="49"/>
      <c r="AO35" s="49"/>
      <c r="AP35" s="49"/>
      <c r="AQ35" s="49"/>
      <c r="AR35" s="49"/>
      <c r="AS35" s="49"/>
      <c r="AT35" s="49"/>
      <c r="AU35" s="49"/>
      <c r="AV35" s="49"/>
      <c r="AW35" s="49"/>
      <c r="AX35" s="49"/>
      <c r="AY35" s="49"/>
      <c r="AZ35" s="49"/>
      <c r="BA35" s="49"/>
      <c r="BB35" s="49"/>
      <c r="BC35" s="49"/>
      <c r="BD35" s="49"/>
      <c r="BE35" s="49"/>
      <c r="BF35" s="49"/>
      <c r="BG35" s="49"/>
      <c r="BH35" s="49"/>
      <c r="BI35" s="49"/>
      <c r="BJ35" s="49"/>
      <c r="BK35" s="49"/>
      <c r="BL35" s="56"/>
      <c r="BM35" s="57"/>
      <c r="BN35" s="57"/>
      <c r="BO35" s="57"/>
      <c r="BP35" s="57"/>
      <c r="BQ35" s="57"/>
      <c r="BR35" s="57"/>
      <c r="BS35" s="57"/>
      <c r="BT35" s="57"/>
      <c r="BU35" s="57"/>
    </row>
  </sheetData>
  <mergeCells count="22">
    <mergeCell ref="AD4:AJ4"/>
    <mergeCell ref="AK4:AQ4"/>
    <mergeCell ref="AR4:AX4"/>
    <mergeCell ref="AY4:BE4"/>
    <mergeCell ref="BF4:BL4"/>
    <mergeCell ref="BM4:BS4"/>
    <mergeCell ref="AR5:AX5"/>
    <mergeCell ref="AY5:BE5"/>
    <mergeCell ref="BF5:BL5"/>
    <mergeCell ref="BM5:BS5"/>
    <mergeCell ref="C5:D5"/>
    <mergeCell ref="I5:O5"/>
    <mergeCell ref="P5:V5"/>
    <mergeCell ref="W5:AC5"/>
    <mergeCell ref="AD5:AJ5"/>
    <mergeCell ref="AK5:AQ5"/>
    <mergeCell ref="I1:O1"/>
    <mergeCell ref="C4:D4"/>
    <mergeCell ref="E4:F4"/>
    <mergeCell ref="I4:O4"/>
    <mergeCell ref="P4:V4"/>
    <mergeCell ref="W4:AC4"/>
  </mergeCells>
  <conditionalFormatting sqref="I6:BU7">
    <cfRule type="expression" dxfId="0" priority="1">
      <formula>I$6=TODAY()</formula>
    </cfRule>
  </conditionalFormatting>
  <conditionalFormatting sqref="I8:BU35">
    <cfRule type="expression" dxfId="1" priority="2">
      <formula>AND(I$6&gt;=$C8,I$6&lt;$C8+ROUNDDOWN($F8*($D8-$C8+1),0))</formula>
    </cfRule>
  </conditionalFormatting>
  <conditionalFormatting sqref="I8:BU35">
    <cfRule type="expression" dxfId="2" priority="3">
      <formula>AND(I$6&gt;=$C8,I$6&lt;=$D8)</formula>
    </cfRule>
  </conditionalFormatting>
  <conditionalFormatting sqref="F7">
    <cfRule type="containsText" dxfId="3" priority="4" operator="containsText" text="Vertex42">
      <formula>NOT(ISERROR(SEARCH(("Vertex42"),(F7))))</formula>
    </cfRule>
  </conditionalFormatting>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5.13"/>
    <col customWidth="1" min="2" max="2" width="71.63"/>
    <col customWidth="1" min="3" max="3" width="15.5"/>
  </cols>
  <sheetData>
    <row r="1" ht="30.0" customHeight="1">
      <c r="A1" s="59" t="s">
        <v>47</v>
      </c>
      <c r="B1" s="59"/>
      <c r="C1" s="60" t="s">
        <v>48</v>
      </c>
    </row>
    <row r="2">
      <c r="A2" s="61"/>
      <c r="B2" s="62"/>
      <c r="C2" s="63" t="str">
        <f>HYPERLINK("https://www.vertex42.com/about.html","Contact Vertex42")</f>
        <v>Contact Vertex42</v>
      </c>
    </row>
    <row r="3">
      <c r="A3" s="64"/>
      <c r="B3" s="65"/>
      <c r="C3" s="65"/>
    </row>
    <row r="4" ht="22.5" customHeight="1">
      <c r="A4" s="66" t="s">
        <v>49</v>
      </c>
      <c r="B4" s="67"/>
      <c r="C4" s="67"/>
    </row>
    <row r="5" ht="15.0" customHeight="1">
      <c r="A5" s="68"/>
      <c r="B5" s="69" t="s">
        <v>50</v>
      </c>
      <c r="C5" s="61"/>
    </row>
    <row r="6" ht="15.0" customHeight="1">
      <c r="A6" s="68"/>
      <c r="B6" s="70"/>
      <c r="C6" s="61"/>
    </row>
    <row r="7" ht="15.0" customHeight="1">
      <c r="A7" s="68"/>
      <c r="B7" s="69" t="s">
        <v>51</v>
      </c>
      <c r="C7" s="61"/>
    </row>
    <row r="8" ht="18.0" customHeight="1">
      <c r="A8" s="68"/>
      <c r="B8" s="68"/>
      <c r="C8" s="61"/>
    </row>
    <row r="9" ht="15.0" customHeight="1">
      <c r="A9" s="68"/>
      <c r="B9" s="71" t="s">
        <v>52</v>
      </c>
      <c r="C9" s="61"/>
    </row>
    <row r="10" ht="15.0" customHeight="1">
      <c r="A10" s="68"/>
      <c r="B10" s="72" t="s">
        <v>53</v>
      </c>
      <c r="C10" s="61"/>
    </row>
    <row r="11" ht="15.0" customHeight="1">
      <c r="A11" s="61"/>
      <c r="B11" s="73"/>
      <c r="C11" s="61"/>
    </row>
    <row r="12" ht="22.5" customHeight="1">
      <c r="A12" s="66" t="s">
        <v>54</v>
      </c>
      <c r="B12" s="67"/>
      <c r="C12" s="67"/>
    </row>
    <row r="13" ht="15.0" customHeight="1">
      <c r="A13" s="74" t="s">
        <v>55</v>
      </c>
      <c r="B13" s="72" t="s">
        <v>56</v>
      </c>
      <c r="C13" s="75" t="s">
        <v>57</v>
      </c>
    </row>
    <row r="14" ht="15.0" customHeight="1">
      <c r="A14" s="74" t="s">
        <v>55</v>
      </c>
      <c r="B14" s="72" t="s">
        <v>58</v>
      </c>
      <c r="C14" s="61"/>
    </row>
    <row r="15" ht="15.0" customHeight="1">
      <c r="A15" s="74" t="s">
        <v>55</v>
      </c>
      <c r="B15" s="72" t="s">
        <v>59</v>
      </c>
      <c r="C15" s="76" t="s">
        <v>60</v>
      </c>
    </row>
    <row r="16" ht="15.0" customHeight="1">
      <c r="A16" s="74" t="s">
        <v>55</v>
      </c>
      <c r="B16" s="72" t="s">
        <v>61</v>
      </c>
      <c r="C16" s="61"/>
    </row>
    <row r="17" ht="15.0" customHeight="1">
      <c r="A17" s="74" t="s">
        <v>55</v>
      </c>
      <c r="B17" s="72" t="s">
        <v>62</v>
      </c>
      <c r="C17" s="61"/>
    </row>
    <row r="18" ht="15.0" customHeight="1">
      <c r="A18" s="74" t="s">
        <v>55</v>
      </c>
      <c r="B18" s="72" t="s">
        <v>63</v>
      </c>
      <c r="C18" s="61"/>
    </row>
    <row r="19" ht="15.0" customHeight="1">
      <c r="A19" s="74" t="s">
        <v>55</v>
      </c>
      <c r="B19" s="69" t="s">
        <v>64</v>
      </c>
      <c r="C19" s="61"/>
    </row>
    <row r="20" ht="15.0" customHeight="1">
      <c r="A20" s="74" t="s">
        <v>55</v>
      </c>
      <c r="B20" s="72" t="s">
        <v>65</v>
      </c>
      <c r="C20" s="61"/>
    </row>
    <row r="21">
      <c r="A21" s="61"/>
      <c r="B21" s="61"/>
      <c r="C21" s="61"/>
    </row>
    <row r="22" ht="22.5" customHeight="1">
      <c r="A22" s="66" t="s">
        <v>66</v>
      </c>
      <c r="B22" s="67"/>
      <c r="C22" s="67"/>
    </row>
    <row r="23">
      <c r="A23" s="61"/>
      <c r="B23" s="61"/>
      <c r="C23" s="61"/>
    </row>
    <row r="24" ht="15.0" customHeight="1">
      <c r="A24" s="77"/>
      <c r="B24" s="78" t="s">
        <v>67</v>
      </c>
      <c r="C24" s="61"/>
    </row>
    <row r="25" ht="15.0" customHeight="1">
      <c r="A25" s="79"/>
      <c r="B25" s="78" t="s">
        <v>68</v>
      </c>
      <c r="C25" s="61"/>
    </row>
    <row r="26" ht="15.0" customHeight="1">
      <c r="A26" s="80"/>
      <c r="B26" s="78" t="s">
        <v>69</v>
      </c>
      <c r="C26" s="61"/>
    </row>
    <row r="27">
      <c r="A27" s="61"/>
      <c r="B27" s="61"/>
      <c r="C27" s="61"/>
    </row>
    <row r="28" ht="22.5" customHeight="1">
      <c r="A28" s="66" t="s">
        <v>70</v>
      </c>
      <c r="B28" s="67"/>
      <c r="C28" s="67"/>
    </row>
    <row r="29" ht="15.0" customHeight="1">
      <c r="A29" s="61"/>
      <c r="B29" s="81"/>
      <c r="C29" s="61"/>
    </row>
    <row r="30" ht="15.0" customHeight="1">
      <c r="A30" s="61"/>
      <c r="B30" s="82" t="s">
        <v>71</v>
      </c>
      <c r="C30" s="61"/>
    </row>
    <row r="31" ht="15.0" customHeight="1">
      <c r="A31" s="61"/>
      <c r="B31" s="81" t="s">
        <v>72</v>
      </c>
      <c r="C31" s="61"/>
    </row>
    <row r="32" ht="15.0" customHeight="1">
      <c r="A32" s="61"/>
      <c r="B32" s="78" t="s">
        <v>73</v>
      </c>
      <c r="C32" s="61"/>
    </row>
    <row r="33" ht="15.0" customHeight="1">
      <c r="A33" s="61"/>
      <c r="B33" s="78" t="s">
        <v>74</v>
      </c>
      <c r="C33" s="61"/>
    </row>
    <row r="34" ht="15.0" customHeight="1">
      <c r="A34" s="61"/>
      <c r="B34" s="78" t="s">
        <v>75</v>
      </c>
      <c r="C34" s="61"/>
    </row>
    <row r="35" ht="15.0" customHeight="1">
      <c r="A35" s="61"/>
      <c r="B35" s="78"/>
      <c r="C35" s="61"/>
    </row>
    <row r="36" ht="15.0" customHeight="1">
      <c r="A36" s="61"/>
      <c r="B36" s="83" t="s">
        <v>76</v>
      </c>
      <c r="C36" s="61"/>
    </row>
    <row r="37" ht="15.0" customHeight="1">
      <c r="A37" s="61"/>
      <c r="B37" s="84"/>
      <c r="C37" s="61"/>
    </row>
    <row r="38" ht="15.0" customHeight="1">
      <c r="A38" s="61"/>
      <c r="B38" s="82" t="s">
        <v>77</v>
      </c>
      <c r="C38" s="61"/>
    </row>
    <row r="39" ht="15.0" customHeight="1">
      <c r="A39" s="61"/>
      <c r="B39" s="73" t="s">
        <v>78</v>
      </c>
      <c r="C39" s="61"/>
    </row>
    <row r="40" ht="15.0" customHeight="1">
      <c r="A40" s="61"/>
      <c r="B40" s="78"/>
      <c r="C40" s="61"/>
    </row>
    <row r="41" ht="15.0" customHeight="1">
      <c r="A41" s="61"/>
      <c r="B41" s="83" t="s">
        <v>79</v>
      </c>
      <c r="C41" s="61"/>
    </row>
    <row r="42" ht="15.0" customHeight="1">
      <c r="A42" s="61"/>
      <c r="B42" s="84"/>
      <c r="C42" s="61"/>
    </row>
    <row r="43" ht="15.0" customHeight="1">
      <c r="A43" s="61"/>
      <c r="B43" s="83" t="s">
        <v>80</v>
      </c>
      <c r="C43" s="61"/>
    </row>
    <row r="44" ht="15.0" customHeight="1">
      <c r="A44" s="61"/>
      <c r="B44" s="85"/>
      <c r="C44" s="61"/>
    </row>
    <row r="45" ht="15.0" customHeight="1">
      <c r="A45" s="61"/>
      <c r="B45" s="82" t="s">
        <v>81</v>
      </c>
      <c r="C45" s="61"/>
    </row>
    <row r="46" ht="15.0" customHeight="1">
      <c r="A46" s="61"/>
      <c r="B46" s="73" t="s">
        <v>82</v>
      </c>
      <c r="C46" s="61"/>
    </row>
    <row r="47" ht="15.0" customHeight="1">
      <c r="A47" s="61"/>
      <c r="B47" s="84"/>
      <c r="C47" s="61"/>
    </row>
    <row r="48" ht="22.5" customHeight="1">
      <c r="A48" s="66" t="s">
        <v>83</v>
      </c>
      <c r="B48" s="67"/>
      <c r="C48" s="67"/>
    </row>
    <row r="49" ht="15.0" customHeight="1">
      <c r="A49" s="86"/>
      <c r="B49" s="61"/>
      <c r="C49" s="61"/>
    </row>
    <row r="50" ht="15.0" customHeight="1">
      <c r="A50" s="86"/>
      <c r="B50" s="83" t="s">
        <v>84</v>
      </c>
      <c r="C50" s="61"/>
    </row>
    <row r="51" ht="15.0" customHeight="1">
      <c r="A51" s="86"/>
      <c r="B51" s="61"/>
      <c r="C51" s="61"/>
    </row>
    <row r="52" ht="15.0" customHeight="1">
      <c r="A52" s="87" t="s">
        <v>85</v>
      </c>
      <c r="B52" s="82" t="s">
        <v>86</v>
      </c>
      <c r="C52" s="61"/>
    </row>
    <row r="53" ht="15.0" customHeight="1">
      <c r="A53" s="87" t="s">
        <v>87</v>
      </c>
      <c r="B53" s="82" t="s">
        <v>88</v>
      </c>
      <c r="C53" s="61"/>
    </row>
    <row r="54" ht="15.0" customHeight="1">
      <c r="A54" s="87" t="s">
        <v>89</v>
      </c>
      <c r="B54" s="85" t="s">
        <v>90</v>
      </c>
      <c r="C54" s="61"/>
    </row>
    <row r="55" ht="15.0" customHeight="1">
      <c r="A55" s="86"/>
      <c r="B55" s="88" t="s">
        <v>91</v>
      </c>
      <c r="C55" s="61"/>
    </row>
    <row r="56" ht="15.0" customHeight="1">
      <c r="A56" s="86"/>
      <c r="B56" s="88" t="s">
        <v>92</v>
      </c>
      <c r="C56" s="61"/>
    </row>
    <row r="57" ht="15.0" customHeight="1">
      <c r="A57" s="86"/>
      <c r="B57" s="89"/>
      <c r="C57" s="61"/>
    </row>
    <row r="58" ht="15.0" customHeight="1">
      <c r="A58" s="87" t="s">
        <v>93</v>
      </c>
      <c r="B58" s="85" t="s">
        <v>94</v>
      </c>
      <c r="C58" s="61"/>
    </row>
    <row r="59" ht="15.0" customHeight="1">
      <c r="A59" s="86"/>
      <c r="B59" s="89" t="s">
        <v>95</v>
      </c>
      <c r="C59" s="61"/>
    </row>
    <row r="60" ht="15.0" customHeight="1">
      <c r="A60" s="86"/>
      <c r="B60" s="88" t="s">
        <v>96</v>
      </c>
      <c r="C60" s="61"/>
    </row>
    <row r="61" ht="15.0" customHeight="1">
      <c r="A61" s="86"/>
      <c r="B61" s="90"/>
      <c r="C61" s="61"/>
    </row>
    <row r="62" ht="15.0" customHeight="1">
      <c r="A62" s="87" t="s">
        <v>97</v>
      </c>
      <c r="B62" s="85" t="s">
        <v>98</v>
      </c>
      <c r="C62" s="61"/>
    </row>
    <row r="63" ht="15.0" customHeight="1">
      <c r="A63" s="86"/>
      <c r="B63" s="88" t="s">
        <v>99</v>
      </c>
      <c r="C63" s="61"/>
    </row>
    <row r="64" ht="15.0" customHeight="1">
      <c r="A64" s="61"/>
      <c r="B64" s="61"/>
      <c r="C64" s="61"/>
    </row>
    <row r="65" ht="22.5" customHeight="1">
      <c r="A65" s="66" t="s">
        <v>100</v>
      </c>
      <c r="B65" s="67"/>
      <c r="C65" s="67"/>
    </row>
    <row r="66" ht="15.0" customHeight="1">
      <c r="A66" s="87" t="s">
        <v>101</v>
      </c>
      <c r="B66" s="85" t="s">
        <v>102</v>
      </c>
      <c r="C66" s="61"/>
    </row>
    <row r="67" ht="15.0" customHeight="1">
      <c r="A67" s="91" t="s">
        <v>103</v>
      </c>
      <c r="B67" s="92" t="s">
        <v>104</v>
      </c>
      <c r="C67" s="61"/>
    </row>
    <row r="68">
      <c r="A68" s="61"/>
      <c r="B68" s="90" t="s">
        <v>105</v>
      </c>
      <c r="C68" s="61"/>
    </row>
    <row r="69">
      <c r="A69" s="61"/>
      <c r="B69" s="61"/>
      <c r="C69" s="61"/>
    </row>
    <row r="70">
      <c r="A70" s="87" t="s">
        <v>101</v>
      </c>
      <c r="B70" s="85" t="s">
        <v>106</v>
      </c>
      <c r="C70" s="61"/>
    </row>
    <row r="71">
      <c r="A71" s="91" t="s">
        <v>103</v>
      </c>
      <c r="B71" s="89" t="s">
        <v>107</v>
      </c>
      <c r="C71" s="61"/>
    </row>
    <row r="72">
      <c r="A72" s="61"/>
      <c r="B72" s="61"/>
      <c r="C72" s="61"/>
    </row>
    <row r="73">
      <c r="A73" s="87" t="s">
        <v>101</v>
      </c>
      <c r="B73" s="82" t="s">
        <v>108</v>
      </c>
      <c r="C73" s="61"/>
    </row>
    <row r="74">
      <c r="A74" s="91" t="s">
        <v>103</v>
      </c>
      <c r="B74" s="88" t="s">
        <v>109</v>
      </c>
      <c r="C74" s="61"/>
    </row>
    <row r="75">
      <c r="A75" s="61"/>
      <c r="B75" s="61"/>
      <c r="C75" s="61"/>
    </row>
    <row r="76">
      <c r="A76" s="61"/>
      <c r="B76" s="88" t="s">
        <v>110</v>
      </c>
      <c r="C76" s="61"/>
    </row>
    <row r="77">
      <c r="A77" s="61"/>
      <c r="B77" s="61"/>
      <c r="C77" s="61"/>
    </row>
    <row r="78">
      <c r="A78" s="87" t="s">
        <v>101</v>
      </c>
      <c r="B78" s="85" t="s">
        <v>111</v>
      </c>
      <c r="C78" s="61"/>
    </row>
    <row r="79">
      <c r="A79" s="91" t="s">
        <v>103</v>
      </c>
      <c r="B79" s="93" t="s">
        <v>112</v>
      </c>
      <c r="C79" s="61"/>
    </row>
    <row r="80">
      <c r="A80" s="61"/>
      <c r="B80" s="94" t="s">
        <v>113</v>
      </c>
      <c r="C80" s="61"/>
    </row>
    <row r="81">
      <c r="A81" s="61"/>
      <c r="B81" s="61"/>
      <c r="C81" s="61"/>
    </row>
    <row r="82" ht="15.0" customHeight="1">
      <c r="A82" s="87" t="s">
        <v>101</v>
      </c>
      <c r="B82" s="85" t="s">
        <v>114</v>
      </c>
      <c r="C82" s="61"/>
    </row>
    <row r="83" ht="15.0" customHeight="1">
      <c r="A83" s="91" t="s">
        <v>103</v>
      </c>
      <c r="B83" s="88" t="s">
        <v>115</v>
      </c>
      <c r="C83" s="61"/>
    </row>
    <row r="84" ht="15.0" customHeight="1">
      <c r="A84" s="61"/>
      <c r="B84" s="61"/>
      <c r="C84" s="61"/>
    </row>
    <row r="85" ht="15.0" customHeight="1">
      <c r="A85" s="61"/>
      <c r="B85" s="61"/>
      <c r="C85" s="61"/>
    </row>
    <row r="86" ht="15.0" customHeight="1">
      <c r="A86" s="61"/>
      <c r="B86" s="61"/>
      <c r="C86" s="61"/>
    </row>
    <row r="87" ht="15.0" customHeight="1">
      <c r="A87" s="61"/>
      <c r="B87" s="61"/>
      <c r="C87" s="61"/>
    </row>
    <row r="88">
      <c r="A88" s="61"/>
      <c r="B88" s="61"/>
      <c r="C88" s="61"/>
    </row>
    <row r="89">
      <c r="A89" s="61"/>
      <c r="B89" s="61"/>
      <c r="C89" s="61"/>
    </row>
    <row r="90">
      <c r="A90" s="61"/>
      <c r="B90" s="61"/>
      <c r="C90" s="61"/>
    </row>
    <row r="91">
      <c r="A91" s="61"/>
      <c r="B91" s="61"/>
      <c r="C91" s="61"/>
    </row>
    <row r="92">
      <c r="A92" s="61"/>
      <c r="B92" s="61"/>
      <c r="C92" s="61"/>
    </row>
    <row r="93">
      <c r="A93" s="61"/>
      <c r="B93" s="61"/>
      <c r="C93" s="61"/>
    </row>
    <row r="94">
      <c r="A94" s="61"/>
      <c r="B94" s="61"/>
      <c r="C94" s="61"/>
    </row>
    <row r="95" ht="15.0" customHeight="1">
      <c r="A95" s="87" t="s">
        <v>101</v>
      </c>
      <c r="B95" s="85" t="s">
        <v>116</v>
      </c>
      <c r="C95" s="61"/>
    </row>
    <row r="96" ht="15.0" customHeight="1">
      <c r="A96" s="91" t="s">
        <v>103</v>
      </c>
      <c r="B96" s="88" t="s">
        <v>117</v>
      </c>
      <c r="C96" s="61"/>
    </row>
    <row r="97" ht="15.0" customHeight="1">
      <c r="A97" s="61"/>
      <c r="B97" s="61"/>
      <c r="C97" s="61"/>
    </row>
    <row r="98" ht="15.0" customHeight="1">
      <c r="A98" s="61"/>
      <c r="B98" s="95"/>
      <c r="C98" s="61"/>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3.88"/>
    <col customWidth="1" min="2" max="2" width="74.25"/>
    <col customWidth="1" min="3" max="3" width="15.75"/>
  </cols>
  <sheetData>
    <row r="1" ht="30.0" customHeight="1">
      <c r="A1" s="96" t="s">
        <v>118</v>
      </c>
      <c r="B1" s="96"/>
      <c r="C1" s="96"/>
    </row>
    <row r="3">
      <c r="B3" s="97" t="s">
        <v>119</v>
      </c>
    </row>
    <row r="5">
      <c r="B5" s="98" t="str">
        <f>HYPERLINK("https://www.vertex42.com/ExcelTemplates/gantt-chart-template-pro.html","Learn More About Gantt Chart Template Pro")</f>
        <v>Learn More About Gantt Chart Template Pro</v>
      </c>
    </row>
    <row r="7">
      <c r="B7" s="99" t="s">
        <v>120</v>
      </c>
    </row>
    <row r="9" ht="22.5" customHeight="1">
      <c r="A9" s="66" t="s">
        <v>121</v>
      </c>
      <c r="B9" s="67"/>
      <c r="C9" s="67"/>
    </row>
    <row r="10">
      <c r="B10" s="99"/>
    </row>
    <row r="11">
      <c r="B11" s="99" t="s">
        <v>122</v>
      </c>
    </row>
    <row r="12">
      <c r="B12" s="97" t="s">
        <v>123</v>
      </c>
    </row>
    <row r="14">
      <c r="B14" s="99" t="s">
        <v>124</v>
      </c>
    </row>
    <row r="15">
      <c r="B15" s="97" t="s">
        <v>125</v>
      </c>
    </row>
    <row r="17">
      <c r="B17" s="99" t="s">
        <v>126</v>
      </c>
    </row>
    <row r="18">
      <c r="B18" s="97" t="s">
        <v>127</v>
      </c>
    </row>
    <row r="20">
      <c r="B20" s="99" t="s">
        <v>128</v>
      </c>
    </row>
    <row r="21">
      <c r="B21" s="97" t="s">
        <v>129</v>
      </c>
    </row>
    <row r="23">
      <c r="B23" s="99" t="s">
        <v>130</v>
      </c>
    </row>
    <row r="24">
      <c r="B24" s="97" t="s">
        <v>131</v>
      </c>
    </row>
    <row r="38">
      <c r="B38" s="99" t="s">
        <v>132</v>
      </c>
    </row>
    <row r="39">
      <c r="B39" s="97" t="s">
        <v>133</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5.88"/>
    <col customWidth="1" min="2" max="2" width="71.5"/>
    <col customWidth="1" min="3" max="3" width="18.88"/>
  </cols>
  <sheetData>
    <row r="1" ht="30.0" customHeight="1">
      <c r="A1" s="96"/>
      <c r="B1" s="96" t="s">
        <v>134</v>
      </c>
      <c r="C1" s="96"/>
    </row>
    <row r="2">
      <c r="B2" s="100"/>
    </row>
    <row r="3">
      <c r="B3" s="101" t="str">
        <f>HYPERLINK("https://www.vertex42.com/ExcelTemplates/excel-gantt-chart.html","Gantt Chart Template for Google Sheets")</f>
        <v>Gantt Chart Template for Google Sheets</v>
      </c>
    </row>
    <row r="4">
      <c r="B4" s="102" t="s">
        <v>135</v>
      </c>
    </row>
    <row r="5">
      <c r="B5" s="100"/>
    </row>
    <row r="6">
      <c r="B6" s="103" t="s">
        <v>136</v>
      </c>
    </row>
    <row r="7">
      <c r="B7" s="104"/>
    </row>
    <row r="8">
      <c r="B8" s="105" t="s">
        <v>137</v>
      </c>
    </row>
    <row r="9">
      <c r="B9" s="104"/>
    </row>
    <row r="10">
      <c r="B10" s="106" t="s">
        <v>138</v>
      </c>
    </row>
    <row r="11">
      <c r="B11" s="104"/>
    </row>
    <row r="12">
      <c r="B12" s="105" t="s">
        <v>139</v>
      </c>
    </row>
    <row r="13">
      <c r="B13" s="105"/>
    </row>
    <row r="14">
      <c r="A14" s="107"/>
      <c r="B14" s="108" t="s">
        <v>140</v>
      </c>
      <c r="C14" s="107"/>
    </row>
    <row r="15">
      <c r="B15" s="104"/>
    </row>
    <row r="16">
      <c r="B16" s="109" t="s">
        <v>141</v>
      </c>
    </row>
    <row r="17">
      <c r="B17" s="103" t="s">
        <v>142</v>
      </c>
    </row>
    <row r="18">
      <c r="B18" s="104"/>
    </row>
    <row r="19">
      <c r="B19" s="109" t="s">
        <v>143</v>
      </c>
    </row>
    <row r="20">
      <c r="B20" s="110" t="str">
        <f>HYPERLINK("https://www.vertex42.com/licensing/EULA_privateuse.html","https://www.vertex42.com/licensing/EULA_privateuse.html")</f>
        <v>https://www.vertex42.com/licensing/EULA_privateuse.html</v>
      </c>
    </row>
    <row r="21">
      <c r="B21" s="104"/>
    </row>
    <row r="22">
      <c r="B22" s="104"/>
    </row>
    <row r="23">
      <c r="B23" s="100"/>
    </row>
    <row r="24">
      <c r="B24" s="100"/>
    </row>
    <row r="25">
      <c r="B25" s="100"/>
    </row>
    <row r="26">
      <c r="B26" s="100"/>
    </row>
    <row r="27" ht="15.0" customHeight="1">
      <c r="B27" s="100"/>
    </row>
    <row r="28" ht="15.0" customHeight="1">
      <c r="B28" s="100"/>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43.5"/>
  </cols>
  <sheetData>
    <row r="1">
      <c r="A1" s="99" t="s">
        <v>144</v>
      </c>
    </row>
    <row r="2">
      <c r="A2" s="52" t="s">
        <v>145</v>
      </c>
    </row>
    <row r="3">
      <c r="A3" s="52" t="s">
        <v>146</v>
      </c>
    </row>
    <row r="4">
      <c r="A4" s="111" t="s">
        <v>147</v>
      </c>
    </row>
  </sheetData>
  <hyperlinks>
    <hyperlink r:id="rId1" ref="A4"/>
  </hyperlinks>
  <drawing r:id="rId2"/>
</worksheet>
</file>