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jakta\Downloads\"/>
    </mc:Choice>
  </mc:AlternateContent>
  <xr:revisionPtr revIDLastSave="0" documentId="8_{B069D0CF-8B62-492D-AB2E-0201319707E0}" xr6:coauthVersionLast="47" xr6:coauthVersionMax="47" xr10:uidLastSave="{00000000-0000-0000-0000-000000000000}"/>
  <bookViews>
    <workbookView xWindow="-110" yWindow="-110" windowWidth="19420" windowHeight="12220" activeTab="3" xr2:uid="{7C3DB328-BDE5-42E5-8A8D-3CEB8BB67BA9}"/>
  </bookViews>
  <sheets>
    <sheet name="Schedule Analysis" sheetId="1" r:id="rId1"/>
    <sheet name="Cost Analysis" sheetId="2" r:id="rId2"/>
    <sheet name="Quality Analysis" sheetId="3" r:id="rId3"/>
    <sheet name="Bugs Status" sheetId="5" r:id="rId4"/>
  </sheet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" i="1" l="1"/>
  <c r="H5" i="1"/>
  <c r="H4" i="1"/>
  <c r="H3" i="1"/>
  <c r="H2" i="1"/>
  <c r="M22" i="5"/>
  <c r="A35" i="5"/>
  <c r="A33" i="5"/>
  <c r="A30" i="5"/>
  <c r="A28" i="5"/>
  <c r="A26" i="5"/>
  <c r="H9" i="1"/>
</calcChain>
</file>

<file path=xl/sharedStrings.xml><?xml version="1.0" encoding="utf-8"?>
<sst xmlns="http://schemas.openxmlformats.org/spreadsheetml/2006/main" count="168" uniqueCount="115">
  <si>
    <t>Project Name</t>
  </si>
  <si>
    <t>Project Duration</t>
  </si>
  <si>
    <t>Expected Completion Date</t>
  </si>
  <si>
    <t>Current Project % Completion</t>
  </si>
  <si>
    <t>% Schedule Slip</t>
  </si>
  <si>
    <t>Probability of Project Completing on the expected Time</t>
  </si>
  <si>
    <t>Total Milestones</t>
  </si>
  <si>
    <t>Milestones Completed</t>
  </si>
  <si>
    <t>% Milestone</t>
  </si>
  <si>
    <t>Next Milestone Details</t>
  </si>
  <si>
    <t xml:space="preserve">Start Date </t>
  </si>
  <si>
    <t xml:space="preserve">End Date </t>
  </si>
  <si>
    <t>Phase 3 30%</t>
  </si>
  <si>
    <t>Phase 4 10%</t>
  </si>
  <si>
    <t>Training and UAT-25%</t>
  </si>
  <si>
    <t>Go Live-25%</t>
  </si>
  <si>
    <t>Configuration-10%</t>
  </si>
  <si>
    <t xml:space="preserve">CRP- 10% </t>
  </si>
  <si>
    <t>Training- 10%</t>
  </si>
  <si>
    <t xml:space="preserve">UAT </t>
  </si>
  <si>
    <t>Go-Live- 20%</t>
  </si>
  <si>
    <t xml:space="preserve">Hyper-Care Support- 20% </t>
  </si>
  <si>
    <t>Prod Upgrade- 20%</t>
  </si>
  <si>
    <t xml:space="preserve">Go Live- 20% </t>
  </si>
  <si>
    <t>Completion of Maintainence Module-15%</t>
  </si>
  <si>
    <t>Completion of Label Printing Module- 15%</t>
  </si>
  <si>
    <t>Completion of UAT- 10%</t>
  </si>
  <si>
    <t>Production Go live - 10%</t>
  </si>
  <si>
    <t>Production migration and Upgrade- 15%</t>
  </si>
  <si>
    <t>Go Live- 30% -</t>
  </si>
  <si>
    <t>50% on UAT</t>
  </si>
  <si>
    <t>Integrated Testing - 10%</t>
  </si>
  <si>
    <t>Training - 10%</t>
  </si>
  <si>
    <t>UAT - 10%</t>
  </si>
  <si>
    <t>Production Preparedness &amp; Surface Testing - 10%</t>
  </si>
  <si>
    <t>Go Live - 10%</t>
  </si>
  <si>
    <t>Start Date</t>
  </si>
  <si>
    <t>End Date</t>
  </si>
  <si>
    <t>Project Duration: 10 weeks</t>
  </si>
  <si>
    <t>Planned Start Date: 1st January 2023</t>
  </si>
  <si>
    <t>Planned Completion Date: 11th March 2023</t>
  </si>
  <si>
    <t>Actual Completion Date: 25th March 2023</t>
  </si>
  <si>
    <t>Actual Progress = (Actual Completion Date - Planned Start Date) = 25th March 2023 - 1st January 2023 = 12 weeks</t>
  </si>
  <si>
    <t>Next, calculate the % Schedule Slip:</t>
  </si>
  <si>
    <t>% Schedule Slip = ((Actual Completion Date - Planned Completion Date) / Project Duration) * 100 % Schedule Slip = ((25th March 2023 - 11th March 2023) / 10 weeks) * 100 % Schedule Slip = (14 weeks / 10 weeks) * 100 % Schedule Slip = 140%</t>
  </si>
  <si>
    <t>31st July 2023-15th oct 2023</t>
  </si>
  <si>
    <t xml:space="preserve">Project Manager </t>
  </si>
  <si>
    <t xml:space="preserve">Status </t>
  </si>
  <si>
    <t xml:space="preserve">In Progress </t>
  </si>
  <si>
    <t>Delayed</t>
  </si>
  <si>
    <t xml:space="preserve">% Completion </t>
  </si>
  <si>
    <t>SPI</t>
  </si>
  <si>
    <t>Indication</t>
  </si>
  <si>
    <t xml:space="preserve">The project is significantly behind schedule. </t>
  </si>
  <si>
    <t xml:space="preserve">The project is on schedule. </t>
  </si>
  <si>
    <t xml:space="preserve">The project is slightly ahead of schedule. </t>
  </si>
  <si>
    <t>The project is slightly behind schedule.</t>
  </si>
  <si>
    <t>The project is behind schedule.</t>
  </si>
  <si>
    <t xml:space="preserve">The project is behind schedule. </t>
  </si>
  <si>
    <t>The project has performed half the work it was supposed to at this point.</t>
  </si>
  <si>
    <t>SOH</t>
  </si>
  <si>
    <t>Inspection Details</t>
  </si>
  <si>
    <t xml:space="preserve">Maintenance Material Return </t>
  </si>
  <si>
    <t xml:space="preserve">Module </t>
  </si>
  <si>
    <t xml:space="preserve">Bugs </t>
  </si>
  <si>
    <t xml:space="preserve">State </t>
  </si>
  <si>
    <t xml:space="preserve">Receiving </t>
  </si>
  <si>
    <t xml:space="preserve">Ship Confirm </t>
  </si>
  <si>
    <t xml:space="preserve">Cycle count </t>
  </si>
  <si>
    <t xml:space="preserve">PAR Count </t>
  </si>
  <si>
    <t xml:space="preserve">User Mang </t>
  </si>
  <si>
    <t xml:space="preserve">Inspection Adhoc </t>
  </si>
  <si>
    <t xml:space="preserve">Scheduler </t>
  </si>
  <si>
    <t xml:space="preserve">Physical Count </t>
  </si>
  <si>
    <t xml:space="preserve">Discrete Material Return </t>
  </si>
  <si>
    <t>Discrete Operation Completion</t>
  </si>
  <si>
    <t>Operation Completion</t>
  </si>
  <si>
    <t xml:space="preserve">Open </t>
  </si>
  <si>
    <t xml:space="preserve">Reopen </t>
  </si>
  <si>
    <t>Reopen</t>
  </si>
  <si>
    <t>Bugs</t>
  </si>
  <si>
    <t xml:space="preserve">Bugs State </t>
  </si>
  <si>
    <t xml:space="preserve">Percentage </t>
  </si>
  <si>
    <t xml:space="preserve">Bugs Status Distribution: </t>
  </si>
  <si>
    <t xml:space="preserve">Calculations: </t>
  </si>
  <si>
    <t>1) Bugs State Distribution</t>
  </si>
  <si>
    <t xml:space="preserve">Number of bugs: </t>
  </si>
  <si>
    <t xml:space="preserve">Number of bugs (Open): </t>
  </si>
  <si>
    <t xml:space="preserve">Number of bugs (ReOpen): </t>
  </si>
  <si>
    <t xml:space="preserve">% of Open Bugs = </t>
  </si>
  <si>
    <t xml:space="preserve">% of Reopen Bugs= </t>
  </si>
  <si>
    <t>Average Bugs:</t>
  </si>
  <si>
    <t xml:space="preserve">2) Average Bugs: </t>
  </si>
  <si>
    <t xml:space="preserve">no. of bugs/ Total no. of modules </t>
  </si>
  <si>
    <t>Highest number of Bugs :</t>
  </si>
  <si>
    <t>Lowest Number of Bugs:</t>
  </si>
  <si>
    <t xml:space="preserve">SOH </t>
  </si>
  <si>
    <t>This indicates that, on average, each module has around 4 to 5 reported bugs. While some modules may have more bugs, and others may have fewer.</t>
  </si>
  <si>
    <t>%</t>
  </si>
  <si>
    <t>% Schedule Slip = ((3rd August 2023 - 31st August 2023) / (10 months)) * 100 = (-28 days / 10 months) * 100 = -2.74% (rounded to 2 decimal places)</t>
  </si>
  <si>
    <t>Probability of Project Completing on Expected Time = 100% - 2.74% = 97.26%</t>
  </si>
  <si>
    <t>5..48%</t>
  </si>
  <si>
    <t>A</t>
  </si>
  <si>
    <t>B</t>
  </si>
  <si>
    <t>C</t>
  </si>
  <si>
    <t>D</t>
  </si>
  <si>
    <t>E</t>
  </si>
  <si>
    <t>F</t>
  </si>
  <si>
    <t>G</t>
  </si>
  <si>
    <t>H</t>
  </si>
  <si>
    <t>I</t>
  </si>
  <si>
    <t xml:space="preserve">SJ </t>
  </si>
  <si>
    <t>AK</t>
  </si>
  <si>
    <t>RD</t>
  </si>
  <si>
    <t>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</si>
</sst>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[$-F800]dddd\,\ mmmm\ dd\,\ yyyy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1"/>
      <color rgb="FF2F75B5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AD4B09"/>
      <name val="Times New Roman"/>
      <family val="1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00">
    <xf numFmtId="0" fontId="0" fillId="0" borderId="0" xfId="0"/>
    <xf numFmtId="0" fontId="1" fillId="0" borderId="0" xfId="0" applyFont="1"/>
    <xf numFmtId="15" fontId="3" fillId="0" borderId="0" xfId="0" applyNumberFormat="1" applyFont="1" applyAlignment="1">
      <alignment horizontal="right" vertical="top"/>
    </xf>
    <xf numFmtId="15" fontId="0" fillId="0" borderId="0" xfId="0" applyNumberFormat="1" applyAlignment="1">
      <alignment horizontal="right" vertical="top"/>
    </xf>
    <xf numFmtId="15" fontId="0" fillId="0" borderId="1" xfId="0" applyNumberFormat="1" applyBorder="1"/>
    <xf numFmtId="9" fontId="0" fillId="0" borderId="1" xfId="0" applyNumberFormat="1" applyBorder="1" applyAlignment="1">
      <alignment vertical="center"/>
    </xf>
    <xf numFmtId="10" fontId="0" fillId="0" borderId="1" xfId="0" applyNumberFormat="1" applyBorder="1"/>
    <xf numFmtId="0" fontId="0" fillId="0" borderId="1" xfId="0" applyBorder="1"/>
    <xf numFmtId="9" fontId="0" fillId="0" borderId="1" xfId="0" applyNumberFormat="1" applyBorder="1"/>
    <xf numFmtId="9" fontId="0" fillId="0" borderId="0" xfId="0" applyNumberFormat="1"/>
    <xf numFmtId="15" fontId="0" fillId="0" borderId="1" xfId="0" applyNumberFormat="1" applyBorder="1" applyAlignment="1">
      <alignment horizontal="right" vertical="top"/>
    </xf>
    <xf numFmtId="15" fontId="4" fillId="0" borderId="1" xfId="0" applyNumberFormat="1" applyFont="1" applyBorder="1" applyAlignment="1">
      <alignment horizontal="right" vertical="top" wrapText="1" readingOrder="1"/>
    </xf>
    <xf numFmtId="0" fontId="0" fillId="2" borderId="0" xfId="0" applyFill="1"/>
    <xf numFmtId="0" fontId="2" fillId="2" borderId="3" xfId="0" applyFont="1" applyFill="1" applyBorder="1" applyAlignment="1">
      <alignment horizontal="left" vertical="center" indent="1"/>
    </xf>
    <xf numFmtId="0" fontId="0" fillId="2" borderId="4" xfId="0" applyFill="1" applyBorder="1"/>
    <xf numFmtId="0" fontId="2" fillId="2" borderId="8" xfId="0" applyFont="1" applyFill="1" applyBorder="1" applyAlignment="1">
      <alignment horizontal="left" vertical="center" indent="1"/>
    </xf>
    <xf numFmtId="0" fontId="0" fillId="2" borderId="9" xfId="0" applyFill="1" applyBorder="1"/>
    <xf numFmtId="0" fontId="2" fillId="2" borderId="5" xfId="0" applyFont="1" applyFill="1" applyBorder="1" applyAlignment="1">
      <alignment horizontal="left" vertical="center" indent="1"/>
    </xf>
    <xf numFmtId="0" fontId="0" fillId="2" borderId="7" xfId="0" applyFill="1" applyBorder="1"/>
    <xf numFmtId="0" fontId="0" fillId="2" borderId="2" xfId="0" applyFill="1" applyBorder="1"/>
    <xf numFmtId="0" fontId="0" fillId="2" borderId="6" xfId="0" applyFill="1" applyBorder="1"/>
    <xf numFmtId="0" fontId="2" fillId="3" borderId="3" xfId="0" applyFont="1" applyFill="1" applyBorder="1" applyAlignment="1">
      <alignment vertical="center"/>
    </xf>
    <xf numFmtId="0" fontId="0" fillId="3" borderId="2" xfId="0" applyFill="1" applyBorder="1"/>
    <xf numFmtId="0" fontId="0" fillId="3" borderId="4" xfId="0" applyFill="1" applyBorder="1"/>
    <xf numFmtId="0" fontId="0" fillId="3" borderId="8" xfId="0" applyFill="1" applyBorder="1"/>
    <xf numFmtId="0" fontId="0" fillId="3" borderId="0" xfId="0" applyFill="1"/>
    <xf numFmtId="0" fontId="0" fillId="3" borderId="9" xfId="0" applyFill="1" applyBorder="1"/>
    <xf numFmtId="0" fontId="2" fillId="3" borderId="8" xfId="0" applyFont="1" applyFill="1" applyBorder="1" applyAlignment="1">
      <alignment vertical="center"/>
    </xf>
    <xf numFmtId="0" fontId="2" fillId="3" borderId="5" xfId="0" applyFont="1" applyFill="1" applyBorder="1" applyAlignment="1">
      <alignment vertical="center"/>
    </xf>
    <xf numFmtId="0" fontId="0" fillId="3" borderId="6" xfId="0" applyFill="1" applyBorder="1"/>
    <xf numFmtId="0" fontId="0" fillId="3" borderId="7" xfId="0" applyFill="1" applyBorder="1"/>
    <xf numFmtId="0" fontId="0" fillId="3" borderId="5" xfId="0" applyFill="1" applyBorder="1"/>
    <xf numFmtId="0" fontId="0" fillId="0" borderId="1" xfId="0" applyBorder="1" applyAlignment="1">
      <alignment vertical="center"/>
    </xf>
    <xf numFmtId="15" fontId="0" fillId="0" borderId="1" xfId="0" applyNumberFormat="1" applyBorder="1" applyAlignment="1">
      <alignment vertical="center"/>
    </xf>
    <xf numFmtId="15" fontId="0" fillId="0" borderId="1" xfId="0" applyNumberFormat="1" applyBorder="1" applyAlignment="1">
      <alignment horizontal="right" vertical="center"/>
    </xf>
    <xf numFmtId="15" fontId="0" fillId="0" borderId="1" xfId="0" applyNumberFormat="1" applyBorder="1" applyAlignment="1">
      <alignment horizontal="right" vertical="center" wrapText="1" readingOrder="1"/>
    </xf>
    <xf numFmtId="9" fontId="0" fillId="0" borderId="1" xfId="0" applyNumberFormat="1" applyBorder="1" applyAlignment="1">
      <alignment horizontal="right" vertical="center"/>
    </xf>
    <xf numFmtId="165" fontId="0" fillId="0" borderId="0" xfId="0" applyNumberFormat="1"/>
    <xf numFmtId="0" fontId="1" fillId="0" borderId="0" xfId="0" applyFont="1" applyAlignment="1">
      <alignment vertical="center"/>
    </xf>
    <xf numFmtId="15" fontId="0" fillId="0" borderId="0" xfId="0" applyNumberFormat="1"/>
    <xf numFmtId="9" fontId="0" fillId="0" borderId="0" xfId="0" applyNumberFormat="1" applyAlignment="1">
      <alignment vertical="center"/>
    </xf>
    <xf numFmtId="10" fontId="0" fillId="0" borderId="0" xfId="0" applyNumberFormat="1"/>
    <xf numFmtId="15" fontId="4" fillId="0" borderId="0" xfId="0" applyNumberFormat="1" applyFont="1" applyAlignment="1">
      <alignment horizontal="right" vertical="top" wrapText="1" readingOrder="1"/>
    </xf>
    <xf numFmtId="0" fontId="0" fillId="0" borderId="0" xfId="0" applyAlignment="1">
      <alignment vertical="center"/>
    </xf>
    <xf numFmtId="0" fontId="0" fillId="0" borderId="0" xfId="0" applyAlignment="1">
      <alignment vertical="top"/>
    </xf>
    <xf numFmtId="0" fontId="4" fillId="0" borderId="0" xfId="0" applyFont="1"/>
    <xf numFmtId="0" fontId="2" fillId="0" borderId="0" xfId="0" applyFont="1" applyAlignment="1">
      <alignment vertical="center"/>
    </xf>
    <xf numFmtId="0" fontId="5" fillId="0" borderId="0" xfId="0" quotePrefix="1" applyFont="1" applyAlignment="1">
      <alignment wrapTex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15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horizontal="right"/>
    </xf>
    <xf numFmtId="15" fontId="0" fillId="0" borderId="0" xfId="0" applyNumberFormat="1" applyAlignment="1">
      <alignment horizontal="right" vertical="center"/>
    </xf>
    <xf numFmtId="0" fontId="0" fillId="0" borderId="0" xfId="0" applyAlignment="1">
      <alignment horizontal="right"/>
    </xf>
    <xf numFmtId="15" fontId="0" fillId="0" borderId="0" xfId="0" applyNumberFormat="1" applyAlignment="1">
      <alignment horizontal="right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wrapText="1"/>
    </xf>
    <xf numFmtId="0" fontId="0" fillId="0" borderId="1" xfId="0" applyBorder="1" applyAlignment="1">
      <alignment horizontal="center"/>
    </xf>
    <xf numFmtId="9" fontId="0" fillId="0" borderId="1" xfId="0" applyNumberFormat="1" applyBorder="1" applyAlignment="1">
      <alignment horizontal="center"/>
    </xf>
    <xf numFmtId="0" fontId="0" fillId="0" borderId="11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1" xfId="0" applyBorder="1" applyAlignment="1">
      <alignment horizontal="left" wrapText="1"/>
    </xf>
    <xf numFmtId="10" fontId="0" fillId="0" borderId="10" xfId="0" applyNumberFormat="1" applyBorder="1" applyAlignment="1">
      <alignment horizontal="left" wrapText="1"/>
    </xf>
    <xf numFmtId="0" fontId="0" fillId="0" borderId="10" xfId="0" applyBorder="1" applyAlignment="1">
      <alignment horizontal="left" wrapText="1"/>
    </xf>
    <xf numFmtId="0" fontId="0" fillId="0" borderId="11" xfId="0" quotePrefix="1" applyBorder="1" applyAlignment="1">
      <alignment horizontal="left" wrapText="1"/>
    </xf>
    <xf numFmtId="0" fontId="0" fillId="0" borderId="10" xfId="0" quotePrefix="1" applyBorder="1" applyAlignment="1">
      <alignment horizontal="left" wrapText="1"/>
    </xf>
    <xf numFmtId="0" fontId="0" fillId="0" borderId="12" xfId="0" quotePrefix="1" applyBorder="1" applyAlignment="1">
      <alignment horizontal="left" wrapText="1"/>
    </xf>
    <xf numFmtId="0" fontId="0" fillId="0" borderId="13" xfId="0" applyBorder="1"/>
    <xf numFmtId="0" fontId="0" fillId="5" borderId="14" xfId="0" applyFill="1" applyBorder="1"/>
    <xf numFmtId="0" fontId="0" fillId="5" borderId="19" xfId="0" applyFill="1" applyBorder="1"/>
    <xf numFmtId="0" fontId="0" fillId="5" borderId="15" xfId="0" applyFill="1" applyBorder="1"/>
    <xf numFmtId="0" fontId="0" fillId="5" borderId="17" xfId="0" applyFill="1" applyBorder="1"/>
    <xf numFmtId="0" fontId="0" fillId="5" borderId="16" xfId="0" applyFill="1" applyBorder="1"/>
    <xf numFmtId="0" fontId="0" fillId="5" borderId="18" xfId="0" applyFill="1" applyBorder="1"/>
    <xf numFmtId="10" fontId="0" fillId="0" borderId="13" xfId="0" applyNumberFormat="1" applyBorder="1"/>
    <xf numFmtId="0" fontId="0" fillId="5" borderId="0" xfId="0" applyFill="1"/>
    <xf numFmtId="0" fontId="0" fillId="4" borderId="20" xfId="0" applyFill="1" applyBorder="1"/>
    <xf numFmtId="0" fontId="0" fillId="4" borderId="21" xfId="0" applyFill="1" applyBorder="1"/>
    <xf numFmtId="0" fontId="0" fillId="5" borderId="13" xfId="0" applyFill="1" applyBorder="1"/>
    <xf numFmtId="15" fontId="0" fillId="0" borderId="8" xfId="0" applyNumberFormat="1" applyBorder="1" applyAlignment="1">
      <alignment horizontal="right"/>
    </xf>
    <xf numFmtId="10" fontId="0" fillId="0" borderId="21" xfId="0" applyNumberFormat="1" applyBorder="1"/>
    <xf numFmtId="0" fontId="0" fillId="0" borderId="24" xfId="0" applyBorder="1"/>
    <xf numFmtId="0" fontId="2" fillId="0" borderId="0" xfId="0" applyFont="1" applyAlignment="1">
      <alignment horizontal="left" vertical="center"/>
    </xf>
    <xf numFmtId="0" fontId="6" fillId="6" borderId="1" xfId="0" applyFont="1" applyFill="1" applyBorder="1"/>
    <xf numFmtId="0" fontId="6" fillId="6" borderId="1" xfId="0" applyFont="1" applyFill="1" applyBorder="1" applyAlignment="1">
      <alignment vertical="center"/>
    </xf>
    <xf numFmtId="0" fontId="6" fillId="6" borderId="1" xfId="0" applyFont="1" applyFill="1" applyBorder="1" applyAlignment="1">
      <alignment horizontal="left" vertical="center"/>
    </xf>
    <xf numFmtId="0" fontId="6" fillId="6" borderId="1" xfId="0" applyFont="1" applyFill="1" applyBorder="1" applyAlignment="1">
      <alignment horizontal="left"/>
    </xf>
    <xf numFmtId="0" fontId="6" fillId="6" borderId="1" xfId="0" applyFont="1" applyFill="1" applyBorder="1" applyAlignment="1">
      <alignment horizontal="center" vertical="top"/>
    </xf>
    <xf numFmtId="0" fontId="6" fillId="6" borderId="13" xfId="0" applyFont="1" applyFill="1" applyBorder="1"/>
    <xf numFmtId="0" fontId="6" fillId="6" borderId="22" xfId="0" applyFont="1" applyFill="1" applyBorder="1"/>
    <xf numFmtId="0" fontId="7" fillId="6" borderId="13" xfId="0" applyFont="1" applyFill="1" applyBorder="1"/>
    <xf numFmtId="164" fontId="0" fillId="0" borderId="0" xfId="0" applyNumberFormat="1" applyAlignment="1">
      <alignment horizontal="right" vertical="center"/>
    </xf>
    <xf numFmtId="0" fontId="0" fillId="0" borderId="1" xfId="0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9" fontId="0" fillId="0" borderId="23" xfId="0" applyNumberFormat="1" applyBorder="1" applyAlignment="1">
      <alignment horizontal="center" vertical="center"/>
    </xf>
    <xf numFmtId="0" fontId="1" fillId="5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5710508564277079E-2"/>
          <c:y val="0.14208679525069343"/>
          <c:w val="0.89655796150481193"/>
          <c:h val="0.72088764946048411"/>
        </c:manualLayout>
      </c:layout>
      <c:lineChart>
        <c:grouping val="standard"/>
        <c:varyColors val="0"/>
        <c:ser>
          <c:idx val="0"/>
          <c:order val="0"/>
          <c:tx>
            <c:strRef>
              <c:f>'Quality Analysis'!$G$1</c:f>
              <c:strCache>
                <c:ptCount val="1"/>
                <c:pt idx="0">
                  <c:v>SPI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t" anchorCtr="0">
                <a:spAutoFit/>
              </a:bodyPr>
              <a:lstStyle/>
              <a:p>
                <a:pPr algn="r"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'Quality Analysis'!$G$2:$G$10</c:f>
              <c:numCache>
                <c:formatCode>General</c:formatCode>
                <c:ptCount val="9"/>
                <c:pt idx="0">
                  <c:v>0.6</c:v>
                </c:pt>
                <c:pt idx="1">
                  <c:v>0.5</c:v>
                </c:pt>
                <c:pt idx="2">
                  <c:v>0.63</c:v>
                </c:pt>
                <c:pt idx="3">
                  <c:v>0.6</c:v>
                </c:pt>
                <c:pt idx="4">
                  <c:v>0.6</c:v>
                </c:pt>
                <c:pt idx="5">
                  <c:v>0.66</c:v>
                </c:pt>
                <c:pt idx="6">
                  <c:v>0.8</c:v>
                </c:pt>
                <c:pt idx="7">
                  <c:v>1</c:v>
                </c:pt>
                <c:pt idx="8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DB-4550-AD71-F941976E845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2440975"/>
        <c:axId val="172438575"/>
      </c:lineChart>
      <c:catAx>
        <c:axId val="172440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438575"/>
        <c:crosses val="autoZero"/>
        <c:auto val="1"/>
        <c:lblAlgn val="ctr"/>
        <c:lblOffset val="100"/>
        <c:noMultiLvlLbl val="0"/>
      </c:catAx>
      <c:valAx>
        <c:axId val="172438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440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3">
        <a:lumMod val="60000"/>
        <a:lumOff val="4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'Bugs Status'!$B$1</c:f>
              <c:strCache>
                <c:ptCount val="1"/>
                <c:pt idx="0">
                  <c:v>Bugs </c:v>
                </c:pt>
              </c:strCache>
            </c:strRef>
          </c:tx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'Bugs Status'!$A$2:$A$15</c:f>
              <c:strCache>
                <c:ptCount val="14"/>
                <c:pt idx="0">
                  <c:v>SOH</c:v>
                </c:pt>
                <c:pt idx="1">
                  <c:v>Receiving </c:v>
                </c:pt>
                <c:pt idx="2">
                  <c:v>Ship Confirm </c:v>
                </c:pt>
                <c:pt idx="3">
                  <c:v>Cycle count </c:v>
                </c:pt>
                <c:pt idx="4">
                  <c:v>PAR Count </c:v>
                </c:pt>
                <c:pt idx="5">
                  <c:v>User Mang </c:v>
                </c:pt>
                <c:pt idx="6">
                  <c:v>Inspection Details</c:v>
                </c:pt>
                <c:pt idx="7">
                  <c:v>Inspection Adhoc </c:v>
                </c:pt>
                <c:pt idx="8">
                  <c:v>Scheduler </c:v>
                </c:pt>
                <c:pt idx="9">
                  <c:v>Physical Count </c:v>
                </c:pt>
                <c:pt idx="10">
                  <c:v>Maintenance Material Return </c:v>
                </c:pt>
                <c:pt idx="11">
                  <c:v>Discrete Material Return </c:v>
                </c:pt>
                <c:pt idx="12">
                  <c:v>Discrete Operation Completion</c:v>
                </c:pt>
                <c:pt idx="13">
                  <c:v>Operation Completion</c:v>
                </c:pt>
              </c:strCache>
            </c:strRef>
          </c:cat>
          <c:val>
            <c:numRef>
              <c:f>'Bugs Status'!$B$2:$B$15</c:f>
              <c:numCache>
                <c:formatCode>General</c:formatCode>
                <c:ptCount val="14"/>
                <c:pt idx="0">
                  <c:v>0</c:v>
                </c:pt>
                <c:pt idx="1">
                  <c:v>4</c:v>
                </c:pt>
                <c:pt idx="2">
                  <c:v>7</c:v>
                </c:pt>
                <c:pt idx="3">
                  <c:v>4</c:v>
                </c:pt>
                <c:pt idx="4">
                  <c:v>2</c:v>
                </c:pt>
                <c:pt idx="5">
                  <c:v>13</c:v>
                </c:pt>
                <c:pt idx="6">
                  <c:v>4</c:v>
                </c:pt>
                <c:pt idx="7">
                  <c:v>13</c:v>
                </c:pt>
                <c:pt idx="8">
                  <c:v>4</c:v>
                </c:pt>
                <c:pt idx="9">
                  <c:v>3</c:v>
                </c:pt>
                <c:pt idx="10">
                  <c:v>1</c:v>
                </c:pt>
                <c:pt idx="11">
                  <c:v>1</c:v>
                </c:pt>
                <c:pt idx="12">
                  <c:v>3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29-416E-9835-8E8E5561596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782247616"/>
        <c:axId val="1782241376"/>
        <c:axId val="0"/>
      </c:bar3DChart>
      <c:catAx>
        <c:axId val="1782247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2241376"/>
        <c:crosses val="autoZero"/>
        <c:auto val="1"/>
        <c:lblAlgn val="ctr"/>
        <c:lblOffset val="100"/>
        <c:noMultiLvlLbl val="0"/>
      </c:catAx>
      <c:valAx>
        <c:axId val="178224137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782247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4940143595864648"/>
          <c:y val="0.13475342158224213"/>
          <c:w val="0.32620100612423447"/>
          <c:h val="0.43108408444951757"/>
        </c:manualLayout>
      </c:layout>
      <c:pieChart>
        <c:varyColors val="1"/>
        <c:ser>
          <c:idx val="0"/>
          <c:order val="0"/>
          <c:tx>
            <c:strRef>
              <c:f>'Bugs Status'!$B$1</c:f>
              <c:strCache>
                <c:ptCount val="1"/>
                <c:pt idx="0">
                  <c:v>Bugs </c:v>
                </c:pt>
              </c:strCache>
            </c:strRef>
          </c:tx>
          <c:explosion val="18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986-4158-B11E-62808695DF69}"/>
              </c:ext>
            </c:extLst>
          </c:dPt>
          <c:dPt>
            <c:idx val="1"/>
            <c:bubble3D val="0"/>
            <c:explosion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1AA6-48F6-B019-4E7F67D43DED}"/>
              </c:ext>
            </c:extLst>
          </c:dPt>
          <c:dPt>
            <c:idx val="2"/>
            <c:bubble3D val="0"/>
            <c:explosion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1AA6-48F6-B019-4E7F67D43DED}"/>
              </c:ext>
            </c:extLst>
          </c:dPt>
          <c:dPt>
            <c:idx val="3"/>
            <c:bubble3D val="0"/>
            <c:explosion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AA6-48F6-B019-4E7F67D43DED}"/>
              </c:ext>
            </c:extLst>
          </c:dPt>
          <c:dPt>
            <c:idx val="4"/>
            <c:bubble3D val="0"/>
            <c:explosion val="2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1AA6-48F6-B019-4E7F67D43DED}"/>
              </c:ext>
            </c:extLst>
          </c:dPt>
          <c:dPt>
            <c:idx val="5"/>
            <c:bubble3D val="0"/>
            <c:explosion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AA6-48F6-B019-4E7F67D43DED}"/>
              </c:ext>
            </c:extLst>
          </c:dPt>
          <c:dPt>
            <c:idx val="6"/>
            <c:bubble3D val="0"/>
            <c:explosion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1AA6-48F6-B019-4E7F67D43DED}"/>
              </c:ext>
            </c:extLst>
          </c:dPt>
          <c:dPt>
            <c:idx val="7"/>
            <c:bubble3D val="0"/>
            <c:explosion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AA6-48F6-B019-4E7F67D43DED}"/>
              </c:ext>
            </c:extLst>
          </c:dPt>
          <c:dPt>
            <c:idx val="8"/>
            <c:bubble3D val="0"/>
            <c:explosion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C-1AA6-48F6-B019-4E7F67D43DED}"/>
              </c:ext>
            </c:extLst>
          </c:dPt>
          <c:dPt>
            <c:idx val="9"/>
            <c:bubble3D val="0"/>
            <c:explosion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1AA6-48F6-B019-4E7F67D43DED}"/>
              </c:ext>
            </c:extLst>
          </c:dPt>
          <c:dPt>
            <c:idx val="10"/>
            <c:bubble3D val="0"/>
            <c:explosion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1AA6-48F6-B019-4E7F67D43DED}"/>
              </c:ext>
            </c:extLst>
          </c:dPt>
          <c:dPt>
            <c:idx val="11"/>
            <c:bubble3D val="0"/>
            <c:explosion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1AA6-48F6-B019-4E7F67D43DED}"/>
              </c:ext>
            </c:extLst>
          </c:dPt>
          <c:dPt>
            <c:idx val="12"/>
            <c:bubble3D val="0"/>
            <c:explosion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1AA6-48F6-B019-4E7F67D43DED}"/>
              </c:ext>
            </c:extLst>
          </c:dPt>
          <c:dPt>
            <c:idx val="13"/>
            <c:bubble3D val="0"/>
            <c:explosion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1AA6-48F6-B019-4E7F67D43DED}"/>
              </c:ext>
            </c:extLst>
          </c:dPt>
          <c:cat>
            <c:strRef>
              <c:f>'Bugs Status'!$A$2:$A$15</c:f>
              <c:strCache>
                <c:ptCount val="14"/>
                <c:pt idx="0">
                  <c:v>SOH</c:v>
                </c:pt>
                <c:pt idx="1">
                  <c:v>Receiving </c:v>
                </c:pt>
                <c:pt idx="2">
                  <c:v>Ship Confirm </c:v>
                </c:pt>
                <c:pt idx="3">
                  <c:v>Cycle count </c:v>
                </c:pt>
                <c:pt idx="4">
                  <c:v>PAR Count </c:v>
                </c:pt>
                <c:pt idx="5">
                  <c:v>User Mang </c:v>
                </c:pt>
                <c:pt idx="6">
                  <c:v>Inspection Details</c:v>
                </c:pt>
                <c:pt idx="7">
                  <c:v>Inspection Adhoc </c:v>
                </c:pt>
                <c:pt idx="8">
                  <c:v>Scheduler </c:v>
                </c:pt>
                <c:pt idx="9">
                  <c:v>Physical Count </c:v>
                </c:pt>
                <c:pt idx="10">
                  <c:v>Maintenance Material Return </c:v>
                </c:pt>
                <c:pt idx="11">
                  <c:v>Discrete Material Return </c:v>
                </c:pt>
                <c:pt idx="12">
                  <c:v>Discrete Operation Completion</c:v>
                </c:pt>
                <c:pt idx="13">
                  <c:v>Operation Completion</c:v>
                </c:pt>
              </c:strCache>
            </c:strRef>
          </c:cat>
          <c:val>
            <c:numRef>
              <c:f>'Bugs Status'!$B$2:$B$15</c:f>
              <c:numCache>
                <c:formatCode>General</c:formatCode>
                <c:ptCount val="14"/>
                <c:pt idx="0">
                  <c:v>0</c:v>
                </c:pt>
                <c:pt idx="1">
                  <c:v>4</c:v>
                </c:pt>
                <c:pt idx="2">
                  <c:v>7</c:v>
                </c:pt>
                <c:pt idx="3">
                  <c:v>4</c:v>
                </c:pt>
                <c:pt idx="4">
                  <c:v>2</c:v>
                </c:pt>
                <c:pt idx="5">
                  <c:v>13</c:v>
                </c:pt>
                <c:pt idx="6">
                  <c:v>4</c:v>
                </c:pt>
                <c:pt idx="7">
                  <c:v>13</c:v>
                </c:pt>
                <c:pt idx="8">
                  <c:v>4</c:v>
                </c:pt>
                <c:pt idx="9">
                  <c:v>3</c:v>
                </c:pt>
                <c:pt idx="10">
                  <c:v>1</c:v>
                </c:pt>
                <c:pt idx="11">
                  <c:v>1</c:v>
                </c:pt>
                <c:pt idx="12">
                  <c:v>3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A6-48F6-B019-4E7F67D43D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2017475940507437"/>
          <c:y val="0.5792184653325545"/>
          <c:w val="0.762428258967629"/>
          <c:h val="0.369388740815850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41</xdr:row>
      <xdr:rowOff>110067</xdr:rowOff>
    </xdr:from>
    <xdr:to>
      <xdr:col>5</xdr:col>
      <xdr:colOff>491066</xdr:colOff>
      <xdr:row>53</xdr:row>
      <xdr:rowOff>138203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C02AAC5-6B5C-86F4-A52B-0206CAAD55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7806267"/>
          <a:ext cx="5935133" cy="226333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179809</xdr:rowOff>
    </xdr:from>
    <xdr:to>
      <xdr:col>5</xdr:col>
      <xdr:colOff>8757</xdr:colOff>
      <xdr:row>26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81D906-68B1-876A-8191-904E842F03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355051</xdr:colOff>
      <xdr:row>0</xdr:row>
      <xdr:rowOff>36858</xdr:rowOff>
    </xdr:from>
    <xdr:to>
      <xdr:col>11</xdr:col>
      <xdr:colOff>28480</xdr:colOff>
      <xdr:row>15</xdr:row>
      <xdr:rowOff>11065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1A01A8-B2E0-4E9B-88DD-7F871118DB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250264</xdr:colOff>
      <xdr:row>16</xdr:row>
      <xdr:rowOff>96370</xdr:rowOff>
    </xdr:from>
    <xdr:to>
      <xdr:col>10</xdr:col>
      <xdr:colOff>534147</xdr:colOff>
      <xdr:row>35</xdr:row>
      <xdr:rowOff>44823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0157370-A71A-2601-611C-5DA5CAABA8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BA4EC-0444-4ED9-B0FA-222A5ADDF3D1}">
  <dimension ref="A1:AF89"/>
  <sheetViews>
    <sheetView topLeftCell="J1" zoomScale="95" zoomScaleNormal="95" workbookViewId="0">
      <selection activeCell="H19" sqref="H19"/>
    </sheetView>
  </sheetViews>
  <sheetFormatPr defaultRowHeight="14.5" x14ac:dyDescent="0.35"/>
  <cols>
    <col min="1" max="1" width="14.1796875" customWidth="1"/>
    <col min="2" max="2" width="15.6328125" customWidth="1"/>
    <col min="3" max="3" width="13.6328125" customWidth="1"/>
    <col min="4" max="4" width="11.90625" customWidth="1"/>
    <col min="5" max="5" width="23.90625" customWidth="1"/>
    <col min="6" max="6" width="26.453125" customWidth="1"/>
    <col min="7" max="7" width="17.36328125" customWidth="1"/>
    <col min="8" max="8" width="51" customWidth="1"/>
    <col min="9" max="9" width="50.1796875" customWidth="1"/>
    <col min="10" max="13" width="8.90625" customWidth="1"/>
  </cols>
  <sheetData>
    <row r="1" spans="1:32" x14ac:dyDescent="0.35">
      <c r="A1" s="86" t="s">
        <v>0</v>
      </c>
      <c r="B1" s="86" t="s">
        <v>1</v>
      </c>
      <c r="C1" s="85" t="s">
        <v>10</v>
      </c>
      <c r="D1" s="85" t="s">
        <v>11</v>
      </c>
      <c r="E1" s="86" t="s">
        <v>2</v>
      </c>
      <c r="F1" s="86" t="s">
        <v>3</v>
      </c>
      <c r="G1" s="86" t="s">
        <v>4</v>
      </c>
      <c r="H1" s="86" t="s">
        <v>5</v>
      </c>
    </row>
    <row r="2" spans="1:32" ht="16" x14ac:dyDescent="0.35">
      <c r="A2" s="7" t="s">
        <v>102</v>
      </c>
      <c r="B2" s="7">
        <v>10</v>
      </c>
      <c r="C2" s="4">
        <v>44849</v>
      </c>
      <c r="D2" s="4">
        <v>45138</v>
      </c>
      <c r="E2" s="4">
        <v>45169</v>
      </c>
      <c r="F2" s="5">
        <v>0.6</v>
      </c>
      <c r="G2" s="6">
        <v>2.7400000000000001E-2</v>
      </c>
      <c r="H2" s="6">
        <f>IMSUB(100%,G2)*100%</f>
        <v>0.97260000000000002</v>
      </c>
      <c r="J2" s="13" t="s">
        <v>38</v>
      </c>
      <c r="K2" s="14"/>
      <c r="L2" s="19"/>
      <c r="M2" s="19"/>
      <c r="N2" s="14"/>
    </row>
    <row r="3" spans="1:32" ht="16" x14ac:dyDescent="0.35">
      <c r="A3" s="7" t="s">
        <v>103</v>
      </c>
      <c r="B3" s="7">
        <v>6</v>
      </c>
      <c r="C3" s="4">
        <v>44958</v>
      </c>
      <c r="D3" s="4">
        <v>45138</v>
      </c>
      <c r="E3" s="4">
        <v>45169</v>
      </c>
      <c r="F3" s="5">
        <v>0.5</v>
      </c>
      <c r="G3" s="6">
        <v>5.4800000000000001E-2</v>
      </c>
      <c r="H3" s="6">
        <f>IMSUB(100%,G3)*100%</f>
        <v>0.94520000000000004</v>
      </c>
      <c r="J3" s="15" t="s">
        <v>39</v>
      </c>
      <c r="K3" s="16"/>
      <c r="L3" s="12"/>
      <c r="M3" s="12"/>
      <c r="N3" s="16"/>
    </row>
    <row r="4" spans="1:32" ht="16" x14ac:dyDescent="0.35">
      <c r="A4" s="7" t="s">
        <v>104</v>
      </c>
      <c r="B4" s="7">
        <v>6</v>
      </c>
      <c r="C4" s="10">
        <v>44977</v>
      </c>
      <c r="D4" s="10">
        <v>45169</v>
      </c>
      <c r="E4" s="10">
        <v>45199</v>
      </c>
      <c r="F4" s="5">
        <v>0.25</v>
      </c>
      <c r="G4" s="8">
        <v>0.1918</v>
      </c>
      <c r="H4" s="6">
        <f>IMSUB(100%,G4)*100%</f>
        <v>0.80820000000000003</v>
      </c>
      <c r="J4" s="15" t="s">
        <v>40</v>
      </c>
      <c r="K4" s="16"/>
      <c r="L4" s="12"/>
      <c r="M4" s="12"/>
      <c r="N4" s="16"/>
    </row>
    <row r="5" spans="1:32" ht="16" x14ac:dyDescent="0.35">
      <c r="A5" s="7" t="s">
        <v>105</v>
      </c>
      <c r="B5" s="7">
        <v>7</v>
      </c>
      <c r="C5" s="10">
        <v>44958</v>
      </c>
      <c r="D5" s="10">
        <v>45169</v>
      </c>
      <c r="E5" s="10">
        <v>45199</v>
      </c>
      <c r="F5" s="5">
        <v>0.6</v>
      </c>
      <c r="G5" s="6">
        <v>8.2199999999999995E-2</v>
      </c>
      <c r="H5" s="6">
        <f>IMSUB(100%,G5)*100%</f>
        <v>0.91779999999999995</v>
      </c>
      <c r="J5" s="17" t="s">
        <v>41</v>
      </c>
      <c r="K5" s="18"/>
      <c r="L5" s="20"/>
      <c r="M5" s="20"/>
      <c r="N5" s="18"/>
    </row>
    <row r="6" spans="1:32" x14ac:dyDescent="0.35">
      <c r="A6" s="7" t="s">
        <v>106</v>
      </c>
      <c r="B6" s="7">
        <v>8</v>
      </c>
      <c r="C6" s="11">
        <v>45276</v>
      </c>
      <c r="D6" s="10">
        <v>45138</v>
      </c>
      <c r="E6" s="4">
        <v>45169</v>
      </c>
      <c r="F6" s="5">
        <v>0.6</v>
      </c>
      <c r="G6" s="6">
        <v>2.7400000000000001E-2</v>
      </c>
      <c r="H6" s="6">
        <f>IMSUB(100%,G6)*100%</f>
        <v>0.97260000000000002</v>
      </c>
    </row>
    <row r="7" spans="1:32" ht="16" x14ac:dyDescent="0.35">
      <c r="A7" s="7" t="s">
        <v>107</v>
      </c>
      <c r="B7" s="7">
        <v>6</v>
      </c>
      <c r="C7" s="10">
        <v>44977</v>
      </c>
      <c r="D7" s="10">
        <v>45169</v>
      </c>
      <c r="E7" s="10">
        <v>45199</v>
      </c>
      <c r="F7" s="5">
        <v>0.66</v>
      </c>
      <c r="G7" s="6">
        <v>2.7400000000000001E-2</v>
      </c>
      <c r="H7" s="6">
        <v>1</v>
      </c>
      <c r="J7" s="21" t="s">
        <v>42</v>
      </c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3"/>
    </row>
    <row r="8" spans="1:32" x14ac:dyDescent="0.35">
      <c r="A8" s="7" t="s">
        <v>108</v>
      </c>
      <c r="B8" s="7">
        <v>7</v>
      </c>
      <c r="C8" s="10">
        <v>45033</v>
      </c>
      <c r="D8" s="10">
        <v>45216</v>
      </c>
      <c r="E8" s="4">
        <v>45200</v>
      </c>
      <c r="F8" s="5">
        <v>0.6</v>
      </c>
      <c r="G8" s="6">
        <v>0</v>
      </c>
      <c r="H8" s="6">
        <v>1</v>
      </c>
      <c r="J8" s="24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6"/>
    </row>
    <row r="9" spans="1:32" ht="16" x14ac:dyDescent="0.35">
      <c r="A9" s="7" t="s">
        <v>109</v>
      </c>
      <c r="B9" s="7">
        <v>3</v>
      </c>
      <c r="C9" s="10">
        <v>45026</v>
      </c>
      <c r="D9" s="10">
        <v>45107</v>
      </c>
      <c r="E9" s="4"/>
      <c r="F9" s="8">
        <v>0.5</v>
      </c>
      <c r="G9" s="8"/>
      <c r="H9" s="6">
        <f>SUM(F9+G9)</f>
        <v>0.5</v>
      </c>
      <c r="J9" s="27" t="s">
        <v>43</v>
      </c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6"/>
    </row>
    <row r="10" spans="1:32" x14ac:dyDescent="0.35">
      <c r="A10" s="7" t="s">
        <v>110</v>
      </c>
      <c r="B10" s="7">
        <v>6</v>
      </c>
      <c r="C10" s="10">
        <v>44958</v>
      </c>
      <c r="D10" s="10">
        <v>45138</v>
      </c>
      <c r="E10" s="4">
        <v>45169</v>
      </c>
      <c r="F10" s="5">
        <v>0.5</v>
      </c>
      <c r="G10" s="6" t="s">
        <v>101</v>
      </c>
      <c r="H10" s="6">
        <v>0.94520000000000004</v>
      </c>
      <c r="J10" s="24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6"/>
    </row>
    <row r="11" spans="1:32" ht="16" x14ac:dyDescent="0.35">
      <c r="J11" s="28" t="s">
        <v>44</v>
      </c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31"/>
      <c r="V11" s="29"/>
      <c r="W11" s="29"/>
      <c r="X11" s="29"/>
      <c r="Y11" s="29"/>
      <c r="Z11" s="29"/>
      <c r="AA11" s="29"/>
      <c r="AB11" s="30"/>
      <c r="AC11" s="29"/>
      <c r="AD11" s="29"/>
      <c r="AE11" s="29"/>
      <c r="AF11" s="30"/>
    </row>
    <row r="13" spans="1:32" x14ac:dyDescent="0.35">
      <c r="A13" s="38"/>
      <c r="B13" s="38"/>
      <c r="G13" s="38"/>
      <c r="H13" s="38"/>
    </row>
    <row r="14" spans="1:32" x14ac:dyDescent="0.35">
      <c r="G14" s="41"/>
      <c r="H14" s="41"/>
    </row>
    <row r="15" spans="1:32" x14ac:dyDescent="0.35">
      <c r="G15" s="41"/>
      <c r="H15" s="41"/>
    </row>
    <row r="16" spans="1:32" x14ac:dyDescent="0.35">
      <c r="A16" s="38"/>
      <c r="B16" s="38"/>
      <c r="G16" s="38"/>
      <c r="H16" s="38"/>
      <c r="I16" s="38"/>
    </row>
    <row r="17" spans="4:19" x14ac:dyDescent="0.35">
      <c r="G17" s="40"/>
      <c r="H17" s="41"/>
      <c r="I17" s="41"/>
    </row>
    <row r="18" spans="4:19" x14ac:dyDescent="0.35">
      <c r="G18" s="40"/>
      <c r="H18" s="41"/>
      <c r="I18" s="41"/>
      <c r="J18" s="38"/>
      <c r="K18" s="38"/>
      <c r="L18" s="38"/>
    </row>
    <row r="19" spans="4:19" x14ac:dyDescent="0.35">
      <c r="G19" s="40"/>
      <c r="H19" s="9"/>
      <c r="I19" s="41"/>
      <c r="J19" s="40"/>
      <c r="K19" s="41"/>
      <c r="L19" s="41"/>
      <c r="S19" t="s">
        <v>45</v>
      </c>
    </row>
    <row r="20" spans="4:19" x14ac:dyDescent="0.35">
      <c r="G20" s="40"/>
      <c r="H20" s="41"/>
      <c r="I20" s="41"/>
      <c r="J20" s="40"/>
      <c r="K20" s="41"/>
      <c r="L20" s="41"/>
    </row>
    <row r="21" spans="4:19" ht="16" x14ac:dyDescent="0.35">
      <c r="G21" s="40"/>
      <c r="H21" s="84" t="s">
        <v>99</v>
      </c>
      <c r="I21" s="41"/>
      <c r="J21" s="40"/>
      <c r="K21" s="9"/>
      <c r="L21" s="41"/>
    </row>
    <row r="22" spans="4:19" ht="16" x14ac:dyDescent="0.35">
      <c r="G22" s="40"/>
      <c r="H22" s="84" t="s">
        <v>100</v>
      </c>
      <c r="I22" s="41"/>
      <c r="J22" s="40"/>
      <c r="K22" s="41"/>
      <c r="L22" s="41"/>
    </row>
    <row r="23" spans="4:19" x14ac:dyDescent="0.35">
      <c r="G23" s="40"/>
      <c r="H23" s="41"/>
      <c r="I23" s="41"/>
      <c r="J23" s="40"/>
      <c r="K23" s="41"/>
      <c r="L23" s="41"/>
    </row>
    <row r="24" spans="4:19" x14ac:dyDescent="0.35">
      <c r="G24" s="9"/>
      <c r="H24" s="9"/>
      <c r="I24" s="41"/>
      <c r="J24" s="40"/>
      <c r="K24" s="41"/>
      <c r="L24" s="41"/>
    </row>
    <row r="25" spans="4:19" x14ac:dyDescent="0.35">
      <c r="G25" s="40"/>
      <c r="H25" s="41" t="s">
        <v>98</v>
      </c>
      <c r="I25" s="41"/>
      <c r="J25" s="40"/>
      <c r="K25" s="41"/>
      <c r="L25" s="41"/>
    </row>
    <row r="26" spans="4:19" x14ac:dyDescent="0.35">
      <c r="G26" s="3"/>
      <c r="H26" s="3"/>
      <c r="I26" s="39"/>
      <c r="J26" s="9"/>
      <c r="K26" s="9"/>
      <c r="L26" s="41"/>
    </row>
    <row r="27" spans="4:19" x14ac:dyDescent="0.35">
      <c r="D27" s="39"/>
      <c r="G27" s="3"/>
      <c r="H27" s="3"/>
      <c r="I27" s="39"/>
      <c r="J27" s="40"/>
      <c r="K27" s="41"/>
      <c r="L27" s="41"/>
    </row>
    <row r="28" spans="4:19" x14ac:dyDescent="0.35">
      <c r="D28" s="3"/>
      <c r="E28" s="3"/>
      <c r="F28" s="3"/>
      <c r="G28" s="40"/>
      <c r="H28" s="9"/>
      <c r="I28" s="41"/>
    </row>
    <row r="29" spans="4:19" x14ac:dyDescent="0.35">
      <c r="D29" s="3"/>
      <c r="E29" s="3"/>
      <c r="F29" s="3"/>
      <c r="G29" s="40"/>
      <c r="H29" s="41"/>
      <c r="I29" s="41"/>
    </row>
    <row r="30" spans="4:19" x14ac:dyDescent="0.35">
      <c r="D30" s="42"/>
      <c r="E30" s="3"/>
      <c r="F30" s="3"/>
      <c r="G30" s="40"/>
      <c r="H30" s="41"/>
      <c r="I30" s="41"/>
    </row>
    <row r="31" spans="4:19" x14ac:dyDescent="0.35">
      <c r="D31" s="3"/>
      <c r="E31" s="3"/>
      <c r="F31" s="3"/>
      <c r="G31" s="40"/>
      <c r="H31" s="41"/>
      <c r="I31" s="41"/>
    </row>
    <row r="32" spans="4:19" x14ac:dyDescent="0.35">
      <c r="D32" s="3"/>
      <c r="E32" s="3"/>
      <c r="F32" s="39"/>
      <c r="G32" s="40"/>
      <c r="H32" s="41"/>
      <c r="I32" s="41"/>
    </row>
    <row r="33" spans="2:9" x14ac:dyDescent="0.35">
      <c r="D33" s="3"/>
      <c r="E33" s="3"/>
      <c r="F33" s="39"/>
      <c r="G33" s="9"/>
      <c r="H33" s="9"/>
      <c r="I33" s="41"/>
    </row>
    <row r="34" spans="2:9" x14ac:dyDescent="0.35">
      <c r="D34" s="3"/>
      <c r="E34" s="3"/>
      <c r="F34" s="39"/>
      <c r="G34" s="40"/>
      <c r="H34" s="41"/>
      <c r="I34" s="41"/>
    </row>
    <row r="35" spans="2:9" x14ac:dyDescent="0.35">
      <c r="B35" s="3"/>
      <c r="C35" s="3"/>
    </row>
    <row r="36" spans="2:9" x14ac:dyDescent="0.35">
      <c r="B36" s="3"/>
      <c r="C36" s="3"/>
    </row>
    <row r="37" spans="2:9" x14ac:dyDescent="0.35">
      <c r="B37" s="3"/>
      <c r="C37" s="3"/>
    </row>
    <row r="38" spans="2:9" x14ac:dyDescent="0.35">
      <c r="B38" s="3"/>
      <c r="C38" s="3"/>
    </row>
    <row r="39" spans="2:9" x14ac:dyDescent="0.35">
      <c r="B39" s="3"/>
      <c r="C39" s="3"/>
    </row>
    <row r="40" spans="2:9" x14ac:dyDescent="0.35">
      <c r="B40" s="3"/>
      <c r="C40" s="3"/>
    </row>
    <row r="59" spans="2:3" x14ac:dyDescent="0.35">
      <c r="B59" s="3"/>
      <c r="C59" s="3"/>
    </row>
    <row r="60" spans="2:3" x14ac:dyDescent="0.35">
      <c r="B60" s="3"/>
      <c r="C60" s="3"/>
    </row>
    <row r="61" spans="2:3" x14ac:dyDescent="0.35">
      <c r="B61" s="3"/>
      <c r="C61" s="3"/>
    </row>
    <row r="62" spans="2:3" x14ac:dyDescent="0.35">
      <c r="B62" s="3"/>
      <c r="C62" s="3"/>
    </row>
    <row r="63" spans="2:3" x14ac:dyDescent="0.35">
      <c r="B63" s="3"/>
      <c r="C63" s="3"/>
    </row>
    <row r="64" spans="2:3" x14ac:dyDescent="0.35">
      <c r="B64" s="3"/>
      <c r="C64" s="3"/>
    </row>
    <row r="65" spans="2:3" x14ac:dyDescent="0.35">
      <c r="B65" s="3"/>
      <c r="C65" s="3"/>
    </row>
    <row r="66" spans="2:3" x14ac:dyDescent="0.35">
      <c r="B66" s="3"/>
      <c r="C66" s="3"/>
    </row>
    <row r="67" spans="2:3" x14ac:dyDescent="0.35">
      <c r="B67" s="3"/>
      <c r="C67" s="3"/>
    </row>
    <row r="68" spans="2:3" x14ac:dyDescent="0.35">
      <c r="B68" s="3"/>
      <c r="C68" s="3"/>
    </row>
    <row r="69" spans="2:3" x14ac:dyDescent="0.35">
      <c r="B69" s="3"/>
      <c r="C69" s="3"/>
    </row>
    <row r="70" spans="2:3" x14ac:dyDescent="0.35">
      <c r="B70" s="3"/>
      <c r="C70" s="3"/>
    </row>
    <row r="71" spans="2:3" x14ac:dyDescent="0.35">
      <c r="B71" s="3"/>
      <c r="C71" s="3"/>
    </row>
    <row r="72" spans="2:3" x14ac:dyDescent="0.35">
      <c r="B72" s="3"/>
      <c r="C72" s="3"/>
    </row>
    <row r="73" spans="2:3" x14ac:dyDescent="0.35">
      <c r="B73" s="3"/>
      <c r="C73" s="3"/>
    </row>
    <row r="74" spans="2:3" x14ac:dyDescent="0.35">
      <c r="B74" s="3"/>
      <c r="C74" s="3"/>
    </row>
    <row r="75" spans="2:3" x14ac:dyDescent="0.35">
      <c r="B75" s="3"/>
      <c r="C75" s="3"/>
    </row>
    <row r="76" spans="2:3" x14ac:dyDescent="0.35">
      <c r="B76" s="3"/>
      <c r="C76" s="3"/>
    </row>
    <row r="77" spans="2:3" x14ac:dyDescent="0.35">
      <c r="B77" s="3"/>
      <c r="C77" s="3"/>
    </row>
    <row r="78" spans="2:3" x14ac:dyDescent="0.35">
      <c r="B78" s="2"/>
      <c r="C78" s="2"/>
    </row>
    <row r="79" spans="2:3" x14ac:dyDescent="0.35">
      <c r="B79" s="2"/>
      <c r="C79" s="2"/>
    </row>
    <row r="80" spans="2:3" x14ac:dyDescent="0.35">
      <c r="B80" s="2"/>
      <c r="C80" s="2"/>
    </row>
    <row r="81" spans="2:3" x14ac:dyDescent="0.35">
      <c r="B81" s="2"/>
      <c r="C81" s="2"/>
    </row>
    <row r="82" spans="2:3" x14ac:dyDescent="0.35">
      <c r="B82" s="2"/>
      <c r="C82" s="2"/>
    </row>
    <row r="83" spans="2:3" x14ac:dyDescent="0.35">
      <c r="B83" s="2"/>
      <c r="C83" s="2"/>
    </row>
    <row r="84" spans="2:3" x14ac:dyDescent="0.35">
      <c r="B84" s="2"/>
      <c r="C84" s="2"/>
    </row>
    <row r="85" spans="2:3" x14ac:dyDescent="0.35">
      <c r="B85" s="2"/>
      <c r="C85" s="2"/>
    </row>
    <row r="86" spans="2:3" x14ac:dyDescent="0.35">
      <c r="B86" s="2"/>
      <c r="C86" s="2"/>
    </row>
    <row r="87" spans="2:3" x14ac:dyDescent="0.35">
      <c r="B87" s="2"/>
      <c r="C87" s="2"/>
    </row>
    <row r="88" spans="2:3" x14ac:dyDescent="0.35">
      <c r="B88" s="2"/>
      <c r="C88" s="2"/>
    </row>
    <row r="89" spans="2:3" x14ac:dyDescent="0.35">
      <c r="B89" s="2"/>
      <c r="C89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9EE04-A6A0-4AB6-ACE2-EB1E1F76A5D7}">
  <dimension ref="A1:AC27"/>
  <sheetViews>
    <sheetView zoomScale="90" zoomScaleNormal="80" workbookViewId="0">
      <selection activeCell="A26" sqref="A26"/>
    </sheetView>
  </sheetViews>
  <sheetFormatPr defaultRowHeight="14.5" x14ac:dyDescent="0.35"/>
  <cols>
    <col min="1" max="1" width="14.08984375" customWidth="1"/>
    <col min="2" max="2" width="15" customWidth="1"/>
    <col min="3" max="3" width="20.6328125" customWidth="1"/>
    <col min="4" max="4" width="13.36328125" customWidth="1"/>
    <col min="5" max="5" width="22.453125" customWidth="1"/>
    <col min="6" max="6" width="19.6328125" customWidth="1"/>
    <col min="7" max="7" width="33.453125" customWidth="1"/>
    <col min="16" max="16" width="6" customWidth="1"/>
    <col min="27" max="27" width="11.6328125" customWidth="1"/>
    <col min="29" max="29" width="9.1796875" customWidth="1"/>
  </cols>
  <sheetData>
    <row r="1" spans="1:27" x14ac:dyDescent="0.35">
      <c r="A1" s="87" t="s">
        <v>0</v>
      </c>
      <c r="B1" s="87" t="s">
        <v>6</v>
      </c>
      <c r="C1" s="87" t="s">
        <v>7</v>
      </c>
      <c r="D1" s="87" t="s">
        <v>8</v>
      </c>
      <c r="E1" s="87" t="s">
        <v>9</v>
      </c>
      <c r="F1" s="48"/>
      <c r="G1" s="49"/>
    </row>
    <row r="2" spans="1:27" x14ac:dyDescent="0.35">
      <c r="A2" s="94" t="s">
        <v>102</v>
      </c>
      <c r="B2" s="94">
        <v>5</v>
      </c>
      <c r="C2" s="94">
        <v>3</v>
      </c>
      <c r="D2" s="95">
        <v>0.6</v>
      </c>
      <c r="E2" s="60" t="s">
        <v>12</v>
      </c>
      <c r="F2" s="50"/>
      <c r="G2" s="51"/>
    </row>
    <row r="3" spans="1:27" x14ac:dyDescent="0.35">
      <c r="A3" s="94"/>
      <c r="B3" s="94"/>
      <c r="C3" s="94"/>
      <c r="D3" s="95"/>
      <c r="E3" s="61" t="s">
        <v>13</v>
      </c>
      <c r="F3" s="50"/>
      <c r="G3" s="51"/>
      <c r="Q3" s="44"/>
      <c r="S3" s="44"/>
      <c r="T3" s="44"/>
      <c r="U3" s="44"/>
      <c r="V3" s="44"/>
      <c r="W3" s="44"/>
      <c r="X3" s="44"/>
      <c r="Y3" s="44"/>
    </row>
    <row r="4" spans="1:27" x14ac:dyDescent="0.35">
      <c r="A4" s="94" t="s">
        <v>103</v>
      </c>
      <c r="B4" s="94">
        <v>4</v>
      </c>
      <c r="C4" s="94">
        <v>2</v>
      </c>
      <c r="D4" s="95">
        <v>0.5</v>
      </c>
      <c r="E4" s="60" t="s">
        <v>14</v>
      </c>
      <c r="F4" s="50"/>
      <c r="G4" s="52"/>
      <c r="Q4" s="45"/>
      <c r="R4" s="44"/>
      <c r="S4" s="44"/>
      <c r="T4" s="44"/>
      <c r="U4" s="44"/>
      <c r="V4" s="44"/>
      <c r="W4" s="44"/>
      <c r="X4" s="44"/>
      <c r="Y4" s="44"/>
    </row>
    <row r="5" spans="1:27" x14ac:dyDescent="0.35">
      <c r="A5" s="94"/>
      <c r="B5" s="94"/>
      <c r="C5" s="94"/>
      <c r="D5" s="95"/>
      <c r="E5" s="61" t="s">
        <v>15</v>
      </c>
      <c r="F5" s="50"/>
      <c r="G5" s="52"/>
      <c r="Q5" s="45"/>
      <c r="R5" s="44"/>
      <c r="S5" s="44"/>
      <c r="T5" s="44"/>
      <c r="U5" s="44"/>
      <c r="V5" s="44"/>
      <c r="W5" s="44"/>
      <c r="X5" s="44"/>
      <c r="Y5" s="44"/>
    </row>
    <row r="6" spans="1:27" x14ac:dyDescent="0.35">
      <c r="A6" s="94" t="s">
        <v>104</v>
      </c>
      <c r="B6" s="94">
        <v>8</v>
      </c>
      <c r="C6" s="94">
        <v>2</v>
      </c>
      <c r="D6" s="96">
        <v>0.25</v>
      </c>
      <c r="E6" s="60" t="s">
        <v>16</v>
      </c>
      <c r="F6" s="50"/>
      <c r="G6" s="52"/>
      <c r="Q6" s="45"/>
      <c r="R6" s="44"/>
      <c r="S6" s="44"/>
      <c r="T6" s="44"/>
      <c r="U6" s="44"/>
      <c r="V6" s="44"/>
      <c r="W6" s="44"/>
      <c r="X6" s="44"/>
      <c r="Y6" s="44"/>
    </row>
    <row r="7" spans="1:27" x14ac:dyDescent="0.35">
      <c r="A7" s="94"/>
      <c r="B7" s="94"/>
      <c r="C7" s="94"/>
      <c r="D7" s="96"/>
      <c r="E7" s="62" t="s">
        <v>17</v>
      </c>
      <c r="F7" s="50"/>
      <c r="G7" s="52"/>
      <c r="Q7" s="44"/>
      <c r="R7" s="44"/>
      <c r="S7" s="44"/>
      <c r="T7" s="44"/>
      <c r="U7" s="44"/>
      <c r="V7" s="44"/>
      <c r="W7" s="44"/>
      <c r="X7" s="44"/>
      <c r="Y7" s="44"/>
    </row>
    <row r="8" spans="1:27" x14ac:dyDescent="0.35">
      <c r="A8" s="94"/>
      <c r="B8" s="94"/>
      <c r="C8" s="94"/>
      <c r="D8" s="96"/>
      <c r="E8" s="62" t="s">
        <v>18</v>
      </c>
      <c r="F8" s="50"/>
      <c r="G8" s="52"/>
      <c r="Q8" s="45"/>
      <c r="R8" s="44"/>
      <c r="S8" s="44"/>
      <c r="T8" s="44"/>
      <c r="U8" s="44"/>
      <c r="V8" s="44"/>
      <c r="W8" s="44"/>
      <c r="X8" s="44"/>
      <c r="Y8" s="44"/>
    </row>
    <row r="9" spans="1:27" x14ac:dyDescent="0.35">
      <c r="A9" s="94"/>
      <c r="B9" s="94"/>
      <c r="C9" s="94"/>
      <c r="D9" s="96"/>
      <c r="E9" s="62" t="s">
        <v>19</v>
      </c>
      <c r="F9" s="50"/>
      <c r="G9" s="52"/>
      <c r="Q9" s="45"/>
      <c r="R9" s="44"/>
      <c r="S9" s="44"/>
      <c r="T9" s="44"/>
      <c r="U9" s="44"/>
      <c r="V9" s="44"/>
      <c r="W9" s="44"/>
      <c r="X9" s="44"/>
      <c r="Y9" s="44"/>
    </row>
    <row r="10" spans="1:27" x14ac:dyDescent="0.35">
      <c r="A10" s="94"/>
      <c r="B10" s="94"/>
      <c r="C10" s="94"/>
      <c r="D10" s="96"/>
      <c r="E10" s="62" t="s">
        <v>20</v>
      </c>
      <c r="F10" s="50"/>
      <c r="G10" s="52"/>
      <c r="Q10" s="45"/>
      <c r="R10" s="44"/>
      <c r="S10" s="44"/>
      <c r="T10" s="44"/>
      <c r="U10" s="44"/>
      <c r="V10" s="44"/>
      <c r="W10" s="44"/>
      <c r="X10" s="44"/>
      <c r="Y10" s="44"/>
    </row>
    <row r="11" spans="1:27" x14ac:dyDescent="0.35">
      <c r="A11" s="94"/>
      <c r="B11" s="94"/>
      <c r="C11" s="94"/>
      <c r="D11" s="96"/>
      <c r="E11" s="61" t="s">
        <v>21</v>
      </c>
      <c r="F11" s="81"/>
      <c r="G11" s="52"/>
      <c r="Q11" s="44"/>
      <c r="R11" s="44"/>
      <c r="S11" s="44"/>
      <c r="T11" s="44"/>
      <c r="U11" s="44"/>
      <c r="V11" s="44"/>
      <c r="W11" s="44"/>
      <c r="X11" s="44"/>
      <c r="Y11" s="44"/>
    </row>
    <row r="12" spans="1:27" x14ac:dyDescent="0.35">
      <c r="A12" s="94" t="s">
        <v>105</v>
      </c>
      <c r="B12" s="94">
        <v>5</v>
      </c>
      <c r="C12" s="94">
        <v>3</v>
      </c>
      <c r="D12" s="95">
        <v>0.6</v>
      </c>
      <c r="E12" s="62" t="s">
        <v>22</v>
      </c>
      <c r="F12" s="53"/>
      <c r="G12" s="52"/>
      <c r="Q12" s="44"/>
      <c r="R12" s="44"/>
      <c r="S12" s="44"/>
      <c r="T12" s="44"/>
      <c r="U12" s="44"/>
      <c r="V12" s="44"/>
      <c r="W12" s="44"/>
      <c r="X12" s="44"/>
      <c r="Y12" s="44"/>
    </row>
    <row r="13" spans="1:27" x14ac:dyDescent="0.35">
      <c r="A13" s="94"/>
      <c r="B13" s="94"/>
      <c r="C13" s="94"/>
      <c r="D13" s="95"/>
      <c r="E13" s="61" t="s">
        <v>23</v>
      </c>
      <c r="F13" s="53"/>
      <c r="G13" s="52"/>
      <c r="Q13" s="44"/>
      <c r="R13" s="44"/>
      <c r="S13" s="44"/>
      <c r="T13" s="44"/>
      <c r="U13" s="44"/>
      <c r="V13" s="44"/>
      <c r="W13" s="44"/>
      <c r="X13" s="44"/>
      <c r="Y13" s="44"/>
    </row>
    <row r="14" spans="1:27" ht="43.75" customHeight="1" x14ac:dyDescent="0.35">
      <c r="A14" s="94" t="s">
        <v>106</v>
      </c>
      <c r="B14" s="94">
        <v>5</v>
      </c>
      <c r="C14" s="94">
        <v>3</v>
      </c>
      <c r="D14" s="95">
        <v>0.6</v>
      </c>
      <c r="E14" s="63" t="s">
        <v>24</v>
      </c>
      <c r="F14" s="50"/>
      <c r="G14" s="52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</row>
    <row r="15" spans="1:27" ht="29" x14ac:dyDescent="0.35">
      <c r="A15" s="94"/>
      <c r="B15" s="94"/>
      <c r="C15" s="94"/>
      <c r="D15" s="95"/>
      <c r="E15" s="64" t="s">
        <v>25</v>
      </c>
      <c r="F15" s="50"/>
      <c r="G15" s="52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</row>
    <row r="16" spans="1:27" x14ac:dyDescent="0.35">
      <c r="A16" s="94" t="s">
        <v>107</v>
      </c>
      <c r="B16" s="94">
        <v>6</v>
      </c>
      <c r="C16" s="94">
        <v>4</v>
      </c>
      <c r="D16" s="95">
        <v>0.66</v>
      </c>
      <c r="E16" s="63" t="s">
        <v>26</v>
      </c>
      <c r="F16" s="50"/>
      <c r="G16" s="52"/>
    </row>
    <row r="17" spans="1:29" x14ac:dyDescent="0.35">
      <c r="A17" s="94"/>
      <c r="B17" s="94"/>
      <c r="C17" s="94"/>
      <c r="D17" s="95"/>
      <c r="E17" s="65" t="s">
        <v>27</v>
      </c>
      <c r="F17" s="50"/>
      <c r="G17" s="52"/>
    </row>
    <row r="18" spans="1:29" ht="29" x14ac:dyDescent="0.35">
      <c r="A18" s="94" t="s">
        <v>108</v>
      </c>
      <c r="B18" s="94">
        <v>5</v>
      </c>
      <c r="C18" s="94">
        <v>3</v>
      </c>
      <c r="D18" s="95">
        <v>0.6</v>
      </c>
      <c r="E18" s="63" t="s">
        <v>28</v>
      </c>
      <c r="F18" s="50"/>
      <c r="G18" s="52"/>
    </row>
    <row r="19" spans="1:29" x14ac:dyDescent="0.35">
      <c r="A19" s="94"/>
      <c r="B19" s="94"/>
      <c r="C19" s="94"/>
      <c r="D19" s="95"/>
      <c r="E19" s="65" t="s">
        <v>29</v>
      </c>
      <c r="F19" s="50"/>
      <c r="G19" s="52"/>
    </row>
    <row r="20" spans="1:29" x14ac:dyDescent="0.35">
      <c r="A20" s="56" t="s">
        <v>109</v>
      </c>
      <c r="B20" s="58">
        <v>2</v>
      </c>
      <c r="C20" s="58">
        <v>1</v>
      </c>
      <c r="D20" s="59">
        <v>0.5</v>
      </c>
      <c r="E20" s="57" t="s">
        <v>30</v>
      </c>
      <c r="F20" s="54"/>
      <c r="G20" s="52"/>
    </row>
    <row r="21" spans="1:29" x14ac:dyDescent="0.35">
      <c r="A21" s="94" t="s">
        <v>110</v>
      </c>
      <c r="B21" s="94">
        <v>10</v>
      </c>
      <c r="C21" s="94">
        <v>5</v>
      </c>
      <c r="D21" s="95">
        <v>0.5</v>
      </c>
      <c r="E21" s="66" t="s">
        <v>31</v>
      </c>
      <c r="F21" s="55"/>
      <c r="G21" s="93"/>
    </row>
    <row r="22" spans="1:29" x14ac:dyDescent="0.35">
      <c r="A22" s="94"/>
      <c r="B22" s="94"/>
      <c r="C22" s="94"/>
      <c r="D22" s="95"/>
      <c r="E22" s="68" t="s">
        <v>32</v>
      </c>
      <c r="F22" s="50"/>
      <c r="G22" s="93"/>
    </row>
    <row r="23" spans="1:29" x14ac:dyDescent="0.35">
      <c r="A23" s="94"/>
      <c r="B23" s="94"/>
      <c r="C23" s="94"/>
      <c r="D23" s="95"/>
      <c r="E23" s="68" t="s">
        <v>33</v>
      </c>
      <c r="F23" s="50"/>
      <c r="G23" s="93"/>
      <c r="W23" s="44"/>
    </row>
    <row r="24" spans="1:29" ht="29" x14ac:dyDescent="0.35">
      <c r="A24" s="94"/>
      <c r="B24" s="94"/>
      <c r="C24" s="94"/>
      <c r="D24" s="95"/>
      <c r="E24" s="68" t="s">
        <v>34</v>
      </c>
      <c r="F24" s="50"/>
      <c r="G24" s="93"/>
    </row>
    <row r="25" spans="1:29" x14ac:dyDescent="0.35">
      <c r="A25" s="94"/>
      <c r="B25" s="94"/>
      <c r="C25" s="94"/>
      <c r="D25" s="95"/>
      <c r="E25" s="67" t="s">
        <v>35</v>
      </c>
      <c r="F25" s="50"/>
      <c r="G25" s="93"/>
    </row>
    <row r="26" spans="1:29" x14ac:dyDescent="0.35">
      <c r="D26" s="9"/>
    </row>
    <row r="27" spans="1:29" x14ac:dyDescent="0.35">
      <c r="AC27" s="47"/>
    </row>
  </sheetData>
  <mergeCells count="33">
    <mergeCell ref="C2:C3"/>
    <mergeCell ref="B2:B3"/>
    <mergeCell ref="A2:A3"/>
    <mergeCell ref="D2:D3"/>
    <mergeCell ref="A4:A5"/>
    <mergeCell ref="B4:B5"/>
    <mergeCell ref="C4:C5"/>
    <mergeCell ref="D4:D5"/>
    <mergeCell ref="D6:D11"/>
    <mergeCell ref="C6:C11"/>
    <mergeCell ref="B6:B11"/>
    <mergeCell ref="A6:A11"/>
    <mergeCell ref="A12:A13"/>
    <mergeCell ref="B12:B13"/>
    <mergeCell ref="C12:C13"/>
    <mergeCell ref="D12:D13"/>
    <mergeCell ref="A18:A19"/>
    <mergeCell ref="B18:B19"/>
    <mergeCell ref="C18:C19"/>
    <mergeCell ref="D18:D19"/>
    <mergeCell ref="B14:B15"/>
    <mergeCell ref="C14:C15"/>
    <mergeCell ref="D14:D15"/>
    <mergeCell ref="A14:A15"/>
    <mergeCell ref="A16:A17"/>
    <mergeCell ref="B16:B17"/>
    <mergeCell ref="C16:C17"/>
    <mergeCell ref="D16:D17"/>
    <mergeCell ref="G21:G25"/>
    <mergeCell ref="A21:A25"/>
    <mergeCell ref="B21:B25"/>
    <mergeCell ref="C21:C25"/>
    <mergeCell ref="D21:D2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823A1-5F90-42DB-A6E0-64A2F999931E}">
  <dimension ref="A1:L172"/>
  <sheetViews>
    <sheetView topLeftCell="C1" zoomScale="122" workbookViewId="0">
      <selection activeCell="H16" sqref="H16"/>
    </sheetView>
  </sheetViews>
  <sheetFormatPr defaultRowHeight="14.5" x14ac:dyDescent="0.35"/>
  <cols>
    <col min="1" max="1" width="14.90625" customWidth="1"/>
    <col min="2" max="2" width="17.81640625" customWidth="1"/>
    <col min="3" max="3" width="15.36328125" customWidth="1"/>
    <col min="4" max="4" width="16.1796875" customWidth="1"/>
    <col min="5" max="5" width="12" customWidth="1"/>
    <col min="6" max="6" width="17" customWidth="1"/>
    <col min="7" max="7" width="13.453125" customWidth="1"/>
    <col min="8" max="8" width="64" customWidth="1"/>
  </cols>
  <sheetData>
    <row r="1" spans="1:12" x14ac:dyDescent="0.35">
      <c r="A1" s="88" t="s">
        <v>0</v>
      </c>
      <c r="B1" s="85" t="s">
        <v>36</v>
      </c>
      <c r="C1" s="85" t="s">
        <v>37</v>
      </c>
      <c r="D1" s="85" t="s">
        <v>46</v>
      </c>
      <c r="E1" s="85" t="s">
        <v>47</v>
      </c>
      <c r="F1" s="85" t="s">
        <v>50</v>
      </c>
      <c r="G1" s="89" t="s">
        <v>51</v>
      </c>
      <c r="H1" s="85" t="s">
        <v>52</v>
      </c>
      <c r="I1" s="1"/>
      <c r="J1" s="1"/>
      <c r="K1" s="1"/>
      <c r="L1" s="1"/>
    </row>
    <row r="2" spans="1:12" x14ac:dyDescent="0.35">
      <c r="A2" s="32" t="s">
        <v>102</v>
      </c>
      <c r="B2" s="33">
        <v>44849</v>
      </c>
      <c r="C2" s="33">
        <v>45138</v>
      </c>
      <c r="D2" s="32" t="s">
        <v>111</v>
      </c>
      <c r="E2" s="32" t="s">
        <v>48</v>
      </c>
      <c r="F2" s="5">
        <v>0.6</v>
      </c>
      <c r="G2" s="32">
        <v>0.6</v>
      </c>
      <c r="H2" s="7" t="s">
        <v>58</v>
      </c>
    </row>
    <row r="3" spans="1:12" x14ac:dyDescent="0.35">
      <c r="A3" s="32" t="s">
        <v>103</v>
      </c>
      <c r="B3" s="33">
        <v>44958</v>
      </c>
      <c r="C3" s="33">
        <v>45138</v>
      </c>
      <c r="D3" s="32" t="s">
        <v>112</v>
      </c>
      <c r="E3" s="32" t="s">
        <v>48</v>
      </c>
      <c r="F3" s="5">
        <v>0.5</v>
      </c>
      <c r="G3" s="32">
        <v>0.5</v>
      </c>
      <c r="H3" s="7" t="s">
        <v>59</v>
      </c>
    </row>
    <row r="4" spans="1:12" x14ac:dyDescent="0.35">
      <c r="A4" s="32" t="s">
        <v>104</v>
      </c>
      <c r="B4" s="34">
        <v>44977</v>
      </c>
      <c r="C4" s="34">
        <v>45169</v>
      </c>
      <c r="D4" s="32" t="s">
        <v>113</v>
      </c>
      <c r="E4" s="32" t="s">
        <v>49</v>
      </c>
      <c r="F4" s="5">
        <v>0.25</v>
      </c>
      <c r="G4" s="32">
        <v>0.63</v>
      </c>
      <c r="H4" s="7" t="s">
        <v>56</v>
      </c>
    </row>
    <row r="5" spans="1:12" x14ac:dyDescent="0.35">
      <c r="A5" s="32" t="s">
        <v>105</v>
      </c>
      <c r="B5" s="34">
        <v>44958</v>
      </c>
      <c r="C5" s="34">
        <v>45169</v>
      </c>
      <c r="D5" s="32" t="s">
        <v>112</v>
      </c>
      <c r="E5" s="32" t="s">
        <v>48</v>
      </c>
      <c r="F5" s="5">
        <v>0.6</v>
      </c>
      <c r="G5" s="32">
        <v>0.6</v>
      </c>
      <c r="H5" s="7" t="s">
        <v>57</v>
      </c>
    </row>
    <row r="6" spans="1:12" x14ac:dyDescent="0.35">
      <c r="A6" s="32" t="s">
        <v>106</v>
      </c>
      <c r="B6" s="35">
        <v>45276</v>
      </c>
      <c r="C6" s="34">
        <v>45138</v>
      </c>
      <c r="D6" s="32" t="s">
        <v>111</v>
      </c>
      <c r="E6" s="32" t="s">
        <v>48</v>
      </c>
      <c r="F6" s="5">
        <v>0.6</v>
      </c>
      <c r="G6" s="32">
        <v>0.6</v>
      </c>
      <c r="H6" s="7" t="s">
        <v>57</v>
      </c>
    </row>
    <row r="7" spans="1:12" x14ac:dyDescent="0.35">
      <c r="A7" s="32" t="s">
        <v>107</v>
      </c>
      <c r="B7" s="34">
        <v>44977</v>
      </c>
      <c r="C7" s="34">
        <v>45169</v>
      </c>
      <c r="D7" s="32" t="s">
        <v>112</v>
      </c>
      <c r="E7" s="32" t="s">
        <v>48</v>
      </c>
      <c r="F7" s="5">
        <v>0.66</v>
      </c>
      <c r="G7" s="32">
        <v>0.66</v>
      </c>
      <c r="H7" s="7" t="s">
        <v>56</v>
      </c>
    </row>
    <row r="8" spans="1:12" x14ac:dyDescent="0.35">
      <c r="A8" s="32" t="s">
        <v>108</v>
      </c>
      <c r="B8" s="34">
        <v>45033</v>
      </c>
      <c r="C8" s="34">
        <v>45216</v>
      </c>
      <c r="D8" s="32" t="s">
        <v>114</v>
      </c>
      <c r="E8" s="32" t="s">
        <v>49</v>
      </c>
      <c r="F8" s="5">
        <v>0.6</v>
      </c>
      <c r="G8" s="32">
        <v>0.8</v>
      </c>
      <c r="H8" s="7" t="s">
        <v>55</v>
      </c>
    </row>
    <row r="9" spans="1:12" x14ac:dyDescent="0.35">
      <c r="A9" s="32" t="s">
        <v>109</v>
      </c>
      <c r="B9" s="34">
        <v>45026</v>
      </c>
      <c r="C9" s="34">
        <v>45107</v>
      </c>
      <c r="D9" s="32" t="s">
        <v>112</v>
      </c>
      <c r="E9" s="32" t="s">
        <v>48</v>
      </c>
      <c r="F9" s="36">
        <v>0.5</v>
      </c>
      <c r="G9" s="32">
        <v>1</v>
      </c>
      <c r="H9" s="7" t="s">
        <v>54</v>
      </c>
    </row>
    <row r="10" spans="1:12" x14ac:dyDescent="0.35">
      <c r="A10" s="32" t="s">
        <v>110</v>
      </c>
      <c r="B10" s="34">
        <v>44958</v>
      </c>
      <c r="C10" s="34">
        <v>45138</v>
      </c>
      <c r="D10" s="32" t="s">
        <v>112</v>
      </c>
      <c r="E10" s="32" t="s">
        <v>48</v>
      </c>
      <c r="F10" s="36">
        <v>0.5</v>
      </c>
      <c r="G10" s="32">
        <v>0.5</v>
      </c>
      <c r="H10" s="7" t="s">
        <v>53</v>
      </c>
    </row>
    <row r="11" spans="1:12" x14ac:dyDescent="0.35">
      <c r="G11" s="43"/>
    </row>
    <row r="12" spans="1:12" x14ac:dyDescent="0.35">
      <c r="G12" s="43"/>
    </row>
    <row r="13" spans="1:12" x14ac:dyDescent="0.35">
      <c r="G13" s="43"/>
    </row>
    <row r="14" spans="1:12" x14ac:dyDescent="0.35">
      <c r="G14" s="43"/>
    </row>
    <row r="15" spans="1:12" x14ac:dyDescent="0.35">
      <c r="G15" s="43"/>
    </row>
    <row r="16" spans="1:12" x14ac:dyDescent="0.35">
      <c r="G16" s="43"/>
    </row>
    <row r="17" spans="7:7" x14ac:dyDescent="0.35">
      <c r="G17" s="43"/>
    </row>
    <row r="18" spans="7:7" x14ac:dyDescent="0.35">
      <c r="G18" s="43"/>
    </row>
    <row r="19" spans="7:7" x14ac:dyDescent="0.35">
      <c r="G19" s="43"/>
    </row>
    <row r="20" spans="7:7" x14ac:dyDescent="0.35">
      <c r="G20" s="43"/>
    </row>
    <row r="170" spans="2:2" x14ac:dyDescent="0.35">
      <c r="B170" s="37"/>
    </row>
    <row r="171" spans="2:2" x14ac:dyDescent="0.35">
      <c r="B171" s="37"/>
    </row>
    <row r="172" spans="2:2" x14ac:dyDescent="0.35">
      <c r="B172" s="37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29262-E869-4FB1-ADCC-BA77ECDEDD9C}">
  <dimension ref="A1:AB38"/>
  <sheetViews>
    <sheetView tabSelected="1" zoomScale="109" zoomScaleNormal="112" workbookViewId="0">
      <selection activeCell="A2" sqref="A2"/>
    </sheetView>
  </sheetViews>
  <sheetFormatPr defaultRowHeight="14.5" x14ac:dyDescent="0.35"/>
  <cols>
    <col min="1" max="1" width="29.453125" customWidth="1"/>
    <col min="2" max="2" width="11.90625" customWidth="1"/>
    <col min="3" max="3" width="12.81640625" customWidth="1"/>
    <col min="13" max="13" width="14" customWidth="1"/>
    <col min="14" max="14" width="10.36328125" customWidth="1"/>
  </cols>
  <sheetData>
    <row r="1" spans="1:15" ht="15" thickBot="1" x14ac:dyDescent="0.4">
      <c r="A1" s="90" t="s">
        <v>63</v>
      </c>
      <c r="B1" s="90" t="s">
        <v>64</v>
      </c>
      <c r="C1" s="90" t="s">
        <v>65</v>
      </c>
    </row>
    <row r="2" spans="1:15" x14ac:dyDescent="0.35">
      <c r="A2" s="70" t="s">
        <v>60</v>
      </c>
      <c r="B2" s="71">
        <v>0</v>
      </c>
      <c r="C2" s="71" t="s">
        <v>77</v>
      </c>
      <c r="M2" s="97" t="s">
        <v>94</v>
      </c>
      <c r="N2" s="97"/>
    </row>
    <row r="3" spans="1:15" ht="15" thickBot="1" x14ac:dyDescent="0.4">
      <c r="A3" s="72" t="s">
        <v>66</v>
      </c>
      <c r="B3" s="73">
        <v>4</v>
      </c>
      <c r="C3" s="73" t="s">
        <v>77</v>
      </c>
    </row>
    <row r="4" spans="1:15" ht="15" thickBot="1" x14ac:dyDescent="0.4">
      <c r="A4" s="72" t="s">
        <v>67</v>
      </c>
      <c r="B4" s="73">
        <v>7</v>
      </c>
      <c r="C4" s="73" t="s">
        <v>77</v>
      </c>
      <c r="M4" s="90" t="s">
        <v>63</v>
      </c>
      <c r="N4" s="90" t="s">
        <v>64</v>
      </c>
    </row>
    <row r="5" spans="1:15" ht="15" thickBot="1" x14ac:dyDescent="0.4">
      <c r="A5" s="72" t="s">
        <v>68</v>
      </c>
      <c r="B5" s="73">
        <v>4</v>
      </c>
      <c r="C5" s="73" t="s">
        <v>77</v>
      </c>
      <c r="M5" s="80" t="s">
        <v>70</v>
      </c>
      <c r="N5" s="69">
        <v>13</v>
      </c>
    </row>
    <row r="6" spans="1:15" ht="15" thickBot="1" x14ac:dyDescent="0.4">
      <c r="A6" s="72" t="s">
        <v>69</v>
      </c>
      <c r="B6" s="73">
        <v>2</v>
      </c>
      <c r="C6" s="73" t="s">
        <v>77</v>
      </c>
      <c r="M6" s="80" t="s">
        <v>71</v>
      </c>
      <c r="N6" s="69">
        <v>13</v>
      </c>
    </row>
    <row r="7" spans="1:15" ht="15" thickBot="1" x14ac:dyDescent="0.4">
      <c r="A7" s="72" t="s">
        <v>70</v>
      </c>
      <c r="B7" s="73">
        <v>13</v>
      </c>
      <c r="C7" s="73" t="s">
        <v>77</v>
      </c>
      <c r="M7" s="80" t="s">
        <v>67</v>
      </c>
      <c r="N7" s="69">
        <v>7</v>
      </c>
    </row>
    <row r="8" spans="1:15" x14ac:dyDescent="0.35">
      <c r="A8" s="72" t="s">
        <v>61</v>
      </c>
      <c r="B8" s="73">
        <v>4</v>
      </c>
      <c r="C8" s="73" t="s">
        <v>78</v>
      </c>
    </row>
    <row r="9" spans="1:15" ht="15" thickBot="1" x14ac:dyDescent="0.4">
      <c r="A9" s="72" t="s">
        <v>71</v>
      </c>
      <c r="B9" s="73">
        <v>13</v>
      </c>
      <c r="C9" s="73" t="s">
        <v>77</v>
      </c>
      <c r="M9" s="97" t="s">
        <v>95</v>
      </c>
      <c r="N9" s="97"/>
    </row>
    <row r="10" spans="1:15" ht="15" thickBot="1" x14ac:dyDescent="0.4">
      <c r="A10" s="72" t="s">
        <v>72</v>
      </c>
      <c r="B10" s="73">
        <v>4</v>
      </c>
      <c r="C10" s="73" t="s">
        <v>77</v>
      </c>
      <c r="M10" s="90" t="s">
        <v>63</v>
      </c>
      <c r="N10" s="90" t="s">
        <v>80</v>
      </c>
    </row>
    <row r="11" spans="1:15" ht="15" thickBot="1" x14ac:dyDescent="0.4">
      <c r="A11" s="72" t="s">
        <v>73</v>
      </c>
      <c r="B11" s="73">
        <v>3</v>
      </c>
      <c r="C11" s="73" t="s">
        <v>77</v>
      </c>
      <c r="M11" s="80" t="s">
        <v>96</v>
      </c>
      <c r="N11" s="69">
        <v>0</v>
      </c>
    </row>
    <row r="12" spans="1:15" x14ac:dyDescent="0.35">
      <c r="A12" s="72" t="s">
        <v>62</v>
      </c>
      <c r="B12" s="73">
        <v>1</v>
      </c>
      <c r="C12" s="73" t="s">
        <v>77</v>
      </c>
    </row>
    <row r="13" spans="1:15" x14ac:dyDescent="0.35">
      <c r="A13" s="72" t="s">
        <v>74</v>
      </c>
      <c r="B13" s="73">
        <v>1</v>
      </c>
      <c r="C13" s="73" t="s">
        <v>77</v>
      </c>
    </row>
    <row r="14" spans="1:15" x14ac:dyDescent="0.35">
      <c r="A14" s="72" t="s">
        <v>75</v>
      </c>
      <c r="B14" s="73">
        <v>3</v>
      </c>
      <c r="C14" s="73" t="s">
        <v>79</v>
      </c>
      <c r="M14" s="98" t="s">
        <v>83</v>
      </c>
      <c r="N14" s="98"/>
    </row>
    <row r="15" spans="1:15" ht="15" thickBot="1" x14ac:dyDescent="0.4">
      <c r="A15" s="74" t="s">
        <v>76</v>
      </c>
      <c r="B15" s="75">
        <v>1</v>
      </c>
      <c r="C15" s="75" t="s">
        <v>77</v>
      </c>
      <c r="M15" s="83"/>
      <c r="N15" s="83"/>
    </row>
    <row r="16" spans="1:15" ht="15" thickBot="1" x14ac:dyDescent="0.4">
      <c r="M16" s="91" t="s">
        <v>81</v>
      </c>
      <c r="N16" s="90" t="s">
        <v>82</v>
      </c>
      <c r="O16" s="1"/>
    </row>
    <row r="17" spans="1:28" ht="15" thickBot="1" x14ac:dyDescent="0.4">
      <c r="M17" s="69" t="s">
        <v>77</v>
      </c>
      <c r="N17" s="82">
        <v>0.88329999999999997</v>
      </c>
    </row>
    <row r="18" spans="1:28" ht="15" thickBot="1" x14ac:dyDescent="0.4">
      <c r="M18" s="69" t="s">
        <v>78</v>
      </c>
      <c r="N18" s="76">
        <v>0.1167</v>
      </c>
    </row>
    <row r="20" spans="1:28" ht="15" thickBot="1" x14ac:dyDescent="0.4">
      <c r="B20" s="77"/>
    </row>
    <row r="21" spans="1:28" ht="16.5" thickBot="1" x14ac:dyDescent="0.5">
      <c r="A21" s="1" t="s">
        <v>84</v>
      </c>
      <c r="M21" s="90" t="s">
        <v>91</v>
      </c>
      <c r="O21" s="99" t="s">
        <v>97</v>
      </c>
      <c r="P21" s="99"/>
      <c r="Q21" s="99"/>
      <c r="R21" s="99"/>
      <c r="S21" s="99"/>
      <c r="T21" s="99"/>
      <c r="U21" s="99"/>
      <c r="V21" s="99"/>
      <c r="W21" s="99"/>
      <c r="X21" s="99"/>
      <c r="Y21" s="99"/>
      <c r="Z21" s="99"/>
      <c r="AA21" s="99"/>
      <c r="AB21" s="99"/>
    </row>
    <row r="22" spans="1:28" ht="15" thickBot="1" x14ac:dyDescent="0.4">
      <c r="M22" s="69">
        <f>60/14</f>
        <v>4.2857142857142856</v>
      </c>
    </row>
    <row r="23" spans="1:28" ht="15" thickBot="1" x14ac:dyDescent="0.4">
      <c r="A23" s="92" t="s">
        <v>85</v>
      </c>
    </row>
    <row r="24" spans="1:28" x14ac:dyDescent="0.35">
      <c r="A24" s="78"/>
    </row>
    <row r="25" spans="1:28" x14ac:dyDescent="0.35">
      <c r="A25" s="78" t="s">
        <v>86</v>
      </c>
    </row>
    <row r="26" spans="1:28" x14ac:dyDescent="0.35">
      <c r="A26" s="78">
        <f>SUM(B2:B15)</f>
        <v>60</v>
      </c>
    </row>
    <row r="27" spans="1:28" x14ac:dyDescent="0.35">
      <c r="A27" s="78" t="s">
        <v>87</v>
      </c>
    </row>
    <row r="28" spans="1:28" x14ac:dyDescent="0.35">
      <c r="A28" s="78">
        <f>SUM(B2:B7,B9:B13,B15)</f>
        <v>53</v>
      </c>
    </row>
    <row r="29" spans="1:28" x14ac:dyDescent="0.35">
      <c r="A29" s="78" t="s">
        <v>88</v>
      </c>
    </row>
    <row r="30" spans="1:28" x14ac:dyDescent="0.35">
      <c r="A30" s="78">
        <f>SUM(B8,B14)</f>
        <v>7</v>
      </c>
    </row>
    <row r="31" spans="1:28" x14ac:dyDescent="0.35">
      <c r="A31" s="78"/>
    </row>
    <row r="32" spans="1:28" x14ac:dyDescent="0.35">
      <c r="A32" s="78" t="s">
        <v>89</v>
      </c>
    </row>
    <row r="33" spans="1:1" x14ac:dyDescent="0.35">
      <c r="A33" s="78">
        <f>(53/60)*100</f>
        <v>88.333333333333329</v>
      </c>
    </row>
    <row r="34" spans="1:1" x14ac:dyDescent="0.35">
      <c r="A34" s="78" t="s">
        <v>90</v>
      </c>
    </row>
    <row r="35" spans="1:1" ht="15" thickBot="1" x14ac:dyDescent="0.4">
      <c r="A35" s="79">
        <f>(7/60)*100</f>
        <v>11.666666666666666</v>
      </c>
    </row>
    <row r="36" spans="1:1" ht="15" thickBot="1" x14ac:dyDescent="0.4"/>
    <row r="37" spans="1:1" ht="15" thickBot="1" x14ac:dyDescent="0.4">
      <c r="A37" s="92" t="s">
        <v>92</v>
      </c>
    </row>
    <row r="38" spans="1:1" ht="15" thickBot="1" x14ac:dyDescent="0.4">
      <c r="A38" s="79" t="s">
        <v>93</v>
      </c>
    </row>
  </sheetData>
  <mergeCells count="4">
    <mergeCell ref="M2:N2"/>
    <mergeCell ref="M9:N9"/>
    <mergeCell ref="M14:N14"/>
    <mergeCell ref="O21:AB2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Schedule Analysis</vt:lpstr>
      <vt:lpstr>Cost Analysis</vt:lpstr>
      <vt:lpstr>Quality Analysis</vt:lpstr>
      <vt:lpstr>Bugs Status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Prajakta Athalye</dc:creator>
  <cp:lastModifiedBy>Prajakta Athalye</cp:lastModifiedBy>
  <dcterms:created xsi:type="dcterms:W3CDTF">2023-07-17T05:06:13Z</dcterms:created>
  <dcterms:modified xsi:type="dcterms:W3CDTF">2024-05-30T06:34:15Z</dcterms:modified>
</cp:coreProperties>
</file>