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igicrome\Excel\"/>
    </mc:Choice>
  </mc:AlternateContent>
  <xr:revisionPtr revIDLastSave="0" documentId="13_ncr:1_{4B2DF576-DC47-4067-B388-4F6A22979B5D}" xr6:coauthVersionLast="47" xr6:coauthVersionMax="47" xr10:uidLastSave="{00000000-0000-0000-0000-000000000000}"/>
  <bookViews>
    <workbookView xWindow="-108" yWindow="-108" windowWidth="23256" windowHeight="12456" firstSheet="3" activeTab="5" xr2:uid="{8BF67FF7-A494-4EC0-BC30-BAEE6269FDAA}"/>
  </bookViews>
  <sheets>
    <sheet name="GoToSpecial (2)" sheetId="12" r:id="rId1"/>
    <sheet name="GoToSpecial" sheetId="2" r:id="rId2"/>
    <sheet name="Sheet2" sheetId="13" r:id="rId3"/>
    <sheet name="Paste Special" sheetId="6" r:id="rId4"/>
    <sheet name="BasicNumeric" sheetId="3" r:id="rId5"/>
    <sheet name="CellReferencing" sheetId="7" r:id="rId6"/>
    <sheet name="TextFunction1" sheetId="9" r:id="rId7"/>
    <sheet name="TextFunction2" sheetId="8" r:id="rId8"/>
    <sheet name="TF3" sheetId="10" r:id="rId9"/>
    <sheet name="TF4" sheetId="11" r:id="rId10"/>
    <sheet name="MISC FUN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3" i="7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5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3" i="3"/>
  <c r="I2" i="3"/>
  <c r="U19" i="6"/>
  <c r="R6" i="6"/>
  <c r="S6" i="6"/>
  <c r="T6" i="6"/>
  <c r="U6" i="6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R19" i="6"/>
  <c r="S19" i="6"/>
  <c r="T19" i="6"/>
  <c r="P43" i="2"/>
  <c r="P42" i="2"/>
  <c r="P41" i="2"/>
  <c r="P40" i="2"/>
  <c r="P39" i="2"/>
  <c r="P38" i="2"/>
  <c r="P37" i="2"/>
  <c r="P36" i="2"/>
  <c r="P35" i="2"/>
  <c r="P34" i="2"/>
  <c r="L11" i="13"/>
  <c r="H11" i="13"/>
  <c r="L10" i="13"/>
  <c r="H10" i="13"/>
  <c r="L9" i="13"/>
  <c r="H9" i="13"/>
  <c r="L8" i="13"/>
  <c r="H8" i="13"/>
  <c r="L7" i="13"/>
  <c r="H7" i="13"/>
  <c r="L6" i="13"/>
  <c r="H6" i="13"/>
  <c r="L5" i="13"/>
  <c r="H5" i="13"/>
  <c r="L4" i="13"/>
  <c r="H4" i="13"/>
  <c r="L3" i="13"/>
  <c r="H3" i="13"/>
  <c r="L2" i="13"/>
  <c r="H2" i="13"/>
  <c r="L36" i="12"/>
  <c r="H36" i="12"/>
  <c r="L35" i="12"/>
  <c r="H35" i="12"/>
  <c r="L34" i="12"/>
  <c r="H34" i="12"/>
  <c r="L33" i="12"/>
  <c r="H33" i="12"/>
  <c r="L32" i="12"/>
  <c r="H32" i="12"/>
  <c r="L31" i="12"/>
  <c r="H31" i="12"/>
  <c r="L30" i="12"/>
  <c r="H30" i="12"/>
  <c r="L29" i="12"/>
  <c r="H29" i="12"/>
  <c r="L28" i="12"/>
  <c r="H28" i="12"/>
  <c r="L27" i="12"/>
  <c r="H27" i="12"/>
  <c r="L26" i="12"/>
  <c r="H26" i="12"/>
  <c r="L25" i="12"/>
  <c r="H25" i="12"/>
  <c r="L24" i="12"/>
  <c r="H24" i="12"/>
  <c r="L23" i="12"/>
  <c r="H23" i="12"/>
  <c r="L22" i="12"/>
  <c r="H22" i="12"/>
  <c r="L21" i="12"/>
  <c r="H21" i="12"/>
  <c r="L20" i="12"/>
  <c r="H20" i="12"/>
  <c r="L19" i="12"/>
  <c r="H19" i="12"/>
  <c r="L18" i="12"/>
  <c r="H18" i="12"/>
  <c r="L17" i="12"/>
  <c r="H17" i="12"/>
  <c r="L16" i="12"/>
  <c r="H16" i="12"/>
  <c r="L15" i="12"/>
  <c r="L14" i="12"/>
  <c r="H14" i="12"/>
  <c r="L13" i="12"/>
  <c r="H13" i="12"/>
  <c r="L12" i="12"/>
  <c r="L11" i="12"/>
  <c r="H11" i="12"/>
  <c r="L10" i="12"/>
  <c r="H10" i="12"/>
  <c r="L9" i="12"/>
  <c r="H9" i="12"/>
  <c r="L8" i="12"/>
  <c r="H8" i="12"/>
  <c r="L7" i="12"/>
  <c r="H7" i="12"/>
  <c r="L6" i="12"/>
  <c r="H6" i="12"/>
  <c r="L5" i="12"/>
  <c r="H5" i="12"/>
  <c r="L4" i="12"/>
  <c r="H4" i="12"/>
  <c r="L3" i="12"/>
  <c r="H3" i="12"/>
  <c r="L2" i="12"/>
  <c r="H2" i="12"/>
  <c r="H3" i="2"/>
  <c r="H4" i="2"/>
  <c r="H5" i="2"/>
  <c r="H6" i="2"/>
  <c r="H7" i="2"/>
  <c r="H8" i="2"/>
  <c r="H9" i="2"/>
  <c r="H10" i="2"/>
  <c r="H11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</calcChain>
</file>

<file path=xl/sharedStrings.xml><?xml version="1.0" encoding="utf-8"?>
<sst xmlns="http://schemas.openxmlformats.org/spreadsheetml/2006/main" count="793" uniqueCount="147">
  <si>
    <t>Order Date</t>
  </si>
  <si>
    <t>7/16/2017</t>
  </si>
  <si>
    <t>9/25/2015</t>
  </si>
  <si>
    <t>9/17/2015</t>
  </si>
  <si>
    <t>12/27/2015</t>
  </si>
  <si>
    <t>4/18/2015</t>
  </si>
  <si>
    <t>6/17/2016</t>
  </si>
  <si>
    <t>11/24/2015</t>
  </si>
  <si>
    <t>4/30/2015</t>
  </si>
  <si>
    <t>4/26/2015</t>
  </si>
  <si>
    <t>11/26/2014</t>
  </si>
  <si>
    <t>5/28/2017</t>
  </si>
  <si>
    <t>1/31/2015</t>
  </si>
  <si>
    <t>11/13/2015</t>
  </si>
  <si>
    <t>12/25/2017</t>
  </si>
  <si>
    <t>12/26/2014</t>
  </si>
  <si>
    <t>9/20/2014</t>
  </si>
  <si>
    <t>10/13/2016</t>
  </si>
  <si>
    <t>10/22/2014</t>
  </si>
  <si>
    <t>11/21/2015</t>
  </si>
  <si>
    <t>City</t>
  </si>
  <si>
    <t>Henderson</t>
  </si>
  <si>
    <t>Fort Lauderdale</t>
  </si>
  <si>
    <t>Los Angeles</t>
  </si>
  <si>
    <t>Philadelphia</t>
  </si>
  <si>
    <t>Orem</t>
  </si>
  <si>
    <t>Richardson</t>
  </si>
  <si>
    <t>Houston</t>
  </si>
  <si>
    <t>New Albany</t>
  </si>
  <si>
    <t>Troy</t>
  </si>
  <si>
    <t>Chicago</t>
  </si>
  <si>
    <t>Memphis</t>
  </si>
  <si>
    <t>Columbia</t>
  </si>
  <si>
    <t>Minneapolis</t>
  </si>
  <si>
    <t>New York City</t>
  </si>
  <si>
    <t>Aurora</t>
  </si>
  <si>
    <t>Seattle</t>
  </si>
  <si>
    <t>Wilmington</t>
  </si>
  <si>
    <t>Bloomington</t>
  </si>
  <si>
    <t>Roseville</t>
  </si>
  <si>
    <t>Newark</t>
  </si>
  <si>
    <t>Franklin</t>
  </si>
  <si>
    <t>San Antonio</t>
  </si>
  <si>
    <t>Denver</t>
  </si>
  <si>
    <t>Medina</t>
  </si>
  <si>
    <t>Sales</t>
  </si>
  <si>
    <t>Segment</t>
  </si>
  <si>
    <t>Consumer</t>
  </si>
  <si>
    <t>Corporate</t>
  </si>
  <si>
    <t>Home Office</t>
  </si>
  <si>
    <t>MRP</t>
  </si>
  <si>
    <t>Product Name</t>
  </si>
  <si>
    <t>SmartEase</t>
  </si>
  <si>
    <t>EcoBrew</t>
  </si>
  <si>
    <t>SoundHive</t>
  </si>
  <si>
    <t>GlideCam</t>
  </si>
  <si>
    <t>SecureSync</t>
  </si>
  <si>
    <t>WorkSphere</t>
  </si>
  <si>
    <t>DataGuard Pro</t>
  </si>
  <si>
    <t>InSight BI</t>
  </si>
  <si>
    <t>CompliTrack</t>
  </si>
  <si>
    <t>NA</t>
  </si>
  <si>
    <t>SoldQuantity</t>
  </si>
  <si>
    <t>GST</t>
  </si>
  <si>
    <t>QuantityInStock</t>
  </si>
  <si>
    <t>Average</t>
  </si>
  <si>
    <t>Count</t>
  </si>
  <si>
    <t>CountA</t>
  </si>
  <si>
    <t>CountBlank</t>
  </si>
  <si>
    <t>TotalCost</t>
  </si>
  <si>
    <t>QuantityStatus</t>
  </si>
  <si>
    <t>Product Status</t>
  </si>
  <si>
    <t>cntrl+alt+v</t>
  </si>
  <si>
    <t>Add</t>
  </si>
  <si>
    <t>Subtract</t>
  </si>
  <si>
    <t>Blanks</t>
  </si>
  <si>
    <t>Operation</t>
  </si>
  <si>
    <t>PasteLink</t>
  </si>
  <si>
    <t>SalesMan1</t>
  </si>
  <si>
    <t>SalesMan2</t>
  </si>
  <si>
    <t>SalesMan3</t>
  </si>
  <si>
    <t>SalesMan4</t>
  </si>
  <si>
    <t>Total Sales</t>
  </si>
  <si>
    <t>Minimum</t>
  </si>
  <si>
    <t>Maximum</t>
  </si>
  <si>
    <t>SM1%</t>
  </si>
  <si>
    <t>LEFT</t>
  </si>
  <si>
    <t>Name</t>
  </si>
  <si>
    <t>Deepak Kumar Verma</t>
  </si>
  <si>
    <t>Ram Maulik Sharma</t>
  </si>
  <si>
    <t>Md. Rahman Khan</t>
  </si>
  <si>
    <t>Sunil Kumar Sudhakar</t>
  </si>
  <si>
    <t>Deepika Kumari Ranvijay</t>
  </si>
  <si>
    <t>RIGHT</t>
  </si>
  <si>
    <t>Middle</t>
  </si>
  <si>
    <t>ABC-DEF-123</t>
  </si>
  <si>
    <t>GHI-DEF-456</t>
  </si>
  <si>
    <t>PQR-123-ABC</t>
  </si>
  <si>
    <t>XYZ-DEF-123</t>
  </si>
  <si>
    <t>MNB-DEF-123</t>
  </si>
  <si>
    <t>ID</t>
  </si>
  <si>
    <t>LENGTH</t>
  </si>
  <si>
    <t>TRIM</t>
  </si>
  <si>
    <t>LOWER</t>
  </si>
  <si>
    <t>UPPER</t>
  </si>
  <si>
    <t>PROPER</t>
  </si>
  <si>
    <t>FIRST NAME</t>
  </si>
  <si>
    <t>LAST NAME</t>
  </si>
  <si>
    <t>FULL NAME</t>
  </si>
  <si>
    <t>KUMAR</t>
  </si>
  <si>
    <t>TEXT JOIN</t>
  </si>
  <si>
    <t>RAM</t>
  </si>
  <si>
    <t>FLASH FILL(CNTRL +E)</t>
  </si>
  <si>
    <t>FULLNAME</t>
  </si>
  <si>
    <t>VERMA</t>
  </si>
  <si>
    <t>RACHIT</t>
  </si>
  <si>
    <t>RACHNA</t>
  </si>
  <si>
    <t>DAYS</t>
  </si>
  <si>
    <t>TEXT</t>
  </si>
  <si>
    <t>DDDD</t>
  </si>
  <si>
    <t>MMMM</t>
  </si>
  <si>
    <t>YYYYY</t>
  </si>
  <si>
    <t>MONTH</t>
  </si>
  <si>
    <t>YEAR</t>
  </si>
  <si>
    <t>SUBSTITUTE</t>
  </si>
  <si>
    <t>DAY</t>
  </si>
  <si>
    <t>Final Cost</t>
  </si>
  <si>
    <t>AJAY</t>
  </si>
  <si>
    <t>SHARMA</t>
  </si>
  <si>
    <t>VIJAY</t>
  </si>
  <si>
    <t>MANOJ</t>
  </si>
  <si>
    <t>KANTH</t>
  </si>
  <si>
    <t>RACHNA VERMA</t>
  </si>
  <si>
    <t xml:space="preserve">FLASH FILL(CNTRL +E) </t>
  </si>
  <si>
    <t>DATA SCIENCE</t>
  </si>
  <si>
    <t>CURRENT DATE &amp; TIME</t>
  </si>
  <si>
    <t>ROUND</t>
  </si>
  <si>
    <t>RANDBETWEEN</t>
  </si>
  <si>
    <t>Python</t>
  </si>
  <si>
    <t>ML</t>
  </si>
  <si>
    <t>Stats</t>
  </si>
  <si>
    <t>Excel</t>
  </si>
  <si>
    <t>Roll No</t>
  </si>
  <si>
    <t>TotalMarks</t>
  </si>
  <si>
    <t>% Marks</t>
  </si>
  <si>
    <t>Total Marks</t>
  </si>
  <si>
    <t>%Marks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</si>
</sst>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14" fontId="1" fillId="2" borderId="3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164" fontId="0" fillId="3" borderId="7" xfId="0" applyNumberFormat="1" applyFill="1" applyBorder="1"/>
    <xf numFmtId="0" fontId="0" fillId="3" borderId="7" xfId="0" applyFill="1" applyBorder="1"/>
    <xf numFmtId="0" fontId="0" fillId="3" borderId="2" xfId="0" applyFill="1" applyBorder="1"/>
    <xf numFmtId="0" fontId="1" fillId="2" borderId="1" xfId="0" applyFont="1" applyFill="1" applyBorder="1"/>
    <xf numFmtId="0" fontId="0" fillId="2" borderId="0" xfId="0" applyFill="1"/>
    <xf numFmtId="14" fontId="0" fillId="3" borderId="2" xfId="0" applyNumberFormat="1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8" xfId="0" applyFill="1" applyBorder="1"/>
    <xf numFmtId="0" fontId="1" fillId="2" borderId="9" xfId="0" applyFont="1" applyFill="1" applyBorder="1"/>
    <xf numFmtId="14" fontId="2" fillId="4" borderId="8" xfId="0" applyNumberFormat="1" applyFont="1" applyFill="1" applyBorder="1"/>
    <xf numFmtId="0" fontId="2" fillId="4" borderId="8" xfId="0" applyFont="1" applyFill="1" applyBorder="1"/>
    <xf numFmtId="164" fontId="3" fillId="3" borderId="8" xfId="0" applyNumberFormat="1" applyFont="1" applyFill="1" applyBorder="1"/>
    <xf numFmtId="0" fontId="3" fillId="3" borderId="8" xfId="0" applyFont="1" applyFill="1" applyBorder="1"/>
    <xf numFmtId="164" fontId="3" fillId="2" borderId="8" xfId="0" applyNumberFormat="1" applyFont="1" applyFill="1" applyBorder="1"/>
    <xf numFmtId="0" fontId="3" fillId="2" borderId="8" xfId="0" applyFont="1" applyFill="1" applyBorder="1"/>
    <xf numFmtId="0" fontId="1" fillId="2" borderId="10" xfId="0" applyFont="1" applyFill="1" applyBorder="1"/>
    <xf numFmtId="22" fontId="0" fillId="0" borderId="0" xfId="0" applyNumberFormat="1"/>
    <xf numFmtId="0" fontId="1" fillId="2" borderId="8" xfId="0" applyFont="1" applyFill="1" applyBorder="1"/>
    <xf numFmtId="9" fontId="0" fillId="0" borderId="8" xfId="1" applyFont="1" applyBorder="1"/>
    <xf numFmtId="0" fontId="1" fillId="2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A853-8E3D-469F-AF83-D10D7AA3CF3B}">
  <dimension ref="A1:M36"/>
  <sheetViews>
    <sheetView workbookViewId="0">
      <selection activeCell="E9" sqref="E9 F11 H12 E15 H15 E18 G20 E23 G25"/>
    </sheetView>
  </sheetViews>
  <sheetFormatPr defaultRowHeight="14.4" x14ac:dyDescent="0.3"/>
  <cols>
    <col min="1" max="1" width="11.88671875" customWidth="1"/>
    <col min="2" max="2" width="13.88671875" bestFit="1" customWidth="1"/>
    <col min="3" max="3" width="14.5546875" customWidth="1"/>
    <col min="4" max="5" width="9.88671875" customWidth="1"/>
    <col min="10" max="10" width="14.21875" bestFit="1" customWidth="1"/>
    <col min="13" max="13" width="13.44140625" bestFit="1" customWidth="1"/>
    <col min="15" max="15" width="14.88671875" bestFit="1" customWidth="1"/>
  </cols>
  <sheetData>
    <row r="1" spans="1:13" ht="15" thickBot="1" x14ac:dyDescent="0.35">
      <c r="A1" s="1" t="s">
        <v>0</v>
      </c>
      <c r="B1" s="2" t="s">
        <v>20</v>
      </c>
      <c r="C1" s="2" t="s">
        <v>51</v>
      </c>
      <c r="D1" s="2" t="s">
        <v>46</v>
      </c>
      <c r="E1" s="2" t="s">
        <v>64</v>
      </c>
      <c r="F1" s="2" t="s">
        <v>50</v>
      </c>
      <c r="G1" s="2" t="s">
        <v>63</v>
      </c>
      <c r="H1" s="2" t="s">
        <v>126</v>
      </c>
      <c r="I1" s="2" t="s">
        <v>69</v>
      </c>
      <c r="J1" s="2" t="s">
        <v>62</v>
      </c>
      <c r="K1" s="2" t="s">
        <v>45</v>
      </c>
      <c r="L1" s="2" t="s">
        <v>70</v>
      </c>
      <c r="M1" s="3" t="s">
        <v>71</v>
      </c>
    </row>
    <row r="2" spans="1:13" ht="15" thickBot="1" x14ac:dyDescent="0.35">
      <c r="A2" s="4">
        <v>42682</v>
      </c>
      <c r="B2" s="5" t="s">
        <v>21</v>
      </c>
      <c r="C2" s="5" t="s">
        <v>52</v>
      </c>
      <c r="D2" s="5" t="s">
        <v>47</v>
      </c>
      <c r="E2" s="5">
        <v>6</v>
      </c>
      <c r="F2" s="5">
        <v>89</v>
      </c>
      <c r="G2" s="5">
        <v>16.38</v>
      </c>
      <c r="H2" s="5">
        <f>F2+G2</f>
        <v>105.38</v>
      </c>
      <c r="I2" s="5">
        <v>105.38</v>
      </c>
      <c r="J2" s="5">
        <v>1</v>
      </c>
      <c r="K2" s="5">
        <v>261.95999999999998</v>
      </c>
      <c r="L2" s="5" t="b">
        <f>IF('GoToSpecial (2)'!$J2&gt;0,TRUE,FALSE)</f>
        <v>1</v>
      </c>
      <c r="M2" s="6" t="b">
        <v>1</v>
      </c>
    </row>
    <row r="3" spans="1:13" ht="15" thickBot="1" x14ac:dyDescent="0.35">
      <c r="A3" s="7">
        <v>42682</v>
      </c>
      <c r="B3" s="8" t="s">
        <v>21</v>
      </c>
      <c r="C3" s="8" t="s">
        <v>52</v>
      </c>
      <c r="D3" s="8" t="s">
        <v>47</v>
      </c>
      <c r="E3" s="8">
        <v>11</v>
      </c>
      <c r="F3" s="8">
        <v>74</v>
      </c>
      <c r="G3" s="8">
        <v>20.88</v>
      </c>
      <c r="H3" s="5">
        <f t="shared" ref="H3:H36" si="0">F3+G3</f>
        <v>94.88</v>
      </c>
      <c r="I3" s="8">
        <v>94.88</v>
      </c>
      <c r="J3" s="8">
        <v>2</v>
      </c>
      <c r="K3" s="8">
        <v>731.94</v>
      </c>
      <c r="L3" s="8" t="b">
        <f>IF('GoToSpecial (2)'!$J3&gt;0,TRUE,FALSE)</f>
        <v>1</v>
      </c>
      <c r="M3" s="9" t="b">
        <v>0</v>
      </c>
    </row>
    <row r="4" spans="1:13" ht="15" thickBot="1" x14ac:dyDescent="0.35">
      <c r="A4" s="10">
        <v>42288</v>
      </c>
      <c r="B4" s="11" t="s">
        <v>22</v>
      </c>
      <c r="C4" s="11" t="s">
        <v>52</v>
      </c>
      <c r="D4" s="11" t="s">
        <v>47</v>
      </c>
      <c r="E4" s="11">
        <v>44</v>
      </c>
      <c r="F4" s="11">
        <v>29</v>
      </c>
      <c r="G4" s="11">
        <v>20.7</v>
      </c>
      <c r="H4" s="5">
        <f t="shared" si="0"/>
        <v>49.7</v>
      </c>
      <c r="I4" s="11">
        <v>49.7</v>
      </c>
      <c r="J4" s="11">
        <v>3</v>
      </c>
      <c r="K4" s="11">
        <v>957.57749999999999</v>
      </c>
      <c r="L4" s="11" t="b">
        <f>IF('GoToSpecial (2)'!$J4&gt;0,TRUE,FALSE)</f>
        <v>1</v>
      </c>
      <c r="M4" s="12" t="b">
        <v>1</v>
      </c>
    </row>
    <row r="5" spans="1:13" ht="15" thickBot="1" x14ac:dyDescent="0.35">
      <c r="A5" s="7">
        <v>41799</v>
      </c>
      <c r="B5" s="8" t="s">
        <v>23</v>
      </c>
      <c r="C5" s="8" t="s">
        <v>52</v>
      </c>
      <c r="D5" s="8" t="s">
        <v>47</v>
      </c>
      <c r="E5" s="8">
        <v>47</v>
      </c>
      <c r="F5" s="8">
        <v>39</v>
      </c>
      <c r="G5" s="8">
        <v>17.46</v>
      </c>
      <c r="H5" s="5">
        <f t="shared" si="0"/>
        <v>56.46</v>
      </c>
      <c r="I5" s="8">
        <v>56.46</v>
      </c>
      <c r="J5" s="8">
        <v>3</v>
      </c>
      <c r="K5" s="8">
        <v>48.86</v>
      </c>
      <c r="L5" s="8" t="b">
        <f>IF('GoToSpecial (2)'!$J5&gt;0,TRUE,FALSE)</f>
        <v>1</v>
      </c>
      <c r="M5" s="9" t="b">
        <v>0</v>
      </c>
    </row>
    <row r="6" spans="1:13" ht="15" thickBot="1" x14ac:dyDescent="0.35">
      <c r="A6" s="7">
        <v>42712</v>
      </c>
      <c r="B6" s="8" t="s">
        <v>26</v>
      </c>
      <c r="C6" s="8" t="s">
        <v>54</v>
      </c>
      <c r="D6" s="8" t="s">
        <v>48</v>
      </c>
      <c r="E6" s="8">
        <v>25</v>
      </c>
      <c r="F6" s="8">
        <v>60</v>
      </c>
      <c r="G6" s="8">
        <v>19.079999999999998</v>
      </c>
      <c r="H6" s="5">
        <f t="shared" si="0"/>
        <v>79.08</v>
      </c>
      <c r="I6" s="8">
        <v>79.08</v>
      </c>
      <c r="J6" s="8">
        <v>2</v>
      </c>
      <c r="K6" s="8">
        <v>190.92</v>
      </c>
      <c r="L6" s="8" t="b">
        <f>IF('GoToSpecial (2)'!$J6&gt;0,TRUE,FALSE)</f>
        <v>1</v>
      </c>
      <c r="M6" s="9" t="b">
        <v>0</v>
      </c>
    </row>
    <row r="7" spans="1:13" ht="15" thickBot="1" x14ac:dyDescent="0.35">
      <c r="A7" s="10">
        <v>42365</v>
      </c>
      <c r="B7" s="11" t="s">
        <v>27</v>
      </c>
      <c r="C7" s="11" t="s">
        <v>56</v>
      </c>
      <c r="D7" s="11" t="s">
        <v>49</v>
      </c>
      <c r="E7" s="11">
        <v>31</v>
      </c>
      <c r="F7" s="11">
        <v>53</v>
      </c>
      <c r="G7" s="11">
        <v>21.06</v>
      </c>
      <c r="H7" s="5">
        <f t="shared" si="0"/>
        <v>74.06</v>
      </c>
      <c r="I7" s="11">
        <v>74.06</v>
      </c>
      <c r="J7" s="11">
        <v>0</v>
      </c>
      <c r="K7" s="11">
        <v>532.39919999999995</v>
      </c>
      <c r="L7" s="11" t="b">
        <f>IF('GoToSpecial (2)'!$J7&gt;0,TRUE,FALSE)</f>
        <v>0</v>
      </c>
      <c r="M7" s="12" t="b">
        <v>1</v>
      </c>
    </row>
    <row r="8" spans="1:13" ht="15" thickBot="1" x14ac:dyDescent="0.35">
      <c r="A8" s="7">
        <v>42365</v>
      </c>
      <c r="B8" s="8" t="s">
        <v>27</v>
      </c>
      <c r="C8" s="8" t="s">
        <v>55</v>
      </c>
      <c r="D8" s="8" t="s">
        <v>49</v>
      </c>
      <c r="E8" s="8">
        <v>48</v>
      </c>
      <c r="F8" s="8">
        <v>60</v>
      </c>
      <c r="G8" s="8">
        <v>20.88</v>
      </c>
      <c r="H8" s="5">
        <f t="shared" si="0"/>
        <v>80.88</v>
      </c>
      <c r="I8" s="8">
        <v>80.88</v>
      </c>
      <c r="J8" s="8">
        <v>2</v>
      </c>
      <c r="K8" s="8">
        <v>212.05799999999999</v>
      </c>
      <c r="L8" s="8" t="b">
        <f>IF('GoToSpecial (2)'!$J8&gt;0,TRUE,FALSE)</f>
        <v>1</v>
      </c>
      <c r="M8" s="9" t="b">
        <v>0</v>
      </c>
    </row>
    <row r="9" spans="1:13" ht="15" thickBot="1" x14ac:dyDescent="0.35">
      <c r="A9" s="10">
        <v>42112</v>
      </c>
      <c r="B9" s="11" t="s">
        <v>28</v>
      </c>
      <c r="C9" s="11" t="s">
        <v>57</v>
      </c>
      <c r="D9" s="11" t="s">
        <v>47</v>
      </c>
      <c r="E9" s="11">
        <v>100</v>
      </c>
      <c r="F9" s="11">
        <v>53</v>
      </c>
      <c r="G9" s="11">
        <v>18.72</v>
      </c>
      <c r="H9" s="5">
        <f t="shared" si="0"/>
        <v>71.72</v>
      </c>
      <c r="I9" s="11">
        <v>71.72</v>
      </c>
      <c r="J9" s="11">
        <v>2</v>
      </c>
      <c r="K9" s="11">
        <v>6.16</v>
      </c>
      <c r="L9" s="11" t="b">
        <f>IF('GoToSpecial (2)'!$J9&gt;0,TRUE,FALSE)</f>
        <v>1</v>
      </c>
      <c r="M9" s="12" t="b">
        <v>1</v>
      </c>
    </row>
    <row r="10" spans="1:13" ht="15" thickBot="1" x14ac:dyDescent="0.35">
      <c r="A10" s="7">
        <v>42112</v>
      </c>
      <c r="B10" s="8" t="s">
        <v>28</v>
      </c>
      <c r="C10" s="8" t="s">
        <v>58</v>
      </c>
      <c r="D10" s="8" t="s">
        <v>47</v>
      </c>
      <c r="E10" s="8">
        <v>19</v>
      </c>
      <c r="F10" s="8">
        <v>95</v>
      </c>
      <c r="G10" s="8">
        <v>20.52</v>
      </c>
      <c r="H10" s="5">
        <f t="shared" si="0"/>
        <v>115.52</v>
      </c>
      <c r="I10" s="8">
        <v>115.52</v>
      </c>
      <c r="J10" s="8">
        <v>2</v>
      </c>
      <c r="K10" s="8">
        <v>89.99</v>
      </c>
      <c r="L10" s="8" t="b">
        <f>IF('GoToSpecial (2)'!$J10&gt;0,TRUE,FALSE)</f>
        <v>1</v>
      </c>
      <c r="M10" s="9" t="b">
        <v>0</v>
      </c>
    </row>
    <row r="11" spans="1:13" ht="15" thickBot="1" x14ac:dyDescent="0.35">
      <c r="A11" s="10">
        <v>42538</v>
      </c>
      <c r="B11" s="11" t="s">
        <v>29</v>
      </c>
      <c r="C11" s="11" t="s">
        <v>58</v>
      </c>
      <c r="D11" s="11" t="s">
        <v>47</v>
      </c>
      <c r="E11" s="11">
        <v>29</v>
      </c>
      <c r="F11" s="11">
        <v>100</v>
      </c>
      <c r="G11" s="11">
        <v>18.54</v>
      </c>
      <c r="H11" s="5">
        <f t="shared" si="0"/>
        <v>118.53999999999999</v>
      </c>
      <c r="I11" s="11">
        <v>79.539999999999992</v>
      </c>
      <c r="J11" s="11">
        <v>0</v>
      </c>
      <c r="K11" s="11">
        <v>319.41000000000003</v>
      </c>
      <c r="L11" s="11" t="b">
        <f>IF('GoToSpecial (2)'!$J11&gt;0,TRUE,FALSE)</f>
        <v>0</v>
      </c>
      <c r="M11" s="12" t="b">
        <v>1</v>
      </c>
    </row>
    <row r="12" spans="1:13" ht="15" thickBot="1" x14ac:dyDescent="0.35">
      <c r="A12" s="7">
        <v>42332</v>
      </c>
      <c r="B12" s="8" t="s">
        <v>23</v>
      </c>
      <c r="C12" s="8" t="s">
        <v>59</v>
      </c>
      <c r="D12" s="8" t="s">
        <v>47</v>
      </c>
      <c r="E12" s="8">
        <v>12</v>
      </c>
      <c r="F12" s="8">
        <v>71</v>
      </c>
      <c r="G12" s="8">
        <v>11.34</v>
      </c>
      <c r="H12" s="5">
        <v>100</v>
      </c>
      <c r="I12" s="8">
        <v>80</v>
      </c>
      <c r="J12" s="8">
        <v>2</v>
      </c>
      <c r="K12" s="8">
        <v>79.760000000000005</v>
      </c>
      <c r="L12" s="8" t="b">
        <f>IF('GoToSpecial (2)'!$J12&gt;0,TRUE,FALSE)</f>
        <v>1</v>
      </c>
      <c r="M12" s="9" t="b">
        <v>0</v>
      </c>
    </row>
    <row r="13" spans="1:13" ht="15" thickBot="1" x14ac:dyDescent="0.35">
      <c r="A13" s="10">
        <v>42124</v>
      </c>
      <c r="B13" s="11" t="s">
        <v>30</v>
      </c>
      <c r="C13" s="11" t="s">
        <v>59</v>
      </c>
      <c r="D13" s="11" t="s">
        <v>49</v>
      </c>
      <c r="E13" s="11">
        <v>11</v>
      </c>
      <c r="F13" s="11">
        <v>26</v>
      </c>
      <c r="G13" s="11">
        <v>14.399999999999999</v>
      </c>
      <c r="H13" s="5">
        <f t="shared" si="0"/>
        <v>40.4</v>
      </c>
      <c r="I13" s="11">
        <v>40.4</v>
      </c>
      <c r="J13" s="11">
        <v>1</v>
      </c>
      <c r="K13" s="11">
        <v>213.11500000000001</v>
      </c>
      <c r="L13" s="11" t="b">
        <f>IF('GoToSpecial (2)'!$J13&gt;0,TRUE,FALSE)</f>
        <v>1</v>
      </c>
      <c r="M13" s="12" t="b">
        <v>0</v>
      </c>
    </row>
    <row r="14" spans="1:13" ht="15" thickBot="1" x14ac:dyDescent="0.35">
      <c r="A14" s="7">
        <v>42120</v>
      </c>
      <c r="B14" s="8" t="s">
        <v>31</v>
      </c>
      <c r="C14" s="8" t="s">
        <v>60</v>
      </c>
      <c r="D14" s="8" t="s">
        <v>47</v>
      </c>
      <c r="E14" s="8">
        <v>30</v>
      </c>
      <c r="F14" s="8">
        <v>61</v>
      </c>
      <c r="G14" s="8">
        <v>25.2</v>
      </c>
      <c r="H14" s="5">
        <f t="shared" si="0"/>
        <v>86.2</v>
      </c>
      <c r="I14" s="8">
        <v>86.2</v>
      </c>
      <c r="J14" s="8">
        <v>3</v>
      </c>
      <c r="K14" s="8">
        <v>831.93600000000004</v>
      </c>
      <c r="L14" s="8" t="b">
        <f>IF('GoToSpecial (2)'!$J14&gt;0,TRUE,FALSE)</f>
        <v>1</v>
      </c>
      <c r="M14" s="9" t="b">
        <v>1</v>
      </c>
    </row>
    <row r="15" spans="1:13" ht="15" thickBot="1" x14ac:dyDescent="0.35">
      <c r="A15" s="10">
        <v>42120</v>
      </c>
      <c r="B15" s="11" t="s">
        <v>31</v>
      </c>
      <c r="C15" s="11" t="s">
        <v>60</v>
      </c>
      <c r="D15" s="11" t="s">
        <v>47</v>
      </c>
      <c r="E15" s="11">
        <v>100</v>
      </c>
      <c r="F15" s="11">
        <v>57</v>
      </c>
      <c r="G15" s="11">
        <v>24.119999999999997</v>
      </c>
      <c r="H15" s="5">
        <v>100</v>
      </c>
      <c r="I15" s="11">
        <v>81.12</v>
      </c>
      <c r="J15" s="11">
        <v>0</v>
      </c>
      <c r="K15" s="11">
        <v>97.04</v>
      </c>
      <c r="L15" s="11" t="b">
        <f>IF('GoToSpecial (2)'!$J15&gt;0,TRUE,FALSE)</f>
        <v>0</v>
      </c>
      <c r="M15" s="12" t="b">
        <v>0</v>
      </c>
    </row>
    <row r="16" spans="1:13" ht="15" thickBot="1" x14ac:dyDescent="0.35">
      <c r="A16" s="7">
        <v>43078</v>
      </c>
      <c r="B16" s="8" t="s">
        <v>27</v>
      </c>
      <c r="C16" s="8" t="s">
        <v>52</v>
      </c>
      <c r="D16" s="8" t="s">
        <v>48</v>
      </c>
      <c r="E16" s="8">
        <v>22</v>
      </c>
      <c r="F16" s="8">
        <v>32</v>
      </c>
      <c r="G16" s="8">
        <v>21.599999999999998</v>
      </c>
      <c r="H16" s="5">
        <f t="shared" si="0"/>
        <v>53.599999999999994</v>
      </c>
      <c r="I16" s="8">
        <v>53.599999999999994</v>
      </c>
      <c r="J16" s="8">
        <v>5</v>
      </c>
      <c r="K16" s="8">
        <v>9.7080000000000002</v>
      </c>
      <c r="L16" s="8" t="b">
        <f>IF('GoToSpecial (2)'!$J16&gt;0,TRUE,FALSE)</f>
        <v>1</v>
      </c>
      <c r="M16" s="9" t="b">
        <v>1</v>
      </c>
    </row>
    <row r="17" spans="1:13" ht="15" thickBot="1" x14ac:dyDescent="0.35">
      <c r="A17" s="7">
        <v>43094</v>
      </c>
      <c r="B17" s="8" t="s">
        <v>34</v>
      </c>
      <c r="C17" s="8" t="s">
        <v>54</v>
      </c>
      <c r="D17" s="8" t="s">
        <v>48</v>
      </c>
      <c r="E17" s="8">
        <v>22</v>
      </c>
      <c r="F17" s="8">
        <v>92</v>
      </c>
      <c r="G17" s="8">
        <v>25.38</v>
      </c>
      <c r="H17" s="5">
        <f t="shared" si="0"/>
        <v>117.38</v>
      </c>
      <c r="I17" s="8">
        <v>117.38</v>
      </c>
      <c r="J17" s="8">
        <v>8</v>
      </c>
      <c r="K17" s="8">
        <v>41.96</v>
      </c>
      <c r="L17" s="8" t="b">
        <f>IF('GoToSpecial (2)'!$J17&gt;0,TRUE,FALSE)</f>
        <v>1</v>
      </c>
      <c r="M17" s="9" t="b">
        <v>1</v>
      </c>
    </row>
    <row r="18" spans="1:13" ht="15" thickBot="1" x14ac:dyDescent="0.35">
      <c r="A18" s="10">
        <v>42065</v>
      </c>
      <c r="B18" s="11" t="s">
        <v>36</v>
      </c>
      <c r="C18" s="11" t="s">
        <v>53</v>
      </c>
      <c r="D18" s="11" t="s">
        <v>47</v>
      </c>
      <c r="E18" s="11">
        <v>100</v>
      </c>
      <c r="F18" s="11">
        <v>24</v>
      </c>
      <c r="G18" s="11">
        <v>11.7</v>
      </c>
      <c r="H18" s="5">
        <f t="shared" si="0"/>
        <v>35.700000000000003</v>
      </c>
      <c r="I18" s="11">
        <v>90</v>
      </c>
      <c r="J18" s="11">
        <v>10</v>
      </c>
      <c r="K18" s="11">
        <v>787.53</v>
      </c>
      <c r="L18" s="11" t="b">
        <f>IF('GoToSpecial (2)'!$J18&gt;0,TRUE,FALSE)</f>
        <v>1</v>
      </c>
      <c r="M18" s="12" t="b">
        <v>0</v>
      </c>
    </row>
    <row r="19" spans="1:13" ht="15" thickBot="1" x14ac:dyDescent="0.35">
      <c r="A19" s="7">
        <v>42533</v>
      </c>
      <c r="B19" s="8" t="s">
        <v>37</v>
      </c>
      <c r="C19" s="8" t="s">
        <v>55</v>
      </c>
      <c r="D19" s="8" t="s">
        <v>47</v>
      </c>
      <c r="E19" s="8">
        <v>35</v>
      </c>
      <c r="F19" s="8">
        <v>100</v>
      </c>
      <c r="G19" s="8">
        <v>26.279999999999998</v>
      </c>
      <c r="H19" s="5">
        <f t="shared" si="0"/>
        <v>126.28</v>
      </c>
      <c r="I19" s="8">
        <v>126.28</v>
      </c>
      <c r="J19" s="8">
        <v>3</v>
      </c>
      <c r="K19" s="8">
        <v>47.04</v>
      </c>
      <c r="L19" s="8" t="b">
        <f>IF('GoToSpecial (2)'!$J19&gt;0,TRUE,FALSE)</f>
        <v>1</v>
      </c>
      <c r="M19" s="9" t="b">
        <v>1</v>
      </c>
    </row>
    <row r="20" spans="1:13" ht="15" thickBot="1" x14ac:dyDescent="0.35">
      <c r="A20" s="10">
        <v>41999</v>
      </c>
      <c r="B20" s="11" t="s">
        <v>27</v>
      </c>
      <c r="C20" s="11" t="s">
        <v>54</v>
      </c>
      <c r="D20" s="11" t="s">
        <v>49</v>
      </c>
      <c r="E20" s="11">
        <v>47</v>
      </c>
      <c r="F20" s="11">
        <v>95</v>
      </c>
      <c r="G20" s="11">
        <v>100</v>
      </c>
      <c r="H20" s="5">
        <f t="shared" si="0"/>
        <v>195</v>
      </c>
      <c r="I20" s="11">
        <v>104.9</v>
      </c>
      <c r="J20" s="11">
        <v>4</v>
      </c>
      <c r="K20" s="11">
        <v>600.55799999999999</v>
      </c>
      <c r="L20" s="11" t="b">
        <f>IF('GoToSpecial (2)'!$J20&gt;0,TRUE,FALSE)</f>
        <v>1</v>
      </c>
      <c r="M20" s="12" t="b">
        <v>0</v>
      </c>
    </row>
    <row r="21" spans="1:13" ht="15" thickBot="1" x14ac:dyDescent="0.35">
      <c r="A21" s="7">
        <v>41902</v>
      </c>
      <c r="B21" s="8" t="s">
        <v>38</v>
      </c>
      <c r="C21" s="8" t="s">
        <v>56</v>
      </c>
      <c r="D21" s="8" t="s">
        <v>47</v>
      </c>
      <c r="E21" s="8">
        <v>21</v>
      </c>
      <c r="F21" s="8">
        <v>35</v>
      </c>
      <c r="G21" s="8">
        <v>11.16</v>
      </c>
      <c r="H21" s="5">
        <f t="shared" si="0"/>
        <v>46.16</v>
      </c>
      <c r="I21" s="8">
        <v>46.16</v>
      </c>
      <c r="J21" s="8">
        <v>9</v>
      </c>
      <c r="K21" s="8">
        <v>617.70000000000005</v>
      </c>
      <c r="L21" s="8" t="b">
        <f>IF('GoToSpecial (2)'!$J21&gt;0,TRUE,FALSE)</f>
        <v>1</v>
      </c>
      <c r="M21" s="9" t="b">
        <v>1</v>
      </c>
    </row>
    <row r="22" spans="1:13" ht="15" thickBot="1" x14ac:dyDescent="0.35">
      <c r="A22" s="10">
        <v>42680</v>
      </c>
      <c r="B22" s="11" t="s">
        <v>23</v>
      </c>
      <c r="C22" s="11" t="s">
        <v>55</v>
      </c>
      <c r="D22" s="11" t="s">
        <v>49</v>
      </c>
      <c r="E22" s="11">
        <v>19</v>
      </c>
      <c r="F22" s="11">
        <v>78</v>
      </c>
      <c r="G22" s="11">
        <v>19.98</v>
      </c>
      <c r="H22" s="5">
        <f t="shared" si="0"/>
        <v>97.98</v>
      </c>
      <c r="I22" s="11">
        <v>97.98</v>
      </c>
      <c r="J22" s="11">
        <v>5</v>
      </c>
      <c r="K22" s="11">
        <v>81.424000000000007</v>
      </c>
      <c r="L22" s="11" t="b">
        <f>IF('GoToSpecial (2)'!$J22&gt;0,TRUE,FALSE)</f>
        <v>1</v>
      </c>
      <c r="M22" s="12" t="b">
        <v>0</v>
      </c>
    </row>
    <row r="23" spans="1:13" ht="15" thickBot="1" x14ac:dyDescent="0.35">
      <c r="A23" s="7">
        <v>42680</v>
      </c>
      <c r="B23" s="8" t="s">
        <v>23</v>
      </c>
      <c r="C23" s="8" t="s">
        <v>57</v>
      </c>
      <c r="D23" s="8" t="s">
        <v>49</v>
      </c>
      <c r="E23" s="8">
        <v>100</v>
      </c>
      <c r="F23" s="8">
        <v>33</v>
      </c>
      <c r="G23" s="8">
        <v>14.76</v>
      </c>
      <c r="H23" s="5">
        <f t="shared" si="0"/>
        <v>47.76</v>
      </c>
      <c r="I23" s="8">
        <v>47.76</v>
      </c>
      <c r="J23" s="8">
        <v>3</v>
      </c>
      <c r="K23" s="8">
        <v>238.56</v>
      </c>
      <c r="L23" s="8" t="b">
        <f>IF('GoToSpecial (2)'!$J23&gt;0,TRUE,FALSE)</f>
        <v>1</v>
      </c>
      <c r="M23" s="9" t="b">
        <v>0</v>
      </c>
    </row>
    <row r="24" spans="1:13" ht="15" thickBot="1" x14ac:dyDescent="0.35">
      <c r="A24" s="10">
        <v>42656</v>
      </c>
      <c r="B24" s="11" t="s">
        <v>39</v>
      </c>
      <c r="C24" s="11" t="s">
        <v>58</v>
      </c>
      <c r="D24" s="11" t="s">
        <v>47</v>
      </c>
      <c r="E24" s="11">
        <v>34</v>
      </c>
      <c r="F24" s="11">
        <v>32</v>
      </c>
      <c r="G24" s="11">
        <v>22.32</v>
      </c>
      <c r="H24" s="5">
        <f t="shared" si="0"/>
        <v>54.32</v>
      </c>
      <c r="I24" s="11">
        <v>54.32</v>
      </c>
      <c r="J24" s="11">
        <v>8</v>
      </c>
      <c r="K24" s="11">
        <v>43.12</v>
      </c>
      <c r="L24" s="11" t="b">
        <f>IF('GoToSpecial (2)'!$J24&gt;0,TRUE,FALSE)</f>
        <v>1</v>
      </c>
      <c r="M24" s="12" t="b">
        <v>1</v>
      </c>
    </row>
    <row r="25" spans="1:13" ht="15" thickBot="1" x14ac:dyDescent="0.35">
      <c r="A25" s="7">
        <v>42618</v>
      </c>
      <c r="B25" s="8" t="s">
        <v>24</v>
      </c>
      <c r="C25" s="8" t="s">
        <v>58</v>
      </c>
      <c r="D25" s="8" t="s">
        <v>48</v>
      </c>
      <c r="E25" s="8">
        <v>25</v>
      </c>
      <c r="F25" s="8">
        <v>25</v>
      </c>
      <c r="G25" s="8">
        <v>100</v>
      </c>
      <c r="H25" s="5">
        <f t="shared" si="0"/>
        <v>125</v>
      </c>
      <c r="I25" s="8">
        <v>41.379999999999995</v>
      </c>
      <c r="J25" s="8">
        <v>1</v>
      </c>
      <c r="K25" s="8">
        <v>82.8</v>
      </c>
      <c r="L25" s="8" t="b">
        <f>IF('GoToSpecial (2)'!$J25&gt;0,TRUE,FALSE)</f>
        <v>1</v>
      </c>
      <c r="M25" s="9" t="b">
        <v>0</v>
      </c>
    </row>
    <row r="26" spans="1:13" ht="15" thickBot="1" x14ac:dyDescent="0.35">
      <c r="A26" s="10">
        <v>41934</v>
      </c>
      <c r="B26" s="11" t="s">
        <v>40</v>
      </c>
      <c r="C26" s="11" t="s">
        <v>59</v>
      </c>
      <c r="D26" s="11" t="s">
        <v>49</v>
      </c>
      <c r="E26" s="11">
        <v>46</v>
      </c>
      <c r="F26" s="11">
        <v>93</v>
      </c>
      <c r="G26" s="11">
        <v>21.06</v>
      </c>
      <c r="H26" s="5">
        <f t="shared" si="0"/>
        <v>114.06</v>
      </c>
      <c r="I26" s="11">
        <v>114.06</v>
      </c>
      <c r="J26" s="11">
        <v>4</v>
      </c>
      <c r="K26" s="11">
        <v>93.888000000000005</v>
      </c>
      <c r="L26" s="11" t="b">
        <f>IF('GoToSpecial (2)'!$J26&gt;0,TRUE,FALSE)</f>
        <v>1</v>
      </c>
      <c r="M26" s="12" t="b">
        <v>1</v>
      </c>
    </row>
    <row r="27" spans="1:13" ht="15" thickBot="1" x14ac:dyDescent="0.35">
      <c r="A27" s="7">
        <v>42709</v>
      </c>
      <c r="B27" s="8" t="s">
        <v>41</v>
      </c>
      <c r="C27" s="8" t="s">
        <v>59</v>
      </c>
      <c r="D27" s="8" t="s">
        <v>48</v>
      </c>
      <c r="E27" s="8">
        <v>15</v>
      </c>
      <c r="F27" s="8">
        <v>45</v>
      </c>
      <c r="G27" s="8">
        <v>26.64</v>
      </c>
      <c r="H27" s="5">
        <f t="shared" si="0"/>
        <v>71.64</v>
      </c>
      <c r="I27" s="8">
        <v>71.64</v>
      </c>
      <c r="J27" s="8">
        <v>3</v>
      </c>
      <c r="K27" s="8">
        <v>1951.84</v>
      </c>
      <c r="L27" s="8" t="b">
        <f>IF('GoToSpecial (2)'!$J27&gt;0,TRUE,FALSE)</f>
        <v>1</v>
      </c>
      <c r="M27" s="9" t="b">
        <v>0</v>
      </c>
    </row>
    <row r="28" spans="1:13" ht="15" thickBot="1" x14ac:dyDescent="0.35">
      <c r="A28" s="10">
        <v>41699</v>
      </c>
      <c r="B28" s="11" t="s">
        <v>36</v>
      </c>
      <c r="C28" s="11" t="s">
        <v>60</v>
      </c>
      <c r="D28" s="11" t="s">
        <v>47</v>
      </c>
      <c r="E28" s="11">
        <v>21</v>
      </c>
      <c r="F28" s="11">
        <v>72</v>
      </c>
      <c r="G28" s="11">
        <v>15.84</v>
      </c>
      <c r="H28" s="5">
        <f t="shared" si="0"/>
        <v>87.84</v>
      </c>
      <c r="I28" s="11">
        <v>87.84</v>
      </c>
      <c r="J28" s="11">
        <v>10</v>
      </c>
      <c r="K28" s="11">
        <v>457.56799999999998</v>
      </c>
      <c r="L28" s="11" t="b">
        <f>IF('GoToSpecial (2)'!$J28&gt;0,TRUE,FALSE)</f>
        <v>1</v>
      </c>
      <c r="M28" s="12" t="b">
        <v>1</v>
      </c>
    </row>
    <row r="29" spans="1:13" ht="15" thickBot="1" x14ac:dyDescent="0.35">
      <c r="A29" s="7">
        <v>41890</v>
      </c>
      <c r="B29" s="8" t="s">
        <v>42</v>
      </c>
      <c r="C29" s="8" t="s">
        <v>60</v>
      </c>
      <c r="D29" s="8" t="s">
        <v>47</v>
      </c>
      <c r="E29" s="8">
        <v>41</v>
      </c>
      <c r="F29" s="8">
        <v>77</v>
      </c>
      <c r="G29" s="8">
        <v>18</v>
      </c>
      <c r="H29" s="5">
        <f t="shared" si="0"/>
        <v>95</v>
      </c>
      <c r="I29" s="8">
        <v>95</v>
      </c>
      <c r="J29" s="8">
        <v>2</v>
      </c>
      <c r="K29" s="8">
        <v>1740.06</v>
      </c>
      <c r="L29" s="8" t="b">
        <f>IF('GoToSpecial (2)'!$J29&gt;0,TRUE,FALSE)</f>
        <v>1</v>
      </c>
      <c r="M29" s="9" t="b">
        <v>0</v>
      </c>
    </row>
    <row r="30" spans="1:13" ht="15" thickBot="1" x14ac:dyDescent="0.35">
      <c r="A30" s="10">
        <v>41856</v>
      </c>
      <c r="B30" s="11" t="s">
        <v>23</v>
      </c>
      <c r="C30" s="11" t="s">
        <v>52</v>
      </c>
      <c r="D30" s="11" t="s">
        <v>47</v>
      </c>
      <c r="E30" s="11">
        <v>25</v>
      </c>
      <c r="F30" s="11">
        <v>93</v>
      </c>
      <c r="G30" s="11">
        <v>25.74</v>
      </c>
      <c r="H30" s="5">
        <f t="shared" si="0"/>
        <v>118.74</v>
      </c>
      <c r="I30" s="11">
        <v>118.74</v>
      </c>
      <c r="J30" s="11">
        <v>2</v>
      </c>
      <c r="K30" s="11">
        <v>340.14400000000001</v>
      </c>
      <c r="L30" s="11" t="b">
        <f>IF('GoToSpecial (2)'!$J30&gt;0,TRUE,FALSE)</f>
        <v>1</v>
      </c>
      <c r="M30" s="12" t="b">
        <v>1</v>
      </c>
    </row>
    <row r="31" spans="1:13" ht="15" thickBot="1" x14ac:dyDescent="0.35">
      <c r="A31" s="7">
        <v>42329</v>
      </c>
      <c r="B31" s="8" t="s">
        <v>40</v>
      </c>
      <c r="C31" s="8" t="s">
        <v>52</v>
      </c>
      <c r="D31" s="8" t="s">
        <v>47</v>
      </c>
      <c r="E31" s="8">
        <v>17</v>
      </c>
      <c r="F31" s="8">
        <v>23</v>
      </c>
      <c r="G31" s="8">
        <v>15.12</v>
      </c>
      <c r="H31" s="5">
        <f t="shared" si="0"/>
        <v>38.119999999999997</v>
      </c>
      <c r="I31" s="8">
        <v>38.119999999999997</v>
      </c>
      <c r="J31" s="8">
        <v>0</v>
      </c>
      <c r="K31" s="8">
        <v>396.80200000000002</v>
      </c>
      <c r="L31" s="8" t="b">
        <f>IF('GoToSpecial (2)'!$J31&gt;0,TRUE,FALSE)</f>
        <v>0</v>
      </c>
      <c r="M31" s="9" t="b">
        <v>0</v>
      </c>
    </row>
    <row r="32" spans="1:13" ht="15" thickBot="1" x14ac:dyDescent="0.35">
      <c r="A32" s="10">
        <v>42289</v>
      </c>
      <c r="B32" s="11" t="s">
        <v>34</v>
      </c>
      <c r="C32" s="11" t="s">
        <v>52</v>
      </c>
      <c r="D32" s="11" t="s">
        <v>49</v>
      </c>
      <c r="E32" s="11">
        <v>15</v>
      </c>
      <c r="F32" s="11">
        <v>32</v>
      </c>
      <c r="G32" s="11">
        <v>23.759999999999998</v>
      </c>
      <c r="H32" s="5">
        <f t="shared" si="0"/>
        <v>55.76</v>
      </c>
      <c r="I32" s="11">
        <v>55.76</v>
      </c>
      <c r="J32" s="11">
        <v>1</v>
      </c>
      <c r="K32" s="11">
        <v>899.13599999999997</v>
      </c>
      <c r="L32" s="11" t="b">
        <f>IF('GoToSpecial (2)'!$J32&gt;0,TRUE,FALSE)</f>
        <v>1</v>
      </c>
      <c r="M32" s="12" t="b">
        <v>1</v>
      </c>
    </row>
    <row r="33" spans="1:13" ht="15" thickBot="1" x14ac:dyDescent="0.35">
      <c r="A33" s="7">
        <v>42289</v>
      </c>
      <c r="B33" s="8" t="s">
        <v>34</v>
      </c>
      <c r="C33" s="8" t="s">
        <v>52</v>
      </c>
      <c r="D33" s="8" t="s">
        <v>49</v>
      </c>
      <c r="E33" s="8">
        <v>24</v>
      </c>
      <c r="F33" s="8">
        <v>92</v>
      </c>
      <c r="G33" s="8">
        <v>15.66</v>
      </c>
      <c r="H33" s="5">
        <f t="shared" si="0"/>
        <v>107.66</v>
      </c>
      <c r="I33" s="8">
        <v>107.66</v>
      </c>
      <c r="J33" s="8">
        <v>9</v>
      </c>
      <c r="K33" s="8">
        <v>626.35199999999998</v>
      </c>
      <c r="L33" s="8" t="b">
        <f>IF('GoToSpecial (2)'!$J33&gt;0,TRUE,FALSE)</f>
        <v>1</v>
      </c>
      <c r="M33" s="9" t="b">
        <v>0</v>
      </c>
    </row>
    <row r="34" spans="1:13" ht="15" thickBot="1" x14ac:dyDescent="0.35">
      <c r="A34" s="10">
        <v>41854</v>
      </c>
      <c r="B34" s="11" t="s">
        <v>43</v>
      </c>
      <c r="C34" s="11" t="s">
        <v>53</v>
      </c>
      <c r="D34" s="11" t="s">
        <v>47</v>
      </c>
      <c r="E34" s="11">
        <v>32</v>
      </c>
      <c r="F34" s="11">
        <v>34</v>
      </c>
      <c r="G34" s="11">
        <v>21.96</v>
      </c>
      <c r="H34" s="5">
        <f t="shared" si="0"/>
        <v>55.96</v>
      </c>
      <c r="I34" s="11">
        <v>55.96</v>
      </c>
      <c r="J34" s="11">
        <v>1</v>
      </c>
      <c r="K34" s="11">
        <v>218.75</v>
      </c>
      <c r="L34" s="11" t="b">
        <f>IF('GoToSpecial (2)'!$J34&gt;0,TRUE,FALSE)</f>
        <v>1</v>
      </c>
      <c r="M34" s="12" t="b">
        <v>1</v>
      </c>
    </row>
    <row r="35" spans="1:13" ht="15" thickBot="1" x14ac:dyDescent="0.35">
      <c r="A35" s="7">
        <v>42889</v>
      </c>
      <c r="B35" s="8" t="s">
        <v>41</v>
      </c>
      <c r="C35" s="8" t="s">
        <v>53</v>
      </c>
      <c r="D35" s="8" t="s">
        <v>48</v>
      </c>
      <c r="E35" s="8">
        <v>41</v>
      </c>
      <c r="F35" s="8">
        <v>32</v>
      </c>
      <c r="G35" s="8">
        <v>25.02</v>
      </c>
      <c r="H35" s="5">
        <f t="shared" si="0"/>
        <v>57.019999999999996</v>
      </c>
      <c r="I35" s="8">
        <v>57.019999999999996</v>
      </c>
      <c r="J35" s="8">
        <v>8</v>
      </c>
      <c r="K35" s="8">
        <v>35.167999999999999</v>
      </c>
      <c r="L35" s="8" t="b">
        <f>IF('GoToSpecial (2)'!$J35&gt;0,TRUE,FALSE)</f>
        <v>1</v>
      </c>
      <c r="M35" s="9" t="b">
        <v>0</v>
      </c>
    </row>
    <row r="36" spans="1:13" x14ac:dyDescent="0.3">
      <c r="A36" s="13">
        <v>42006</v>
      </c>
      <c r="B36" s="14" t="s">
        <v>44</v>
      </c>
      <c r="C36" s="14" t="s">
        <v>54</v>
      </c>
      <c r="D36" s="14" t="s">
        <v>48</v>
      </c>
      <c r="E36" s="14">
        <v>29</v>
      </c>
      <c r="F36" s="14">
        <v>24</v>
      </c>
      <c r="G36" s="14">
        <v>18.899999999999999</v>
      </c>
      <c r="H36" s="5">
        <f t="shared" si="0"/>
        <v>42.9</v>
      </c>
      <c r="I36" s="14">
        <v>42.9</v>
      </c>
      <c r="J36" s="14">
        <v>4</v>
      </c>
      <c r="K36" s="14">
        <v>452.45</v>
      </c>
      <c r="L36" s="14" t="b">
        <f>IF('GoToSpecial (2)'!$J36&gt;0,TRUE,FALSE)</f>
        <v>1</v>
      </c>
      <c r="M36" s="15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0BB4-10ED-4199-B15F-E28F065D8956}">
  <dimension ref="A2:M38"/>
  <sheetViews>
    <sheetView workbookViewId="0"/>
  </sheetViews>
  <sheetFormatPr defaultRowHeight="14.4" x14ac:dyDescent="0.3"/>
  <cols>
    <col min="1" max="1" width="13.88671875" bestFit="1" customWidth="1"/>
    <col min="3" max="3" width="15.44140625" bestFit="1" customWidth="1"/>
  </cols>
  <sheetData>
    <row r="2" spans="1:13" x14ac:dyDescent="0.3">
      <c r="B2" t="s">
        <v>118</v>
      </c>
    </row>
    <row r="3" spans="1:13" x14ac:dyDescent="0.3">
      <c r="B3" t="s">
        <v>117</v>
      </c>
      <c r="C3" t="s">
        <v>119</v>
      </c>
      <c r="G3" t="s">
        <v>122</v>
      </c>
      <c r="H3" t="s">
        <v>120</v>
      </c>
      <c r="L3" t="s">
        <v>123</v>
      </c>
      <c r="M3" t="s">
        <v>121</v>
      </c>
    </row>
    <row r="4" spans="1:13" ht="15" thickBot="1" x14ac:dyDescent="0.35">
      <c r="A4" s="1" t="s">
        <v>0</v>
      </c>
      <c r="B4" t="s">
        <v>117</v>
      </c>
      <c r="F4" s="1" t="s">
        <v>0</v>
      </c>
      <c r="G4" t="s">
        <v>122</v>
      </c>
      <c r="K4" s="1" t="s">
        <v>0</v>
      </c>
      <c r="L4" t="s">
        <v>123</v>
      </c>
    </row>
    <row r="5" spans="1:13" x14ac:dyDescent="0.3">
      <c r="A5" s="4">
        <v>42682</v>
      </c>
      <c r="F5" s="4">
        <v>42682</v>
      </c>
      <c r="K5" s="4">
        <v>42682</v>
      </c>
    </row>
    <row r="6" spans="1:13" x14ac:dyDescent="0.3">
      <c r="A6" s="7">
        <v>42682</v>
      </c>
      <c r="F6" s="7">
        <v>42682</v>
      </c>
      <c r="K6" s="7">
        <v>42682</v>
      </c>
    </row>
    <row r="7" spans="1:13" x14ac:dyDescent="0.3">
      <c r="A7" s="10">
        <v>42288</v>
      </c>
      <c r="F7" s="10">
        <v>42288</v>
      </c>
      <c r="K7" s="10">
        <v>42288</v>
      </c>
    </row>
    <row r="8" spans="1:13" x14ac:dyDescent="0.3">
      <c r="A8" s="7">
        <v>41799</v>
      </c>
      <c r="F8" s="7">
        <v>41799</v>
      </c>
      <c r="K8" s="7">
        <v>41799</v>
      </c>
    </row>
    <row r="9" spans="1:13" x14ac:dyDescent="0.3">
      <c r="A9" s="10">
        <v>41799</v>
      </c>
      <c r="F9" s="10">
        <v>41799</v>
      </c>
      <c r="K9" s="10">
        <v>41799</v>
      </c>
    </row>
    <row r="10" spans="1:13" x14ac:dyDescent="0.3">
      <c r="A10" s="7">
        <v>42932</v>
      </c>
      <c r="F10" s="7">
        <v>42932</v>
      </c>
      <c r="K10" s="7">
        <v>42932</v>
      </c>
    </row>
    <row r="11" spans="1:13" x14ac:dyDescent="0.3">
      <c r="A11" s="10">
        <v>42272</v>
      </c>
      <c r="F11" s="10">
        <v>42272</v>
      </c>
      <c r="K11" s="10">
        <v>42272</v>
      </c>
    </row>
    <row r="12" spans="1:13" x14ac:dyDescent="0.3">
      <c r="A12" s="7">
        <v>42264</v>
      </c>
      <c r="F12" s="7">
        <v>42264</v>
      </c>
      <c r="K12" s="7">
        <v>42264</v>
      </c>
    </row>
    <row r="13" spans="1:13" x14ac:dyDescent="0.3">
      <c r="A13" s="10">
        <v>42264</v>
      </c>
      <c r="F13" s="10">
        <v>42264</v>
      </c>
      <c r="K13" s="10">
        <v>42264</v>
      </c>
    </row>
    <row r="14" spans="1:13" x14ac:dyDescent="0.3">
      <c r="A14" s="7">
        <v>42712</v>
      </c>
      <c r="F14" s="7">
        <v>42712</v>
      </c>
      <c r="K14" s="7">
        <v>42712</v>
      </c>
    </row>
    <row r="15" spans="1:13" x14ac:dyDescent="0.3">
      <c r="A15" s="10">
        <v>42365</v>
      </c>
      <c r="F15" s="10">
        <v>42365</v>
      </c>
      <c r="K15" s="10">
        <v>42365</v>
      </c>
    </row>
    <row r="16" spans="1:13" x14ac:dyDescent="0.3">
      <c r="A16" s="7">
        <v>42365</v>
      </c>
      <c r="F16" s="7">
        <v>42365</v>
      </c>
      <c r="K16" s="7">
        <v>42365</v>
      </c>
    </row>
    <row r="17" spans="1:11" x14ac:dyDescent="0.3">
      <c r="A17" s="10">
        <v>42112</v>
      </c>
      <c r="F17" s="10">
        <v>42112</v>
      </c>
      <c r="K17" s="10">
        <v>42112</v>
      </c>
    </row>
    <row r="18" spans="1:11" x14ac:dyDescent="0.3">
      <c r="A18" s="7">
        <v>42112</v>
      </c>
      <c r="F18" s="7">
        <v>42112</v>
      </c>
      <c r="K18" s="7">
        <v>42112</v>
      </c>
    </row>
    <row r="22" spans="1:11" ht="15" thickBot="1" x14ac:dyDescent="0.35">
      <c r="A22" s="1" t="s">
        <v>0</v>
      </c>
      <c r="B22" t="s">
        <v>125</v>
      </c>
      <c r="C22" t="s">
        <v>122</v>
      </c>
      <c r="D22" t="s">
        <v>123</v>
      </c>
    </row>
    <row r="23" spans="1:11" x14ac:dyDescent="0.3">
      <c r="A23" s="4">
        <v>42682</v>
      </c>
    </row>
    <row r="24" spans="1:11" x14ac:dyDescent="0.3">
      <c r="A24" s="7">
        <v>42682</v>
      </c>
    </row>
    <row r="25" spans="1:11" x14ac:dyDescent="0.3">
      <c r="A25" s="10">
        <v>42288</v>
      </c>
    </row>
    <row r="26" spans="1:11" x14ac:dyDescent="0.3">
      <c r="A26" s="7">
        <v>41799</v>
      </c>
    </row>
    <row r="27" spans="1:11" x14ac:dyDescent="0.3">
      <c r="A27" s="10">
        <v>41799</v>
      </c>
    </row>
    <row r="28" spans="1:11" x14ac:dyDescent="0.3">
      <c r="A28" s="7">
        <v>42932</v>
      </c>
    </row>
    <row r="29" spans="1:11" x14ac:dyDescent="0.3">
      <c r="A29" s="10">
        <v>42272</v>
      </c>
    </row>
    <row r="30" spans="1:11" x14ac:dyDescent="0.3">
      <c r="A30" s="7">
        <v>42264</v>
      </c>
    </row>
    <row r="31" spans="1:11" x14ac:dyDescent="0.3">
      <c r="A31" s="10">
        <v>42264</v>
      </c>
    </row>
    <row r="32" spans="1:11" x14ac:dyDescent="0.3">
      <c r="A32" s="7">
        <v>42712</v>
      </c>
    </row>
    <row r="33" spans="1:3" x14ac:dyDescent="0.3">
      <c r="A33" s="10">
        <v>42365</v>
      </c>
    </row>
    <row r="34" spans="1:3" x14ac:dyDescent="0.3">
      <c r="A34" s="7">
        <v>42365</v>
      </c>
    </row>
    <row r="35" spans="1:3" x14ac:dyDescent="0.3">
      <c r="A35" s="10">
        <v>42112</v>
      </c>
    </row>
    <row r="36" spans="1:3" x14ac:dyDescent="0.3">
      <c r="A36" s="7">
        <v>42112</v>
      </c>
    </row>
    <row r="38" spans="1:3" x14ac:dyDescent="0.3">
      <c r="A38" t="s">
        <v>135</v>
      </c>
      <c r="C38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8F63-8213-44F0-B68A-D57C74625A00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136</v>
      </c>
    </row>
    <row r="2" spans="1:1" x14ac:dyDescent="0.3">
      <c r="A2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E021-BBE0-4030-8CA1-611DB39D854B}">
  <dimension ref="A1:R46"/>
  <sheetViews>
    <sheetView topLeftCell="A19" workbookViewId="0">
      <selection activeCell="A19" sqref="A19"/>
    </sheetView>
  </sheetViews>
  <sheetFormatPr defaultRowHeight="14.4" x14ac:dyDescent="0.3"/>
  <cols>
    <col min="1" max="1" width="11.88671875" customWidth="1"/>
    <col min="2" max="2" width="13.88671875" bestFit="1" customWidth="1"/>
    <col min="3" max="3" width="14.5546875" customWidth="1"/>
    <col min="4" max="5" width="9.88671875" customWidth="1"/>
    <col min="10" max="10" width="14.21875" bestFit="1" customWidth="1"/>
    <col min="13" max="13" width="13.44140625" bestFit="1" customWidth="1"/>
    <col min="15" max="15" width="14.88671875" bestFit="1" customWidth="1"/>
  </cols>
  <sheetData>
    <row r="1" spans="1:13" ht="15" thickBot="1" x14ac:dyDescent="0.35">
      <c r="A1" s="1" t="s">
        <v>0</v>
      </c>
      <c r="B1" s="2" t="s">
        <v>20</v>
      </c>
      <c r="C1" s="2" t="s">
        <v>51</v>
      </c>
      <c r="D1" s="2" t="s">
        <v>46</v>
      </c>
      <c r="E1" s="2" t="s">
        <v>64</v>
      </c>
      <c r="F1" s="2" t="s">
        <v>50</v>
      </c>
      <c r="G1" s="2" t="s">
        <v>63</v>
      </c>
      <c r="H1" s="2" t="s">
        <v>126</v>
      </c>
      <c r="I1" s="2" t="s">
        <v>69</v>
      </c>
      <c r="J1" s="2" t="s">
        <v>62</v>
      </c>
      <c r="K1" s="2" t="s">
        <v>45</v>
      </c>
      <c r="L1" s="2" t="s">
        <v>70</v>
      </c>
      <c r="M1" s="3" t="s">
        <v>71</v>
      </c>
    </row>
    <row r="2" spans="1:13" ht="15" thickBot="1" x14ac:dyDescent="0.35">
      <c r="A2" s="4">
        <v>42682</v>
      </c>
      <c r="B2" s="5" t="s">
        <v>21</v>
      </c>
      <c r="C2" s="5" t="s">
        <v>52</v>
      </c>
      <c r="D2" s="5" t="s">
        <v>47</v>
      </c>
      <c r="E2" s="5">
        <v>6</v>
      </c>
      <c r="F2" s="5">
        <v>89</v>
      </c>
      <c r="G2" s="5">
        <v>16.38</v>
      </c>
      <c r="H2" s="5">
        <f>F2+G2</f>
        <v>105.38</v>
      </c>
      <c r="I2" s="5">
        <v>105.38</v>
      </c>
      <c r="J2" s="5">
        <v>1</v>
      </c>
      <c r="K2" s="5">
        <v>261.95999999999998</v>
      </c>
      <c r="L2" s="5" t="b">
        <f>IF(GoToSpecial!$J2&gt;0,TRUE,FALSE)</f>
        <v>1</v>
      </c>
      <c r="M2" s="6" t="b">
        <v>1</v>
      </c>
    </row>
    <row r="3" spans="1:13" ht="15" thickBot="1" x14ac:dyDescent="0.35">
      <c r="A3" s="7">
        <v>42682</v>
      </c>
      <c r="B3" s="8" t="s">
        <v>21</v>
      </c>
      <c r="C3" s="8" t="s">
        <v>52</v>
      </c>
      <c r="D3" s="8" t="s">
        <v>47</v>
      </c>
      <c r="E3" s="8">
        <v>11</v>
      </c>
      <c r="F3" s="8">
        <v>74</v>
      </c>
      <c r="G3" s="8">
        <v>20.88</v>
      </c>
      <c r="H3" s="5">
        <f t="shared" ref="H3:H46" si="0">F3+G3</f>
        <v>94.88</v>
      </c>
      <c r="I3" s="8">
        <v>94.88</v>
      </c>
      <c r="J3" s="8">
        <v>2</v>
      </c>
      <c r="K3" s="8">
        <v>731.94</v>
      </c>
      <c r="L3" s="8" t="b">
        <f>IF(GoToSpecial!$J3&gt;0,TRUE,FALSE)</f>
        <v>1</v>
      </c>
      <c r="M3" s="9" t="b">
        <v>0</v>
      </c>
    </row>
    <row r="4" spans="1:13" ht="15" thickBot="1" x14ac:dyDescent="0.35">
      <c r="A4" s="10">
        <v>42288</v>
      </c>
      <c r="B4" s="11" t="s">
        <v>22</v>
      </c>
      <c r="C4" s="11" t="s">
        <v>52</v>
      </c>
      <c r="D4" s="11" t="s">
        <v>47</v>
      </c>
      <c r="E4" s="11">
        <v>44</v>
      </c>
      <c r="F4" s="11">
        <v>29</v>
      </c>
      <c r="G4" s="11">
        <v>20.7</v>
      </c>
      <c r="H4" s="5">
        <f t="shared" si="0"/>
        <v>49.7</v>
      </c>
      <c r="I4" s="11">
        <v>49.7</v>
      </c>
      <c r="J4" s="11">
        <v>3</v>
      </c>
      <c r="K4" s="11">
        <v>957.57749999999999</v>
      </c>
      <c r="L4" s="11" t="b">
        <f>IF(GoToSpecial!$J4&gt;0,TRUE,FALSE)</f>
        <v>1</v>
      </c>
      <c r="M4" s="12" t="b">
        <v>1</v>
      </c>
    </row>
    <row r="5" spans="1:13" ht="15" thickBot="1" x14ac:dyDescent="0.35">
      <c r="A5" s="7">
        <v>41799</v>
      </c>
      <c r="B5" s="8" t="s">
        <v>23</v>
      </c>
      <c r="C5" s="8" t="s">
        <v>52</v>
      </c>
      <c r="D5" s="8" t="s">
        <v>47</v>
      </c>
      <c r="E5" s="8">
        <v>47</v>
      </c>
      <c r="F5" s="8">
        <v>39</v>
      </c>
      <c r="G5" s="8">
        <v>17.46</v>
      </c>
      <c r="H5" s="5">
        <f t="shared" si="0"/>
        <v>56.46</v>
      </c>
      <c r="I5" s="8">
        <v>56.46</v>
      </c>
      <c r="J5" s="8">
        <v>3</v>
      </c>
      <c r="K5" s="8">
        <v>48.86</v>
      </c>
      <c r="L5" s="8" t="b">
        <f>IF(GoToSpecial!$J5&gt;0,TRUE,FALSE)</f>
        <v>1</v>
      </c>
      <c r="M5" s="9" t="b">
        <v>0</v>
      </c>
    </row>
    <row r="6" spans="1:13" ht="15" thickBot="1" x14ac:dyDescent="0.35">
      <c r="A6" s="10">
        <v>41799</v>
      </c>
      <c r="B6" s="11" t="s">
        <v>23</v>
      </c>
      <c r="C6" s="11" t="s">
        <v>53</v>
      </c>
      <c r="D6" s="11" t="s">
        <v>47</v>
      </c>
      <c r="E6" s="11">
        <v>18</v>
      </c>
      <c r="F6" s="11">
        <v>49</v>
      </c>
      <c r="G6" s="11">
        <v>11.879999999999999</v>
      </c>
      <c r="H6" s="5">
        <f t="shared" si="0"/>
        <v>60.879999999999995</v>
      </c>
      <c r="I6" s="11">
        <v>60.879999999999995</v>
      </c>
      <c r="J6" s="11">
        <v>0</v>
      </c>
      <c r="K6" s="11">
        <v>1706.184</v>
      </c>
      <c r="L6" s="11" t="b">
        <f>IF(GoToSpecial!$J6&gt;0,TRUE,FALSE)</f>
        <v>0</v>
      </c>
      <c r="M6" s="12" t="b">
        <v>1</v>
      </c>
    </row>
    <row r="7" spans="1:13" ht="15" thickBot="1" x14ac:dyDescent="0.35">
      <c r="A7" s="7">
        <v>42932</v>
      </c>
      <c r="B7" s="8" t="s">
        <v>24</v>
      </c>
      <c r="C7" s="8" t="s">
        <v>53</v>
      </c>
      <c r="D7" s="8" t="s">
        <v>47</v>
      </c>
      <c r="E7" s="8">
        <v>39</v>
      </c>
      <c r="F7" s="8">
        <v>93</v>
      </c>
      <c r="G7" s="8">
        <v>13.139999999999999</v>
      </c>
      <c r="H7" s="5">
        <f t="shared" si="0"/>
        <v>106.14</v>
      </c>
      <c r="I7" s="8">
        <v>106.14</v>
      </c>
      <c r="J7" s="8">
        <v>1</v>
      </c>
      <c r="K7" s="8">
        <v>71.372</v>
      </c>
      <c r="L7" s="8" t="b">
        <f>IF(GoToSpecial!$J7&gt;0,TRUE,FALSE)</f>
        <v>1</v>
      </c>
      <c r="M7" s="9" t="b">
        <v>0</v>
      </c>
    </row>
    <row r="8" spans="1:13" ht="15" thickBot="1" x14ac:dyDescent="0.35">
      <c r="A8" s="10">
        <v>42272</v>
      </c>
      <c r="B8" s="11" t="s">
        <v>25</v>
      </c>
      <c r="C8" s="11" t="s">
        <v>54</v>
      </c>
      <c r="D8" s="11" t="s">
        <v>47</v>
      </c>
      <c r="E8" s="11">
        <v>36</v>
      </c>
      <c r="F8" s="11">
        <v>35</v>
      </c>
      <c r="G8" s="11">
        <v>14.219999999999999</v>
      </c>
      <c r="H8" s="5">
        <f t="shared" si="0"/>
        <v>49.22</v>
      </c>
      <c r="I8" s="11">
        <v>49.22</v>
      </c>
      <c r="J8" s="11">
        <v>2</v>
      </c>
      <c r="K8" s="11">
        <v>1044.6300000000001</v>
      </c>
      <c r="L8" s="11" t="b">
        <f>IF(GoToSpecial!$J8&gt;0,TRUE,FALSE)</f>
        <v>1</v>
      </c>
      <c r="M8" s="12" t="b">
        <v>1</v>
      </c>
    </row>
    <row r="9" spans="1:13" ht="15" thickBot="1" x14ac:dyDescent="0.35">
      <c r="A9" s="7">
        <v>42264</v>
      </c>
      <c r="B9" s="8" t="s">
        <v>24</v>
      </c>
      <c r="C9" s="8" t="s">
        <v>53</v>
      </c>
      <c r="D9" s="8" t="s">
        <v>47</v>
      </c>
      <c r="E9" s="8">
        <v>100</v>
      </c>
      <c r="F9" s="8">
        <v>76</v>
      </c>
      <c r="G9" s="8">
        <v>20.52</v>
      </c>
      <c r="H9" s="5">
        <f t="shared" si="0"/>
        <v>96.52</v>
      </c>
      <c r="I9" s="8">
        <v>96.52</v>
      </c>
      <c r="J9" s="8">
        <v>2</v>
      </c>
      <c r="K9" s="8">
        <v>3083.43</v>
      </c>
      <c r="L9" s="8" t="b">
        <f>IF(GoToSpecial!$J9&gt;0,TRUE,FALSE)</f>
        <v>1</v>
      </c>
      <c r="M9" s="9" t="b">
        <v>0</v>
      </c>
    </row>
    <row r="10" spans="1:13" ht="15" thickBot="1" x14ac:dyDescent="0.35">
      <c r="A10" s="10">
        <v>42264</v>
      </c>
      <c r="B10" s="11" t="s">
        <v>24</v>
      </c>
      <c r="C10" s="11" t="s">
        <v>55</v>
      </c>
      <c r="D10" s="11" t="s">
        <v>47</v>
      </c>
      <c r="E10" s="11">
        <v>40</v>
      </c>
      <c r="F10" s="11">
        <v>46</v>
      </c>
      <c r="G10" s="11">
        <v>24.84</v>
      </c>
      <c r="H10" s="5">
        <f t="shared" si="0"/>
        <v>70.84</v>
      </c>
      <c r="I10" s="11">
        <v>70.84</v>
      </c>
      <c r="J10" s="11">
        <v>1</v>
      </c>
      <c r="K10" s="11">
        <v>124.2</v>
      </c>
      <c r="L10" s="11" t="b">
        <f>IF(GoToSpecial!$J10&gt;0,TRUE,FALSE)</f>
        <v>1</v>
      </c>
      <c r="M10" s="12" t="b">
        <v>1</v>
      </c>
    </row>
    <row r="11" spans="1:13" ht="15" thickBot="1" x14ac:dyDescent="0.35">
      <c r="A11" s="7">
        <v>42712</v>
      </c>
      <c r="B11" s="8" t="s">
        <v>26</v>
      </c>
      <c r="C11" s="8" t="s">
        <v>54</v>
      </c>
      <c r="D11" s="8" t="s">
        <v>48</v>
      </c>
      <c r="E11" s="8">
        <v>25</v>
      </c>
      <c r="F11" s="8">
        <v>100</v>
      </c>
      <c r="G11" s="8">
        <v>19.079999999999998</v>
      </c>
      <c r="H11" s="5">
        <f t="shared" si="0"/>
        <v>119.08</v>
      </c>
      <c r="I11" s="8">
        <v>79.08</v>
      </c>
      <c r="J11" s="8">
        <v>2</v>
      </c>
      <c r="K11" s="8">
        <v>190.92</v>
      </c>
      <c r="L11" s="8" t="b">
        <f>IF(GoToSpecial!$J11&gt;0,TRUE,FALSE)</f>
        <v>1</v>
      </c>
      <c r="M11" s="9" t="b">
        <v>0</v>
      </c>
    </row>
    <row r="12" spans="1:13" ht="15" thickBot="1" x14ac:dyDescent="0.35">
      <c r="A12" s="10">
        <v>42365</v>
      </c>
      <c r="B12" s="11" t="s">
        <v>27</v>
      </c>
      <c r="C12" s="11" t="s">
        <v>56</v>
      </c>
      <c r="D12" s="11" t="s">
        <v>49</v>
      </c>
      <c r="E12" s="11">
        <v>31</v>
      </c>
      <c r="F12" s="11">
        <v>53</v>
      </c>
      <c r="G12" s="11">
        <v>21.06</v>
      </c>
      <c r="H12" s="5">
        <v>100</v>
      </c>
      <c r="I12" s="11">
        <v>80</v>
      </c>
      <c r="J12" s="11">
        <v>0</v>
      </c>
      <c r="K12" s="11">
        <v>532.39919999999995</v>
      </c>
      <c r="L12" s="11" t="b">
        <f>IF(GoToSpecial!$J12&gt;0,TRUE,FALSE)</f>
        <v>0</v>
      </c>
      <c r="M12" s="12" t="b">
        <v>1</v>
      </c>
    </row>
    <row r="13" spans="1:13" ht="15" thickBot="1" x14ac:dyDescent="0.35">
      <c r="A13" s="7">
        <v>42365</v>
      </c>
      <c r="B13" s="8" t="s">
        <v>27</v>
      </c>
      <c r="C13" s="8" t="s">
        <v>55</v>
      </c>
      <c r="D13" s="8" t="s">
        <v>49</v>
      </c>
      <c r="E13" s="8">
        <v>48</v>
      </c>
      <c r="F13" s="8">
        <v>60</v>
      </c>
      <c r="G13" s="8">
        <v>20.88</v>
      </c>
      <c r="H13" s="5">
        <f t="shared" si="0"/>
        <v>80.88</v>
      </c>
      <c r="I13" s="8">
        <v>80.88</v>
      </c>
      <c r="J13" s="8">
        <v>2</v>
      </c>
      <c r="K13" s="8">
        <v>212.05799999999999</v>
      </c>
      <c r="L13" s="8" t="b">
        <f>IF(GoToSpecial!$J13&gt;0,TRUE,FALSE)</f>
        <v>1</v>
      </c>
      <c r="M13" s="9" t="b">
        <v>0</v>
      </c>
    </row>
    <row r="14" spans="1:13" ht="15" thickBot="1" x14ac:dyDescent="0.35">
      <c r="A14" s="10">
        <v>42112</v>
      </c>
      <c r="B14" s="11" t="s">
        <v>28</v>
      </c>
      <c r="C14" s="11" t="s">
        <v>57</v>
      </c>
      <c r="D14" s="11" t="s">
        <v>47</v>
      </c>
      <c r="E14" s="11">
        <v>16</v>
      </c>
      <c r="F14" s="11">
        <v>53</v>
      </c>
      <c r="G14" s="11">
        <v>18.72</v>
      </c>
      <c r="H14" s="5">
        <f t="shared" si="0"/>
        <v>71.72</v>
      </c>
      <c r="I14" s="11">
        <v>71.72</v>
      </c>
      <c r="J14" s="11">
        <v>2</v>
      </c>
      <c r="K14" s="11">
        <v>6.16</v>
      </c>
      <c r="L14" s="11" t="b">
        <f>IF(GoToSpecial!$J14&gt;0,TRUE,FALSE)</f>
        <v>1</v>
      </c>
      <c r="M14" s="12" t="b">
        <v>1</v>
      </c>
    </row>
    <row r="15" spans="1:13" ht="15" thickBot="1" x14ac:dyDescent="0.35">
      <c r="A15" s="7">
        <v>42112</v>
      </c>
      <c r="B15" s="8" t="s">
        <v>28</v>
      </c>
      <c r="C15" s="8" t="s">
        <v>58</v>
      </c>
      <c r="D15" s="8" t="s">
        <v>47</v>
      </c>
      <c r="E15" s="8">
        <v>100</v>
      </c>
      <c r="F15" s="8">
        <v>95</v>
      </c>
      <c r="G15" s="8">
        <v>20.52</v>
      </c>
      <c r="H15" s="5">
        <v>100</v>
      </c>
      <c r="I15" s="8">
        <v>115.52</v>
      </c>
      <c r="J15" s="8">
        <v>2</v>
      </c>
      <c r="K15" s="8">
        <v>89.99</v>
      </c>
      <c r="L15" s="8" t="b">
        <f>IF(GoToSpecial!$J15&gt;0,TRUE,FALSE)</f>
        <v>1</v>
      </c>
      <c r="M15" s="9" t="b">
        <v>0</v>
      </c>
    </row>
    <row r="16" spans="1:13" ht="15" thickBot="1" x14ac:dyDescent="0.35">
      <c r="A16" s="10">
        <v>42538</v>
      </c>
      <c r="B16" s="11" t="s">
        <v>29</v>
      </c>
      <c r="C16" s="11" t="s">
        <v>58</v>
      </c>
      <c r="D16" s="11" t="s">
        <v>47</v>
      </c>
      <c r="E16" s="11">
        <v>29</v>
      </c>
      <c r="F16" s="11">
        <v>61</v>
      </c>
      <c r="G16" s="11">
        <v>18.54</v>
      </c>
      <c r="H16" s="5">
        <f t="shared" si="0"/>
        <v>79.539999999999992</v>
      </c>
      <c r="I16" s="11">
        <v>79.539999999999992</v>
      </c>
      <c r="J16" s="11">
        <v>0</v>
      </c>
      <c r="K16" s="11">
        <v>319.41000000000003</v>
      </c>
      <c r="L16" s="11" t="b">
        <f>IF(GoToSpecial!$J16&gt;0,TRUE,FALSE)</f>
        <v>0</v>
      </c>
      <c r="M16" s="12" t="b">
        <v>1</v>
      </c>
    </row>
    <row r="17" spans="1:18" ht="15" thickBot="1" x14ac:dyDescent="0.35">
      <c r="A17" s="7">
        <v>42332</v>
      </c>
      <c r="B17" s="8" t="s">
        <v>23</v>
      </c>
      <c r="C17" s="8" t="s">
        <v>59</v>
      </c>
      <c r="D17" s="8" t="s">
        <v>47</v>
      </c>
      <c r="E17" s="8">
        <v>12</v>
      </c>
      <c r="F17" s="8">
        <v>71</v>
      </c>
      <c r="G17" s="8">
        <v>11.34</v>
      </c>
      <c r="H17" s="5">
        <f t="shared" si="0"/>
        <v>82.34</v>
      </c>
      <c r="I17" s="8">
        <v>82.34</v>
      </c>
      <c r="J17" s="8">
        <v>2</v>
      </c>
      <c r="K17" s="8">
        <v>79.760000000000005</v>
      </c>
      <c r="L17" s="8" t="b">
        <f>IF(GoToSpecial!$J17&gt;0,TRUE,FALSE)</f>
        <v>1</v>
      </c>
      <c r="M17" s="9" t="b">
        <v>0</v>
      </c>
    </row>
    <row r="18" spans="1:18" ht="15" thickBot="1" x14ac:dyDescent="0.35">
      <c r="A18" s="10">
        <v>42124</v>
      </c>
      <c r="B18" s="11" t="s">
        <v>30</v>
      </c>
      <c r="C18" s="11" t="s">
        <v>59</v>
      </c>
      <c r="D18" s="11" t="s">
        <v>49</v>
      </c>
      <c r="E18" s="11">
        <v>100</v>
      </c>
      <c r="F18" s="11">
        <v>26</v>
      </c>
      <c r="G18" s="11">
        <v>14.399999999999999</v>
      </c>
      <c r="H18" s="5">
        <f t="shared" si="0"/>
        <v>40.4</v>
      </c>
      <c r="I18" s="11">
        <v>90</v>
      </c>
      <c r="J18" s="11">
        <v>1</v>
      </c>
      <c r="K18" s="11">
        <v>213.11500000000001</v>
      </c>
      <c r="L18" s="11" t="b">
        <f>IF(GoToSpecial!$J18&gt;0,TRUE,FALSE)</f>
        <v>1</v>
      </c>
      <c r="M18" s="12" t="b">
        <v>0</v>
      </c>
    </row>
    <row r="19" spans="1:18" ht="15" thickBot="1" x14ac:dyDescent="0.35">
      <c r="A19" s="7">
        <v>42120</v>
      </c>
      <c r="B19" s="8" t="s">
        <v>31</v>
      </c>
      <c r="C19" s="8" t="s">
        <v>60</v>
      </c>
      <c r="D19" s="8" t="s">
        <v>47</v>
      </c>
      <c r="E19" s="8">
        <v>30</v>
      </c>
      <c r="F19" s="8">
        <v>61</v>
      </c>
      <c r="G19" s="8">
        <v>25.2</v>
      </c>
      <c r="H19" s="5">
        <f t="shared" si="0"/>
        <v>86.2</v>
      </c>
      <c r="I19" s="8">
        <v>86.2</v>
      </c>
      <c r="J19" s="8">
        <v>3</v>
      </c>
      <c r="K19" s="8">
        <v>831.93600000000004</v>
      </c>
      <c r="L19" s="8" t="b">
        <f>IF(GoToSpecial!$J19&gt;0,TRUE,FALSE)</f>
        <v>1</v>
      </c>
      <c r="M19" s="9" t="b">
        <v>1</v>
      </c>
    </row>
    <row r="20" spans="1:18" ht="15" thickBot="1" x14ac:dyDescent="0.35">
      <c r="A20" s="10">
        <v>42120</v>
      </c>
      <c r="B20" s="11" t="s">
        <v>31</v>
      </c>
      <c r="C20" s="11" t="s">
        <v>60</v>
      </c>
      <c r="D20" s="11" t="s">
        <v>47</v>
      </c>
      <c r="E20" s="11">
        <v>17</v>
      </c>
      <c r="F20" s="11">
        <v>57</v>
      </c>
      <c r="G20" s="11">
        <v>100</v>
      </c>
      <c r="H20" s="5">
        <f t="shared" si="0"/>
        <v>157</v>
      </c>
      <c r="I20" s="11">
        <v>81.12</v>
      </c>
      <c r="J20" s="11">
        <v>0</v>
      </c>
      <c r="K20" s="11">
        <v>97.04</v>
      </c>
      <c r="L20" s="11" t="b">
        <f>IF(GoToSpecial!$J20&gt;0,TRUE,FALSE)</f>
        <v>0</v>
      </c>
      <c r="M20" s="12" t="b">
        <v>0</v>
      </c>
    </row>
    <row r="21" spans="1:18" ht="15" thickBot="1" x14ac:dyDescent="0.35">
      <c r="A21" s="7">
        <v>43078</v>
      </c>
      <c r="B21" s="8" t="s">
        <v>27</v>
      </c>
      <c r="C21" s="8" t="s">
        <v>52</v>
      </c>
      <c r="D21" s="8" t="s">
        <v>48</v>
      </c>
      <c r="E21" s="8">
        <v>22</v>
      </c>
      <c r="F21" s="8">
        <v>32</v>
      </c>
      <c r="G21" s="8">
        <v>21.599999999999998</v>
      </c>
      <c r="H21" s="5">
        <f t="shared" si="0"/>
        <v>53.599999999999994</v>
      </c>
      <c r="I21" s="8">
        <v>53.599999999999994</v>
      </c>
      <c r="J21" s="8">
        <v>5</v>
      </c>
      <c r="K21" s="8">
        <v>9.7080000000000002</v>
      </c>
      <c r="L21" s="8" t="b">
        <f>IF(GoToSpecial!$J21&gt;0,TRUE,FALSE)</f>
        <v>1</v>
      </c>
      <c r="M21" s="9" t="b">
        <v>1</v>
      </c>
    </row>
    <row r="22" spans="1:18" ht="15" thickBot="1" x14ac:dyDescent="0.35">
      <c r="A22" s="10">
        <v>41969</v>
      </c>
      <c r="B22" s="11" t="s">
        <v>27</v>
      </c>
      <c r="C22" s="11" t="s">
        <v>52</v>
      </c>
      <c r="D22" s="11" t="s">
        <v>47</v>
      </c>
      <c r="E22" s="11">
        <v>16</v>
      </c>
      <c r="F22" s="11">
        <v>94</v>
      </c>
      <c r="G22" s="11">
        <v>13.32</v>
      </c>
      <c r="H22" s="5">
        <f t="shared" si="0"/>
        <v>107.32</v>
      </c>
      <c r="I22" s="11">
        <v>107.32</v>
      </c>
      <c r="J22" s="11">
        <v>0</v>
      </c>
      <c r="K22" s="11">
        <v>19.3</v>
      </c>
      <c r="L22" s="11" t="b">
        <f>IF(GoToSpecial!$J22&gt;0,TRUE,FALSE)</f>
        <v>0</v>
      </c>
      <c r="M22" s="12" t="b">
        <v>0</v>
      </c>
    </row>
    <row r="23" spans="1:18" ht="15" thickBot="1" x14ac:dyDescent="0.35">
      <c r="A23" s="7">
        <v>42883</v>
      </c>
      <c r="B23" s="8" t="s">
        <v>32</v>
      </c>
      <c r="C23" s="8" t="s">
        <v>52</v>
      </c>
      <c r="D23" s="8" t="s">
        <v>47</v>
      </c>
      <c r="E23" s="8">
        <v>100</v>
      </c>
      <c r="F23" s="8">
        <v>37</v>
      </c>
      <c r="G23" s="8">
        <v>10.799999999999999</v>
      </c>
      <c r="H23" s="5">
        <f t="shared" si="0"/>
        <v>47.8</v>
      </c>
      <c r="I23" s="8">
        <v>47.8</v>
      </c>
      <c r="J23" s="8">
        <v>7</v>
      </c>
      <c r="K23" s="8">
        <v>301.95999999999998</v>
      </c>
      <c r="L23" s="8" t="b">
        <f>IF(GoToSpecial!$J23&gt;0,TRUE,FALSE)</f>
        <v>1</v>
      </c>
      <c r="M23" s="9" t="b">
        <v>1</v>
      </c>
    </row>
    <row r="24" spans="1:18" ht="15" thickBot="1" x14ac:dyDescent="0.35">
      <c r="A24" s="10">
        <v>42035</v>
      </c>
      <c r="B24" s="11" t="s">
        <v>33</v>
      </c>
      <c r="C24" s="11" t="s">
        <v>52</v>
      </c>
      <c r="D24" s="11" t="s">
        <v>47</v>
      </c>
      <c r="E24" s="11">
        <v>13</v>
      </c>
      <c r="F24" s="11">
        <v>79</v>
      </c>
      <c r="G24" s="11">
        <v>12.78</v>
      </c>
      <c r="H24" s="5">
        <f t="shared" si="0"/>
        <v>91.78</v>
      </c>
      <c r="I24" s="11">
        <v>91.78</v>
      </c>
      <c r="J24" s="11">
        <v>7</v>
      </c>
      <c r="K24" s="11">
        <v>53.34</v>
      </c>
      <c r="L24" s="11" t="b">
        <f>IF(GoToSpecial!$J24&gt;0,TRUE,FALSE)</f>
        <v>1</v>
      </c>
      <c r="M24" s="12" t="b">
        <v>0</v>
      </c>
    </row>
    <row r="25" spans="1:18" ht="15" thickBot="1" x14ac:dyDescent="0.35">
      <c r="A25" s="7">
        <v>43048</v>
      </c>
      <c r="B25" s="8" t="s">
        <v>34</v>
      </c>
      <c r="C25" s="8" t="s">
        <v>53</v>
      </c>
      <c r="D25" s="8" t="s">
        <v>49</v>
      </c>
      <c r="E25" s="8">
        <v>19</v>
      </c>
      <c r="F25" s="8">
        <v>28</v>
      </c>
      <c r="G25" s="8">
        <v>100</v>
      </c>
      <c r="H25" s="5">
        <f t="shared" si="0"/>
        <v>128</v>
      </c>
      <c r="I25" s="8">
        <v>42.94</v>
      </c>
      <c r="J25" s="8">
        <v>3</v>
      </c>
      <c r="K25" s="8">
        <v>96.53</v>
      </c>
      <c r="L25" s="8" t="b">
        <f>IF(GoToSpecial!$J25&gt;0,TRUE,FALSE)</f>
        <v>1</v>
      </c>
      <c r="M25" s="9" t="b">
        <v>1</v>
      </c>
    </row>
    <row r="26" spans="1:18" ht="15" thickBot="1" x14ac:dyDescent="0.35">
      <c r="A26" s="10">
        <v>42321</v>
      </c>
      <c r="B26" s="11" t="s">
        <v>35</v>
      </c>
      <c r="C26" s="11" t="s">
        <v>53</v>
      </c>
      <c r="D26" s="11" t="s">
        <v>47</v>
      </c>
      <c r="E26" s="11">
        <v>21</v>
      </c>
      <c r="F26" s="11">
        <v>52</v>
      </c>
      <c r="G26" s="11">
        <v>20.16</v>
      </c>
      <c r="H26" s="5">
        <f t="shared" si="0"/>
        <v>72.16</v>
      </c>
      <c r="I26" s="11">
        <v>72.16</v>
      </c>
      <c r="J26" s="11">
        <v>9</v>
      </c>
      <c r="K26" s="11">
        <v>102.36</v>
      </c>
      <c r="L26" s="11" t="b">
        <f>IF(GoToSpecial!$J26&gt;0,TRUE,FALSE)</f>
        <v>1</v>
      </c>
      <c r="M26" s="12" t="b">
        <v>0</v>
      </c>
    </row>
    <row r="27" spans="1:18" ht="15" thickBot="1" x14ac:dyDescent="0.35">
      <c r="A27" s="7">
        <v>43094</v>
      </c>
      <c r="B27" s="8" t="s">
        <v>34</v>
      </c>
      <c r="C27" s="8" t="s">
        <v>54</v>
      </c>
      <c r="D27" s="8" t="s">
        <v>48</v>
      </c>
      <c r="E27" s="8">
        <v>22</v>
      </c>
      <c r="F27" s="8">
        <v>92</v>
      </c>
      <c r="G27" s="8">
        <v>25.38</v>
      </c>
      <c r="H27" s="5">
        <f t="shared" si="0"/>
        <v>117.38</v>
      </c>
      <c r="I27" s="8">
        <v>117.38</v>
      </c>
      <c r="J27" s="8">
        <v>8</v>
      </c>
      <c r="K27" s="8">
        <v>41.96</v>
      </c>
      <c r="L27" s="8" t="b">
        <f>IF(GoToSpecial!$J27&gt;0,TRUE,FALSE)</f>
        <v>1</v>
      </c>
      <c r="M27" s="9" t="b">
        <v>1</v>
      </c>
    </row>
    <row r="28" spans="1:18" ht="15" thickBot="1" x14ac:dyDescent="0.35">
      <c r="A28" s="10">
        <v>42065</v>
      </c>
      <c r="B28" s="11" t="s">
        <v>36</v>
      </c>
      <c r="C28" s="11" t="s">
        <v>53</v>
      </c>
      <c r="D28" s="11" t="s">
        <v>47</v>
      </c>
      <c r="E28" s="11">
        <v>23</v>
      </c>
      <c r="F28" s="11">
        <v>24</v>
      </c>
      <c r="G28" s="11">
        <v>11.7</v>
      </c>
      <c r="H28" s="5">
        <f t="shared" si="0"/>
        <v>35.700000000000003</v>
      </c>
      <c r="I28" s="11">
        <v>35.700000000000003</v>
      </c>
      <c r="J28" s="11">
        <v>10</v>
      </c>
      <c r="K28" s="11">
        <v>787.53</v>
      </c>
      <c r="L28" s="11" t="b">
        <f>IF(GoToSpecial!$J28&gt;0,TRUE,FALSE)</f>
        <v>1</v>
      </c>
      <c r="M28" s="12" t="b">
        <v>0</v>
      </c>
    </row>
    <row r="29" spans="1:18" ht="15" thickBot="1" x14ac:dyDescent="0.35">
      <c r="A29" s="7">
        <v>42533</v>
      </c>
      <c r="B29" s="8" t="s">
        <v>37</v>
      </c>
      <c r="C29" s="8" t="s">
        <v>55</v>
      </c>
      <c r="D29" s="8" t="s">
        <v>47</v>
      </c>
      <c r="E29" s="8">
        <v>35</v>
      </c>
      <c r="F29" s="8">
        <v>100</v>
      </c>
      <c r="G29" s="8">
        <v>26.279999999999998</v>
      </c>
      <c r="H29" s="5">
        <f t="shared" si="0"/>
        <v>126.28</v>
      </c>
      <c r="I29" s="8">
        <v>126.28</v>
      </c>
      <c r="J29" s="8">
        <v>3</v>
      </c>
      <c r="K29" s="8">
        <v>47.04</v>
      </c>
      <c r="L29" s="8" t="b">
        <f>IF(GoToSpecial!$J29&gt;0,TRUE,FALSE)</f>
        <v>1</v>
      </c>
      <c r="M29" s="9" t="b">
        <v>1</v>
      </c>
    </row>
    <row r="30" spans="1:18" ht="15" thickBot="1" x14ac:dyDescent="0.35">
      <c r="A30" s="10">
        <v>41999</v>
      </c>
      <c r="B30" s="11" t="s">
        <v>27</v>
      </c>
      <c r="C30" s="11" t="s">
        <v>54</v>
      </c>
      <c r="D30" s="11" t="s">
        <v>49</v>
      </c>
      <c r="E30" s="11">
        <v>47</v>
      </c>
      <c r="F30" s="11">
        <v>95</v>
      </c>
      <c r="G30" s="11">
        <v>9.9</v>
      </c>
      <c r="H30" s="5">
        <f t="shared" si="0"/>
        <v>104.9</v>
      </c>
      <c r="I30" s="11">
        <v>104.9</v>
      </c>
      <c r="J30" s="11">
        <v>4</v>
      </c>
      <c r="K30" s="11">
        <v>600.55799999999999</v>
      </c>
      <c r="L30" s="11" t="b">
        <f>IF(GoToSpecial!$J30&gt;0,TRUE,FALSE)</f>
        <v>1</v>
      </c>
      <c r="M30" s="12" t="b">
        <v>0</v>
      </c>
    </row>
    <row r="31" spans="1:18" ht="15" thickBot="1" x14ac:dyDescent="0.35">
      <c r="A31" s="7">
        <v>41902</v>
      </c>
      <c r="B31" s="8" t="s">
        <v>38</v>
      </c>
      <c r="C31" s="8" t="s">
        <v>56</v>
      </c>
      <c r="D31" s="8" t="s">
        <v>47</v>
      </c>
      <c r="E31" s="8">
        <v>21</v>
      </c>
      <c r="F31" s="8">
        <v>35</v>
      </c>
      <c r="G31" s="8">
        <v>11.16</v>
      </c>
      <c r="H31" s="5">
        <f t="shared" si="0"/>
        <v>46.16</v>
      </c>
      <c r="I31" s="8">
        <v>46.16</v>
      </c>
      <c r="J31" s="8">
        <v>9</v>
      </c>
      <c r="K31" s="8">
        <v>617.70000000000005</v>
      </c>
      <c r="L31" s="8" t="b">
        <f>IF(GoToSpecial!$J31&gt;0,TRUE,FALSE)</f>
        <v>1</v>
      </c>
      <c r="M31" s="9" t="b">
        <v>1</v>
      </c>
      <c r="R31" t="s">
        <v>126</v>
      </c>
    </row>
    <row r="32" spans="1:18" ht="15" thickBot="1" x14ac:dyDescent="0.35">
      <c r="A32" s="10">
        <v>42680</v>
      </c>
      <c r="B32" s="11" t="s">
        <v>23</v>
      </c>
      <c r="C32" s="11" t="s">
        <v>55</v>
      </c>
      <c r="D32" s="11" t="s">
        <v>49</v>
      </c>
      <c r="E32" s="11">
        <v>19</v>
      </c>
      <c r="F32" s="11">
        <v>78</v>
      </c>
      <c r="G32" s="11">
        <v>19.98</v>
      </c>
      <c r="H32" s="5">
        <f t="shared" si="0"/>
        <v>97.98</v>
      </c>
      <c r="I32" s="11">
        <v>97.98</v>
      </c>
      <c r="J32" s="11">
        <v>5</v>
      </c>
      <c r="K32" s="11">
        <v>81.424000000000007</v>
      </c>
      <c r="L32" s="11" t="b">
        <f>IF(GoToSpecial!$J32&gt;0,TRUE,FALSE)</f>
        <v>1</v>
      </c>
      <c r="M32" s="12" t="b">
        <v>0</v>
      </c>
      <c r="R32">
        <v>105.38</v>
      </c>
    </row>
    <row r="33" spans="1:18" ht="15" thickBot="1" x14ac:dyDescent="0.35">
      <c r="A33" s="7">
        <v>42680</v>
      </c>
      <c r="B33" s="8" t="s">
        <v>23</v>
      </c>
      <c r="C33" s="8" t="s">
        <v>57</v>
      </c>
      <c r="D33" s="8" t="s">
        <v>49</v>
      </c>
      <c r="E33" s="8">
        <v>12</v>
      </c>
      <c r="F33" s="8">
        <v>33</v>
      </c>
      <c r="G33" s="8">
        <v>14.76</v>
      </c>
      <c r="H33" s="5">
        <f t="shared" si="0"/>
        <v>47.76</v>
      </c>
      <c r="I33" s="8">
        <v>47.76</v>
      </c>
      <c r="J33" s="8">
        <v>3</v>
      </c>
      <c r="K33" s="8">
        <v>238.56</v>
      </c>
      <c r="L33" s="8" t="b">
        <f>IF(GoToSpecial!$J33&gt;0,TRUE,FALSE)</f>
        <v>1</v>
      </c>
      <c r="M33" s="9" t="b">
        <v>0</v>
      </c>
      <c r="P33" s="2" t="s">
        <v>126</v>
      </c>
      <c r="R33">
        <v>94.88</v>
      </c>
    </row>
    <row r="34" spans="1:18" ht="15" thickBot="1" x14ac:dyDescent="0.35">
      <c r="A34" s="10">
        <v>42656</v>
      </c>
      <c r="B34" s="11" t="s">
        <v>39</v>
      </c>
      <c r="C34" s="11" t="s">
        <v>58</v>
      </c>
      <c r="D34" s="11" t="s">
        <v>47</v>
      </c>
      <c r="E34" s="11">
        <v>34</v>
      </c>
      <c r="F34" s="11">
        <v>32</v>
      </c>
      <c r="G34" s="11">
        <v>22.32</v>
      </c>
      <c r="H34" s="5">
        <f t="shared" si="0"/>
        <v>54.32</v>
      </c>
      <c r="I34" s="11">
        <v>54.32</v>
      </c>
      <c r="J34" s="11">
        <v>8</v>
      </c>
      <c r="K34" s="11">
        <v>43.12</v>
      </c>
      <c r="L34" s="11" t="b">
        <f>IF(GoToSpecial!$J34&gt;0,TRUE,FALSE)</f>
        <v>1</v>
      </c>
      <c r="M34" s="12" t="b">
        <v>1</v>
      </c>
      <c r="P34" s="5">
        <f>N34+O34</f>
        <v>0</v>
      </c>
      <c r="R34">
        <v>49.7</v>
      </c>
    </row>
    <row r="35" spans="1:18" ht="15" thickBot="1" x14ac:dyDescent="0.35">
      <c r="A35" s="7">
        <v>42618</v>
      </c>
      <c r="B35" s="8" t="s">
        <v>24</v>
      </c>
      <c r="C35" s="8" t="s">
        <v>58</v>
      </c>
      <c r="D35" s="8" t="s">
        <v>48</v>
      </c>
      <c r="E35" s="8">
        <v>25</v>
      </c>
      <c r="F35" s="8">
        <v>25</v>
      </c>
      <c r="G35" s="8">
        <v>16.38</v>
      </c>
      <c r="H35" s="5">
        <f t="shared" si="0"/>
        <v>41.379999999999995</v>
      </c>
      <c r="I35" s="8">
        <v>41.379999999999995</v>
      </c>
      <c r="J35" s="8">
        <v>1</v>
      </c>
      <c r="K35" s="8">
        <v>82.8</v>
      </c>
      <c r="L35" s="8" t="b">
        <f>IF(GoToSpecial!$J35&gt;0,TRUE,FALSE)</f>
        <v>1</v>
      </c>
      <c r="M35" s="9" t="b">
        <v>0</v>
      </c>
      <c r="P35" s="5">
        <f t="shared" ref="P35:P43" si="1">N35+O35</f>
        <v>0</v>
      </c>
      <c r="R35">
        <v>56.46</v>
      </c>
    </row>
    <row r="36" spans="1:18" ht="15" thickBot="1" x14ac:dyDescent="0.35">
      <c r="A36" s="10">
        <v>41934</v>
      </c>
      <c r="B36" s="11" t="s">
        <v>40</v>
      </c>
      <c r="C36" s="11" t="s">
        <v>59</v>
      </c>
      <c r="D36" s="11" t="s">
        <v>49</v>
      </c>
      <c r="E36" s="11">
        <v>46</v>
      </c>
      <c r="F36" s="11">
        <v>93</v>
      </c>
      <c r="G36" s="11">
        <v>21.06</v>
      </c>
      <c r="H36" s="5">
        <f t="shared" si="0"/>
        <v>114.06</v>
      </c>
      <c r="I36" s="11">
        <v>114.06</v>
      </c>
      <c r="J36" s="11">
        <v>4</v>
      </c>
      <c r="K36" s="11">
        <v>93.888000000000005</v>
      </c>
      <c r="L36" s="11" t="b">
        <f>IF(GoToSpecial!$J36&gt;0,TRUE,FALSE)</f>
        <v>1</v>
      </c>
      <c r="M36" s="12" t="b">
        <v>1</v>
      </c>
      <c r="P36" s="5">
        <f t="shared" si="1"/>
        <v>0</v>
      </c>
      <c r="R36">
        <v>60.879999999999995</v>
      </c>
    </row>
    <row r="37" spans="1:18" ht="15" thickBot="1" x14ac:dyDescent="0.35">
      <c r="A37" s="7">
        <v>42709</v>
      </c>
      <c r="B37" s="8" t="s">
        <v>41</v>
      </c>
      <c r="C37" s="8" t="s">
        <v>59</v>
      </c>
      <c r="D37" s="8" t="s">
        <v>48</v>
      </c>
      <c r="E37" s="8">
        <v>15</v>
      </c>
      <c r="F37" s="8">
        <v>45</v>
      </c>
      <c r="G37" s="8">
        <v>26.64</v>
      </c>
      <c r="H37" s="5">
        <f t="shared" si="0"/>
        <v>71.64</v>
      </c>
      <c r="I37" s="8">
        <v>71.64</v>
      </c>
      <c r="J37" s="8">
        <v>3</v>
      </c>
      <c r="K37" s="8">
        <v>1951.84</v>
      </c>
      <c r="L37" s="8" t="b">
        <f>IF(GoToSpecial!$J37&gt;0,TRUE,FALSE)</f>
        <v>1</v>
      </c>
      <c r="M37" s="9" t="b">
        <v>0</v>
      </c>
      <c r="P37" s="5">
        <f t="shared" si="1"/>
        <v>0</v>
      </c>
      <c r="R37">
        <v>106.14</v>
      </c>
    </row>
    <row r="38" spans="1:18" ht="15" thickBot="1" x14ac:dyDescent="0.35">
      <c r="A38" s="10">
        <v>41699</v>
      </c>
      <c r="B38" s="11" t="s">
        <v>36</v>
      </c>
      <c r="C38" s="11" t="s">
        <v>60</v>
      </c>
      <c r="D38" s="11" t="s">
        <v>47</v>
      </c>
      <c r="E38" s="11">
        <v>21</v>
      </c>
      <c r="F38" s="11">
        <v>72</v>
      </c>
      <c r="G38" s="11">
        <v>15.84</v>
      </c>
      <c r="H38" s="5">
        <f t="shared" si="0"/>
        <v>87.84</v>
      </c>
      <c r="I38" s="11">
        <v>87.84</v>
      </c>
      <c r="J38" s="11">
        <v>10</v>
      </c>
      <c r="K38" s="11">
        <v>457.56799999999998</v>
      </c>
      <c r="L38" s="11" t="b">
        <f>IF(GoToSpecial!$J38&gt;0,TRUE,FALSE)</f>
        <v>1</v>
      </c>
      <c r="M38" s="12" t="b">
        <v>1</v>
      </c>
      <c r="P38" s="5">
        <f t="shared" si="1"/>
        <v>0</v>
      </c>
      <c r="R38">
        <v>49.22</v>
      </c>
    </row>
    <row r="39" spans="1:18" ht="15" thickBot="1" x14ac:dyDescent="0.35">
      <c r="A39" s="7">
        <v>41890</v>
      </c>
      <c r="B39" s="8" t="s">
        <v>42</v>
      </c>
      <c r="C39" s="8" t="s">
        <v>60</v>
      </c>
      <c r="D39" s="8" t="s">
        <v>47</v>
      </c>
      <c r="E39" s="8">
        <v>41</v>
      </c>
      <c r="F39" s="8">
        <v>77</v>
      </c>
      <c r="G39" s="8">
        <v>18</v>
      </c>
      <c r="H39" s="5">
        <f t="shared" si="0"/>
        <v>95</v>
      </c>
      <c r="I39" s="8">
        <v>95</v>
      </c>
      <c r="J39" s="8">
        <v>2</v>
      </c>
      <c r="K39" s="8">
        <v>1740.06</v>
      </c>
      <c r="L39" s="8" t="b">
        <f>IF(GoToSpecial!$J39&gt;0,TRUE,FALSE)</f>
        <v>1</v>
      </c>
      <c r="M39" s="9" t="b">
        <v>0</v>
      </c>
      <c r="P39" s="5">
        <f t="shared" si="1"/>
        <v>0</v>
      </c>
      <c r="R39">
        <v>96.52</v>
      </c>
    </row>
    <row r="40" spans="1:18" ht="15" thickBot="1" x14ac:dyDescent="0.35">
      <c r="A40" s="10">
        <v>41856</v>
      </c>
      <c r="B40" s="11" t="s">
        <v>23</v>
      </c>
      <c r="C40" s="11" t="s">
        <v>52</v>
      </c>
      <c r="D40" s="11" t="s">
        <v>47</v>
      </c>
      <c r="E40" s="11">
        <v>25</v>
      </c>
      <c r="F40" s="11">
        <v>93</v>
      </c>
      <c r="G40" s="11">
        <v>25.74</v>
      </c>
      <c r="H40" s="5">
        <f t="shared" si="0"/>
        <v>118.74</v>
      </c>
      <c r="I40" s="11">
        <v>118.74</v>
      </c>
      <c r="J40" s="11">
        <v>2</v>
      </c>
      <c r="K40" s="11">
        <v>340.14400000000001</v>
      </c>
      <c r="L40" s="11" t="b">
        <f>IF(GoToSpecial!$J40&gt;0,TRUE,FALSE)</f>
        <v>1</v>
      </c>
      <c r="M40" s="12" t="b">
        <v>1</v>
      </c>
      <c r="P40" s="5">
        <f t="shared" si="1"/>
        <v>0</v>
      </c>
      <c r="R40">
        <v>70.84</v>
      </c>
    </row>
    <row r="41" spans="1:18" ht="15" thickBot="1" x14ac:dyDescent="0.35">
      <c r="A41" s="7">
        <v>42329</v>
      </c>
      <c r="B41" s="8" t="s">
        <v>40</v>
      </c>
      <c r="C41" s="8" t="s">
        <v>52</v>
      </c>
      <c r="D41" s="8" t="s">
        <v>47</v>
      </c>
      <c r="E41" s="8">
        <v>17</v>
      </c>
      <c r="F41" s="8">
        <v>23</v>
      </c>
      <c r="G41" s="8">
        <v>15.12</v>
      </c>
      <c r="H41" s="5">
        <f t="shared" si="0"/>
        <v>38.119999999999997</v>
      </c>
      <c r="I41" s="8">
        <v>38.119999999999997</v>
      </c>
      <c r="J41" s="8">
        <v>0</v>
      </c>
      <c r="K41" s="8">
        <v>396.80200000000002</v>
      </c>
      <c r="L41" s="8" t="b">
        <f>IF(GoToSpecial!$J41&gt;0,TRUE,FALSE)</f>
        <v>0</v>
      </c>
      <c r="M41" s="9" t="b">
        <v>0</v>
      </c>
      <c r="P41" s="5">
        <f t="shared" si="1"/>
        <v>0</v>
      </c>
      <c r="R41">
        <v>119.08</v>
      </c>
    </row>
    <row r="42" spans="1:18" ht="15" thickBot="1" x14ac:dyDescent="0.35">
      <c r="A42" s="10">
        <v>42289</v>
      </c>
      <c r="B42" s="11" t="s">
        <v>34</v>
      </c>
      <c r="C42" s="11" t="s">
        <v>52</v>
      </c>
      <c r="D42" s="11" t="s">
        <v>49</v>
      </c>
      <c r="E42" s="11">
        <v>15</v>
      </c>
      <c r="F42" s="11">
        <v>32</v>
      </c>
      <c r="G42" s="11">
        <v>23.759999999999998</v>
      </c>
      <c r="H42" s="5">
        <f t="shared" si="0"/>
        <v>55.76</v>
      </c>
      <c r="I42" s="11">
        <v>55.76</v>
      </c>
      <c r="J42" s="11">
        <v>1</v>
      </c>
      <c r="K42" s="11">
        <v>899.13599999999997</v>
      </c>
      <c r="L42" s="11" t="b">
        <f>IF(GoToSpecial!$J42&gt;0,TRUE,FALSE)</f>
        <v>1</v>
      </c>
      <c r="M42" s="12" t="b">
        <v>1</v>
      </c>
      <c r="P42" s="5">
        <f t="shared" si="1"/>
        <v>0</v>
      </c>
    </row>
    <row r="43" spans="1:18" ht="15" thickBot="1" x14ac:dyDescent="0.35">
      <c r="A43" s="7">
        <v>42289</v>
      </c>
      <c r="B43" s="8" t="s">
        <v>34</v>
      </c>
      <c r="C43" s="8" t="s">
        <v>52</v>
      </c>
      <c r="D43" s="8" t="s">
        <v>49</v>
      </c>
      <c r="E43" s="8">
        <v>24</v>
      </c>
      <c r="F43" s="8">
        <v>92</v>
      </c>
      <c r="G43" s="8">
        <v>15.66</v>
      </c>
      <c r="H43" s="5">
        <f t="shared" si="0"/>
        <v>107.66</v>
      </c>
      <c r="I43" s="8">
        <v>107.66</v>
      </c>
      <c r="J43" s="8">
        <v>9</v>
      </c>
      <c r="K43" s="8">
        <v>626.35199999999998</v>
      </c>
      <c r="L43" s="8" t="b">
        <f>IF(GoToSpecial!$J43&gt;0,TRUE,FALSE)</f>
        <v>1</v>
      </c>
      <c r="M43" s="9" t="b">
        <v>0</v>
      </c>
      <c r="P43" s="5">
        <f t="shared" si="1"/>
        <v>0</v>
      </c>
    </row>
    <row r="44" spans="1:18" ht="15" thickBot="1" x14ac:dyDescent="0.35">
      <c r="A44" s="10">
        <v>41854</v>
      </c>
      <c r="B44" s="11" t="s">
        <v>43</v>
      </c>
      <c r="C44" s="11" t="s">
        <v>53</v>
      </c>
      <c r="D44" s="11" t="s">
        <v>47</v>
      </c>
      <c r="E44" s="11">
        <v>32</v>
      </c>
      <c r="F44" s="11">
        <v>34</v>
      </c>
      <c r="G44" s="11">
        <v>21.96</v>
      </c>
      <c r="H44" s="5">
        <f t="shared" si="0"/>
        <v>55.96</v>
      </c>
      <c r="I44" s="11">
        <v>55.96</v>
      </c>
      <c r="J44" s="11">
        <v>1</v>
      </c>
      <c r="K44" s="11">
        <v>218.75</v>
      </c>
      <c r="L44" s="11" t="b">
        <f>IF(GoToSpecial!$J44&gt;0,TRUE,FALSE)</f>
        <v>1</v>
      </c>
      <c r="M44" s="12" t="b">
        <v>1</v>
      </c>
    </row>
    <row r="45" spans="1:18" ht="15" thickBot="1" x14ac:dyDescent="0.35">
      <c r="A45" s="7">
        <v>42889</v>
      </c>
      <c r="B45" s="8" t="s">
        <v>41</v>
      </c>
      <c r="C45" s="8" t="s">
        <v>53</v>
      </c>
      <c r="D45" s="8" t="s">
        <v>48</v>
      </c>
      <c r="E45" s="8">
        <v>41</v>
      </c>
      <c r="F45" s="8">
        <v>32</v>
      </c>
      <c r="G45" s="8">
        <v>25.02</v>
      </c>
      <c r="H45" s="5">
        <f t="shared" si="0"/>
        <v>57.019999999999996</v>
      </c>
      <c r="I45" s="8">
        <v>57.019999999999996</v>
      </c>
      <c r="J45" s="8">
        <v>8</v>
      </c>
      <c r="K45" s="8">
        <v>35.167999999999999</v>
      </c>
      <c r="L45" s="8" t="b">
        <f>IF(GoToSpecial!$J45&gt;0,TRUE,FALSE)</f>
        <v>1</v>
      </c>
      <c r="M45" s="9" t="b">
        <v>0</v>
      </c>
    </row>
    <row r="46" spans="1:18" x14ac:dyDescent="0.3">
      <c r="A46" s="13">
        <v>42006</v>
      </c>
      <c r="B46" s="14" t="s">
        <v>44</v>
      </c>
      <c r="C46" s="14" t="s">
        <v>54</v>
      </c>
      <c r="D46" s="14" t="s">
        <v>48</v>
      </c>
      <c r="E46" s="14">
        <v>29</v>
      </c>
      <c r="F46" s="14">
        <v>24</v>
      </c>
      <c r="G46" s="14">
        <v>18.899999999999999</v>
      </c>
      <c r="H46" s="5">
        <f t="shared" si="0"/>
        <v>42.9</v>
      </c>
      <c r="I46" s="14">
        <v>42.9</v>
      </c>
      <c r="J46" s="14">
        <v>4</v>
      </c>
      <c r="K46" s="14">
        <v>452.45</v>
      </c>
      <c r="L46" s="14" t="b">
        <f>IF(GoToSpecial!$J46&gt;0,TRUE,FALSE)</f>
        <v>1</v>
      </c>
      <c r="M46" s="15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984-1352-4AEC-8887-A66AE98915DF}">
  <dimension ref="A1:AB11"/>
  <sheetViews>
    <sheetView topLeftCell="I1" workbookViewId="0">
      <selection activeCell="P1" sqref="P1"/>
    </sheetView>
  </sheetViews>
  <sheetFormatPr defaultRowHeight="14.4" x14ac:dyDescent="0.3"/>
  <cols>
    <col min="1" max="1" width="12.33203125" bestFit="1" customWidth="1"/>
    <col min="3" max="3" width="14.33203125" bestFit="1" customWidth="1"/>
    <col min="4" max="4" width="9.33203125" bestFit="1" customWidth="1"/>
    <col min="5" max="5" width="16" bestFit="1" customWidth="1"/>
    <col min="6" max="11" width="9" bestFit="1" customWidth="1"/>
    <col min="12" max="12" width="13.77734375" bestFit="1" customWidth="1"/>
    <col min="13" max="13" width="14.77734375" bestFit="1" customWidth="1"/>
  </cols>
  <sheetData>
    <row r="1" spans="1:28" ht="15.6" x14ac:dyDescent="0.3">
      <c r="A1" s="23" t="s">
        <v>0</v>
      </c>
      <c r="B1" s="24" t="s">
        <v>20</v>
      </c>
      <c r="C1" s="24" t="s">
        <v>51</v>
      </c>
      <c r="D1" s="24" t="s">
        <v>46</v>
      </c>
      <c r="E1" s="24" t="s">
        <v>64</v>
      </c>
      <c r="F1" s="24" t="s">
        <v>50</v>
      </c>
      <c r="G1" s="24" t="s">
        <v>63</v>
      </c>
      <c r="H1" s="24" t="s">
        <v>126</v>
      </c>
      <c r="I1" s="24" t="s">
        <v>69</v>
      </c>
      <c r="J1" s="24" t="s">
        <v>62</v>
      </c>
      <c r="K1" s="24" t="s">
        <v>45</v>
      </c>
      <c r="L1" s="24" t="s">
        <v>70</v>
      </c>
      <c r="M1" s="24" t="s">
        <v>71</v>
      </c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15.6" x14ac:dyDescent="0.3">
      <c r="A2" s="25">
        <v>42682</v>
      </c>
      <c r="B2" s="26" t="s">
        <v>21</v>
      </c>
      <c r="C2" s="26" t="s">
        <v>52</v>
      </c>
      <c r="D2" s="26" t="s">
        <v>47</v>
      </c>
      <c r="E2" s="26">
        <v>6</v>
      </c>
      <c r="F2" s="26">
        <v>89</v>
      </c>
      <c r="G2" s="26">
        <v>16.38</v>
      </c>
      <c r="H2" s="26">
        <f>F2+G2</f>
        <v>105.38</v>
      </c>
      <c r="I2" s="26">
        <v>105.38</v>
      </c>
      <c r="J2" s="26">
        <v>1</v>
      </c>
      <c r="K2" s="26">
        <v>261.95999999999998</v>
      </c>
      <c r="L2" s="26" t="b">
        <f>IF(GoToSpecial!$J2&gt;0,TRUE,FALSE)</f>
        <v>1</v>
      </c>
      <c r="M2" s="26" t="b">
        <v>1</v>
      </c>
      <c r="P2" s="25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5.6" x14ac:dyDescent="0.3">
      <c r="A3" s="27">
        <v>42682</v>
      </c>
      <c r="B3" s="28" t="s">
        <v>21</v>
      </c>
      <c r="C3" s="28" t="s">
        <v>52</v>
      </c>
      <c r="D3" s="28" t="s">
        <v>47</v>
      </c>
      <c r="E3" s="28">
        <v>11</v>
      </c>
      <c r="F3" s="28">
        <v>74</v>
      </c>
      <c r="G3" s="28">
        <v>20.88</v>
      </c>
      <c r="H3" s="26">
        <f t="shared" ref="H3:H11" si="0">F3+G3</f>
        <v>94.88</v>
      </c>
      <c r="I3" s="28">
        <v>94.88</v>
      </c>
      <c r="J3" s="28">
        <v>2</v>
      </c>
      <c r="K3" s="28">
        <v>731.94</v>
      </c>
      <c r="L3" s="28" t="b">
        <f>IF(GoToSpecial!$J3&gt;0,TRUE,FALSE)</f>
        <v>1</v>
      </c>
      <c r="M3" s="28" t="b">
        <v>0</v>
      </c>
      <c r="P3" s="27"/>
      <c r="Q3" s="28"/>
      <c r="R3" s="28"/>
      <c r="S3" s="28"/>
      <c r="T3" s="28"/>
      <c r="U3" s="28"/>
      <c r="V3" s="28"/>
      <c r="W3" s="26"/>
      <c r="X3" s="28"/>
      <c r="Y3" s="28"/>
      <c r="Z3" s="28"/>
      <c r="AA3" s="28"/>
      <c r="AB3" s="28"/>
    </row>
    <row r="4" spans="1:28" ht="15.6" x14ac:dyDescent="0.3">
      <c r="A4" s="25">
        <v>42288</v>
      </c>
      <c r="B4" s="26" t="s">
        <v>22</v>
      </c>
      <c r="C4" s="26" t="s">
        <v>52</v>
      </c>
      <c r="D4" s="26" t="s">
        <v>47</v>
      </c>
      <c r="E4" s="26">
        <v>44</v>
      </c>
      <c r="F4" s="26">
        <v>29</v>
      </c>
      <c r="G4" s="26">
        <v>20.7</v>
      </c>
      <c r="H4" s="26">
        <f t="shared" si="0"/>
        <v>49.7</v>
      </c>
      <c r="I4" s="26">
        <v>49.7</v>
      </c>
      <c r="J4" s="26">
        <v>3</v>
      </c>
      <c r="K4" s="26">
        <v>957.57749999999999</v>
      </c>
      <c r="L4" s="26" t="b">
        <f>IF(GoToSpecial!$J4&gt;0,TRUE,FALSE)</f>
        <v>1</v>
      </c>
      <c r="M4" s="26" t="b">
        <v>1</v>
      </c>
      <c r="P4" s="25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15.6" x14ac:dyDescent="0.3">
      <c r="A5" s="27">
        <v>41799</v>
      </c>
      <c r="B5" s="28" t="s">
        <v>23</v>
      </c>
      <c r="C5" s="28" t="s">
        <v>52</v>
      </c>
      <c r="D5" s="28" t="s">
        <v>47</v>
      </c>
      <c r="E5" s="28">
        <v>47</v>
      </c>
      <c r="F5" s="28">
        <v>39</v>
      </c>
      <c r="G5" s="28">
        <v>17.46</v>
      </c>
      <c r="H5" s="26">
        <f t="shared" si="0"/>
        <v>56.46</v>
      </c>
      <c r="I5" s="28">
        <v>56.46</v>
      </c>
      <c r="J5" s="28">
        <v>3</v>
      </c>
      <c r="K5" s="28">
        <v>48.86</v>
      </c>
      <c r="L5" s="28" t="b">
        <f>IF(GoToSpecial!$J5&gt;0,TRUE,FALSE)</f>
        <v>1</v>
      </c>
      <c r="M5" s="28" t="b">
        <v>0</v>
      </c>
      <c r="P5" s="27"/>
      <c r="Q5" s="28"/>
      <c r="R5" s="28"/>
      <c r="S5" s="28"/>
      <c r="T5" s="28"/>
      <c r="U5" s="28"/>
      <c r="V5" s="28"/>
      <c r="W5" s="26"/>
      <c r="X5" s="28"/>
      <c r="Y5" s="28"/>
      <c r="Z5" s="28"/>
      <c r="AA5" s="28"/>
      <c r="AB5" s="28"/>
    </row>
    <row r="6" spans="1:28" ht="15.6" x14ac:dyDescent="0.3">
      <c r="A6" s="25">
        <v>41799</v>
      </c>
      <c r="B6" s="26" t="s">
        <v>23</v>
      </c>
      <c r="C6" s="26" t="s">
        <v>53</v>
      </c>
      <c r="D6" s="26" t="s">
        <v>47</v>
      </c>
      <c r="E6" s="26">
        <v>18</v>
      </c>
      <c r="F6" s="26">
        <v>49</v>
      </c>
      <c r="G6" s="26">
        <v>11.879999999999999</v>
      </c>
      <c r="H6" s="26">
        <f t="shared" si="0"/>
        <v>60.879999999999995</v>
      </c>
      <c r="I6" s="26">
        <v>60.879999999999995</v>
      </c>
      <c r="J6" s="26">
        <v>0</v>
      </c>
      <c r="K6" s="26">
        <v>1706.184</v>
      </c>
      <c r="L6" s="26" t="b">
        <f>IF(GoToSpecial!$J6&gt;0,TRUE,FALSE)</f>
        <v>0</v>
      </c>
      <c r="M6" s="26" t="b">
        <v>1</v>
      </c>
      <c r="P6" s="25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5.6" x14ac:dyDescent="0.3">
      <c r="A7" s="27">
        <v>42932</v>
      </c>
      <c r="B7" s="28" t="s">
        <v>24</v>
      </c>
      <c r="C7" s="28" t="s">
        <v>53</v>
      </c>
      <c r="D7" s="28" t="s">
        <v>47</v>
      </c>
      <c r="E7" s="28">
        <v>39</v>
      </c>
      <c r="F7" s="28">
        <v>93</v>
      </c>
      <c r="G7" s="28">
        <v>13.139999999999999</v>
      </c>
      <c r="H7" s="26">
        <f t="shared" si="0"/>
        <v>106.14</v>
      </c>
      <c r="I7" s="28">
        <v>106.14</v>
      </c>
      <c r="J7" s="28">
        <v>1</v>
      </c>
      <c r="K7" s="28">
        <v>71.372</v>
      </c>
      <c r="L7" s="28" t="b">
        <f>IF(GoToSpecial!$J7&gt;0,TRUE,FALSE)</f>
        <v>1</v>
      </c>
      <c r="M7" s="28" t="b">
        <v>0</v>
      </c>
      <c r="P7" s="27"/>
      <c r="Q7" s="28"/>
      <c r="R7" s="28"/>
      <c r="S7" s="28"/>
      <c r="T7" s="28"/>
      <c r="U7" s="28"/>
      <c r="V7" s="28"/>
      <c r="W7" s="26"/>
      <c r="X7" s="28"/>
      <c r="Y7" s="28"/>
      <c r="Z7" s="28"/>
      <c r="AA7" s="28"/>
      <c r="AB7" s="28"/>
    </row>
    <row r="8" spans="1:28" ht="15.6" x14ac:dyDescent="0.3">
      <c r="A8" s="25">
        <v>42272</v>
      </c>
      <c r="B8" s="26" t="s">
        <v>25</v>
      </c>
      <c r="C8" s="26" t="s">
        <v>54</v>
      </c>
      <c r="D8" s="26" t="s">
        <v>47</v>
      </c>
      <c r="E8" s="26">
        <v>36</v>
      </c>
      <c r="F8" s="26">
        <v>35</v>
      </c>
      <c r="G8" s="26">
        <v>14.219999999999999</v>
      </c>
      <c r="H8" s="26">
        <f t="shared" si="0"/>
        <v>49.22</v>
      </c>
      <c r="I8" s="26">
        <v>49.22</v>
      </c>
      <c r="J8" s="26">
        <v>2</v>
      </c>
      <c r="K8" s="26">
        <v>1044.6300000000001</v>
      </c>
      <c r="L8" s="26" t="b">
        <f>IF(GoToSpecial!$J8&gt;0,TRUE,FALSE)</f>
        <v>1</v>
      </c>
      <c r="M8" s="26" t="b">
        <v>1</v>
      </c>
      <c r="P8" s="25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5.6" x14ac:dyDescent="0.3">
      <c r="A9" s="27">
        <v>42264</v>
      </c>
      <c r="B9" s="28" t="s">
        <v>24</v>
      </c>
      <c r="C9" s="28" t="s">
        <v>53</v>
      </c>
      <c r="D9" s="28" t="s">
        <v>47</v>
      </c>
      <c r="E9" s="28">
        <v>100</v>
      </c>
      <c r="F9" s="28">
        <v>76</v>
      </c>
      <c r="G9" s="28">
        <v>20.52</v>
      </c>
      <c r="H9" s="26">
        <f t="shared" si="0"/>
        <v>96.52</v>
      </c>
      <c r="I9" s="28">
        <v>96.52</v>
      </c>
      <c r="J9" s="28">
        <v>2</v>
      </c>
      <c r="K9" s="28">
        <v>3083.43</v>
      </c>
      <c r="L9" s="28" t="b">
        <f>IF(GoToSpecial!$J9&gt;0,TRUE,FALSE)</f>
        <v>1</v>
      </c>
      <c r="M9" s="28" t="b">
        <v>0</v>
      </c>
      <c r="P9" s="27"/>
      <c r="Q9" s="28"/>
      <c r="R9" s="28"/>
      <c r="S9" s="28"/>
      <c r="T9" s="28"/>
      <c r="U9" s="28"/>
      <c r="V9" s="28"/>
      <c r="W9" s="26"/>
      <c r="X9" s="28"/>
      <c r="Y9" s="28"/>
      <c r="Z9" s="28"/>
      <c r="AA9" s="28"/>
      <c r="AB9" s="28"/>
    </row>
    <row r="10" spans="1:28" ht="15.6" x14ac:dyDescent="0.3">
      <c r="A10" s="25">
        <v>42264</v>
      </c>
      <c r="B10" s="26" t="s">
        <v>24</v>
      </c>
      <c r="C10" s="26" t="s">
        <v>55</v>
      </c>
      <c r="D10" s="26" t="s">
        <v>47</v>
      </c>
      <c r="E10" s="26">
        <v>40</v>
      </c>
      <c r="F10" s="26">
        <v>46</v>
      </c>
      <c r="G10" s="26">
        <v>24.84</v>
      </c>
      <c r="H10" s="26">
        <f t="shared" si="0"/>
        <v>70.84</v>
      </c>
      <c r="I10" s="26">
        <v>70.84</v>
      </c>
      <c r="J10" s="26">
        <v>1</v>
      </c>
      <c r="K10" s="26">
        <v>124.2</v>
      </c>
      <c r="L10" s="26" t="b">
        <f>IF(GoToSpecial!$J10&gt;0,TRUE,FALSE)</f>
        <v>1</v>
      </c>
      <c r="M10" s="26" t="b">
        <v>1</v>
      </c>
      <c r="P10" s="25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5.6" x14ac:dyDescent="0.3">
      <c r="A11" s="27">
        <v>42712</v>
      </c>
      <c r="B11" s="28" t="s">
        <v>26</v>
      </c>
      <c r="C11" s="28" t="s">
        <v>54</v>
      </c>
      <c r="D11" s="28" t="s">
        <v>48</v>
      </c>
      <c r="E11" s="28">
        <v>25</v>
      </c>
      <c r="F11" s="28">
        <v>100</v>
      </c>
      <c r="G11" s="28">
        <v>19.079999999999998</v>
      </c>
      <c r="H11" s="26">
        <f t="shared" si="0"/>
        <v>119.08</v>
      </c>
      <c r="I11" s="28">
        <v>79.08</v>
      </c>
      <c r="J11" s="28">
        <v>2</v>
      </c>
      <c r="K11" s="28">
        <v>190.92</v>
      </c>
      <c r="L11" s="28" t="b">
        <f>IF(GoToSpecial!$J11&gt;0,TRUE,FALSE)</f>
        <v>1</v>
      </c>
      <c r="M11" s="28" t="b">
        <v>0</v>
      </c>
      <c r="P11" s="27"/>
      <c r="Q11" s="28"/>
      <c r="R11" s="28"/>
      <c r="S11" s="28"/>
      <c r="T11" s="28"/>
      <c r="U11" s="28"/>
      <c r="V11" s="28"/>
      <c r="W11" s="26"/>
      <c r="X11" s="28"/>
      <c r="Y11" s="28"/>
      <c r="Z11" s="28"/>
      <c r="AA11" s="28"/>
      <c r="AB1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2875-8899-4090-A4F8-77E70E2C2FE0}">
  <dimension ref="B2:U27"/>
  <sheetViews>
    <sheetView topLeftCell="A3" workbookViewId="0">
      <selection activeCell="H24" sqref="H24:U24"/>
    </sheetView>
  </sheetViews>
  <sheetFormatPr defaultRowHeight="14.4" x14ac:dyDescent="0.3"/>
  <sheetData>
    <row r="2" spans="2:21" x14ac:dyDescent="0.3">
      <c r="B2" t="s">
        <v>72</v>
      </c>
      <c r="F2" t="s">
        <v>76</v>
      </c>
      <c r="N2" t="s">
        <v>75</v>
      </c>
    </row>
    <row r="3" spans="2:21" x14ac:dyDescent="0.3">
      <c r="E3" t="s">
        <v>73</v>
      </c>
      <c r="F3" t="s">
        <v>74</v>
      </c>
      <c r="N3">
        <v>1999</v>
      </c>
      <c r="O3">
        <v>1999</v>
      </c>
      <c r="R3" t="s">
        <v>77</v>
      </c>
    </row>
    <row r="4" spans="2:21" x14ac:dyDescent="0.3">
      <c r="E4">
        <v>900</v>
      </c>
      <c r="F4">
        <v>205</v>
      </c>
      <c r="G4">
        <v>600</v>
      </c>
      <c r="H4">
        <v>316</v>
      </c>
      <c r="N4">
        <v>500</v>
      </c>
    </row>
    <row r="5" spans="2:21" x14ac:dyDescent="0.3">
      <c r="E5">
        <v>522</v>
      </c>
      <c r="F5">
        <v>288</v>
      </c>
      <c r="G5">
        <v>309</v>
      </c>
      <c r="H5">
        <v>488</v>
      </c>
      <c r="N5">
        <v>1000</v>
      </c>
      <c r="O5">
        <v>1000</v>
      </c>
    </row>
    <row r="6" spans="2:21" x14ac:dyDescent="0.3">
      <c r="E6">
        <v>301</v>
      </c>
      <c r="F6">
        <v>459</v>
      </c>
      <c r="G6">
        <v>355</v>
      </c>
      <c r="H6">
        <v>555</v>
      </c>
      <c r="N6">
        <v>350</v>
      </c>
      <c r="R6">
        <f t="shared" ref="R6:R19" si="0">E4</f>
        <v>900</v>
      </c>
      <c r="S6">
        <f t="shared" ref="S6:S19" si="1">F4</f>
        <v>205</v>
      </c>
      <c r="T6">
        <f t="shared" ref="T6:T19" si="2">G4</f>
        <v>600</v>
      </c>
      <c r="U6">
        <f t="shared" ref="U6:U19" si="3">H4</f>
        <v>316</v>
      </c>
    </row>
    <row r="7" spans="2:21" x14ac:dyDescent="0.3">
      <c r="E7">
        <v>660</v>
      </c>
      <c r="F7">
        <v>321</v>
      </c>
      <c r="G7">
        <v>261</v>
      </c>
      <c r="H7">
        <v>323</v>
      </c>
      <c r="N7">
        <v>600</v>
      </c>
      <c r="O7">
        <v>600</v>
      </c>
      <c r="R7">
        <f t="shared" si="0"/>
        <v>522</v>
      </c>
      <c r="S7">
        <f t="shared" si="1"/>
        <v>288</v>
      </c>
      <c r="T7">
        <f t="shared" si="2"/>
        <v>309</v>
      </c>
      <c r="U7">
        <f t="shared" si="3"/>
        <v>488</v>
      </c>
    </row>
    <row r="8" spans="2:21" x14ac:dyDescent="0.3">
      <c r="E8">
        <v>420</v>
      </c>
      <c r="F8">
        <v>416</v>
      </c>
      <c r="G8">
        <v>253</v>
      </c>
      <c r="H8">
        <v>434</v>
      </c>
      <c r="N8">
        <v>4000</v>
      </c>
      <c r="O8">
        <v>4000</v>
      </c>
      <c r="R8">
        <f t="shared" si="0"/>
        <v>301</v>
      </c>
      <c r="S8">
        <f t="shared" si="1"/>
        <v>459</v>
      </c>
      <c r="T8">
        <f t="shared" si="2"/>
        <v>355</v>
      </c>
      <c r="U8">
        <f t="shared" si="3"/>
        <v>555</v>
      </c>
    </row>
    <row r="9" spans="2:21" x14ac:dyDescent="0.3">
      <c r="E9">
        <v>670</v>
      </c>
      <c r="F9">
        <v>211</v>
      </c>
      <c r="G9">
        <v>520</v>
      </c>
      <c r="H9">
        <v>241</v>
      </c>
      <c r="N9">
        <v>260</v>
      </c>
      <c r="R9">
        <f t="shared" si="0"/>
        <v>660</v>
      </c>
      <c r="S9">
        <f t="shared" si="1"/>
        <v>321</v>
      </c>
      <c r="T9">
        <f t="shared" si="2"/>
        <v>261</v>
      </c>
      <c r="U9">
        <f t="shared" si="3"/>
        <v>323</v>
      </c>
    </row>
    <row r="10" spans="2:21" x14ac:dyDescent="0.3">
      <c r="E10">
        <v>751</v>
      </c>
      <c r="F10">
        <v>392</v>
      </c>
      <c r="G10">
        <v>448</v>
      </c>
      <c r="H10">
        <v>262</v>
      </c>
      <c r="N10">
        <v>560</v>
      </c>
      <c r="O10">
        <v>560</v>
      </c>
      <c r="R10">
        <f t="shared" si="0"/>
        <v>420</v>
      </c>
      <c r="S10">
        <f t="shared" si="1"/>
        <v>416</v>
      </c>
      <c r="T10">
        <f t="shared" si="2"/>
        <v>253</v>
      </c>
      <c r="U10">
        <f t="shared" si="3"/>
        <v>434</v>
      </c>
    </row>
    <row r="11" spans="2:21" x14ac:dyDescent="0.3">
      <c r="E11">
        <v>378</v>
      </c>
      <c r="F11">
        <v>584</v>
      </c>
      <c r="G11">
        <v>539</v>
      </c>
      <c r="H11">
        <v>423</v>
      </c>
      <c r="R11">
        <f t="shared" si="0"/>
        <v>670</v>
      </c>
      <c r="S11">
        <f t="shared" si="1"/>
        <v>211</v>
      </c>
      <c r="T11">
        <f t="shared" si="2"/>
        <v>520</v>
      </c>
      <c r="U11">
        <f t="shared" si="3"/>
        <v>241</v>
      </c>
    </row>
    <row r="12" spans="2:21" x14ac:dyDescent="0.3">
      <c r="E12">
        <v>574</v>
      </c>
      <c r="F12">
        <v>516</v>
      </c>
      <c r="G12">
        <v>232</v>
      </c>
      <c r="H12">
        <v>497</v>
      </c>
      <c r="R12">
        <f t="shared" si="0"/>
        <v>751</v>
      </c>
      <c r="S12">
        <f t="shared" si="1"/>
        <v>392</v>
      </c>
      <c r="T12">
        <f t="shared" si="2"/>
        <v>448</v>
      </c>
      <c r="U12">
        <f t="shared" si="3"/>
        <v>262</v>
      </c>
    </row>
    <row r="13" spans="2:21" x14ac:dyDescent="0.3">
      <c r="E13">
        <v>647</v>
      </c>
      <c r="F13">
        <v>385</v>
      </c>
      <c r="G13">
        <v>532</v>
      </c>
      <c r="H13">
        <v>593</v>
      </c>
      <c r="R13">
        <f t="shared" si="0"/>
        <v>378</v>
      </c>
      <c r="S13">
        <f t="shared" si="1"/>
        <v>584</v>
      </c>
      <c r="T13">
        <f t="shared" si="2"/>
        <v>539</v>
      </c>
      <c r="U13">
        <f t="shared" si="3"/>
        <v>423</v>
      </c>
    </row>
    <row r="14" spans="2:21" x14ac:dyDescent="0.3">
      <c r="E14">
        <v>615</v>
      </c>
      <c r="F14">
        <v>391</v>
      </c>
      <c r="G14">
        <v>425</v>
      </c>
      <c r="H14">
        <v>510</v>
      </c>
      <c r="R14">
        <f t="shared" si="0"/>
        <v>574</v>
      </c>
      <c r="S14">
        <f t="shared" si="1"/>
        <v>516</v>
      </c>
      <c r="T14">
        <f t="shared" si="2"/>
        <v>232</v>
      </c>
      <c r="U14">
        <f t="shared" si="3"/>
        <v>497</v>
      </c>
    </row>
    <row r="15" spans="2:21" x14ac:dyDescent="0.3">
      <c r="E15">
        <v>439</v>
      </c>
      <c r="F15">
        <v>283</v>
      </c>
      <c r="G15">
        <v>257</v>
      </c>
      <c r="H15">
        <v>393</v>
      </c>
      <c r="R15">
        <f t="shared" si="0"/>
        <v>647</v>
      </c>
      <c r="S15">
        <f t="shared" si="1"/>
        <v>385</v>
      </c>
      <c r="T15">
        <f t="shared" si="2"/>
        <v>532</v>
      </c>
      <c r="U15">
        <f t="shared" si="3"/>
        <v>593</v>
      </c>
    </row>
    <row r="16" spans="2:21" x14ac:dyDescent="0.3">
      <c r="E16">
        <v>788</v>
      </c>
      <c r="F16">
        <v>253</v>
      </c>
      <c r="G16">
        <v>313</v>
      </c>
      <c r="H16">
        <v>550</v>
      </c>
      <c r="R16">
        <f t="shared" si="0"/>
        <v>615</v>
      </c>
      <c r="S16">
        <f t="shared" si="1"/>
        <v>391</v>
      </c>
      <c r="T16">
        <f t="shared" si="2"/>
        <v>425</v>
      </c>
      <c r="U16">
        <f t="shared" si="3"/>
        <v>510</v>
      </c>
    </row>
    <row r="17" spans="5:21" x14ac:dyDescent="0.3">
      <c r="E17">
        <v>100</v>
      </c>
      <c r="F17">
        <v>381</v>
      </c>
      <c r="G17">
        <v>354</v>
      </c>
      <c r="H17">
        <v>341</v>
      </c>
      <c r="R17">
        <f t="shared" si="0"/>
        <v>439</v>
      </c>
      <c r="S17">
        <f t="shared" si="1"/>
        <v>283</v>
      </c>
      <c r="T17">
        <f t="shared" si="2"/>
        <v>257</v>
      </c>
      <c r="U17">
        <f t="shared" si="3"/>
        <v>393</v>
      </c>
    </row>
    <row r="18" spans="5:21" x14ac:dyDescent="0.3">
      <c r="R18">
        <f t="shared" si="0"/>
        <v>788</v>
      </c>
      <c r="S18">
        <f t="shared" si="1"/>
        <v>253</v>
      </c>
      <c r="T18">
        <f t="shared" si="2"/>
        <v>313</v>
      </c>
      <c r="U18">
        <f t="shared" si="3"/>
        <v>550</v>
      </c>
    </row>
    <row r="19" spans="5:21" x14ac:dyDescent="0.3">
      <c r="R19">
        <f t="shared" si="0"/>
        <v>100</v>
      </c>
      <c r="S19">
        <f t="shared" si="1"/>
        <v>381</v>
      </c>
      <c r="T19">
        <f t="shared" si="2"/>
        <v>354</v>
      </c>
      <c r="U19">
        <f t="shared" si="3"/>
        <v>341</v>
      </c>
    </row>
    <row r="24" spans="5:21" x14ac:dyDescent="0.3">
      <c r="H24">
        <v>316</v>
      </c>
      <c r="I24">
        <v>488</v>
      </c>
      <c r="J24">
        <v>555</v>
      </c>
      <c r="K24">
        <v>323</v>
      </c>
      <c r="L24">
        <v>434</v>
      </c>
      <c r="M24">
        <v>241</v>
      </c>
      <c r="N24">
        <v>262</v>
      </c>
      <c r="O24">
        <v>423</v>
      </c>
      <c r="P24">
        <v>497</v>
      </c>
      <c r="Q24">
        <v>593</v>
      </c>
      <c r="R24">
        <v>510</v>
      </c>
      <c r="S24">
        <v>393</v>
      </c>
      <c r="T24">
        <v>550</v>
      </c>
      <c r="U24">
        <v>341</v>
      </c>
    </row>
    <row r="27" spans="5:21" x14ac:dyDescent="0.3">
      <c r="H27">
        <v>316</v>
      </c>
      <c r="I27">
        <v>488</v>
      </c>
      <c r="J27">
        <v>555</v>
      </c>
      <c r="K27">
        <v>323</v>
      </c>
      <c r="L27">
        <v>434</v>
      </c>
      <c r="M27">
        <v>241</v>
      </c>
      <c r="N27">
        <v>262</v>
      </c>
      <c r="O27">
        <v>423</v>
      </c>
      <c r="P27">
        <v>497</v>
      </c>
      <c r="Q27">
        <v>593</v>
      </c>
      <c r="R27">
        <v>510</v>
      </c>
      <c r="S27">
        <v>393</v>
      </c>
      <c r="T27">
        <v>550</v>
      </c>
      <c r="U27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850E-FCC3-424C-995F-137118BCCFB6}">
  <dimension ref="A1:L94"/>
  <sheetViews>
    <sheetView topLeftCell="A37" workbookViewId="0">
      <selection activeCell="I49" sqref="I49"/>
    </sheetView>
  </sheetViews>
  <sheetFormatPr defaultRowHeight="14.4" x14ac:dyDescent="0.3"/>
  <cols>
    <col min="1" max="1" width="10.5546875" style="17" bestFit="1" customWidth="1"/>
    <col min="2" max="2" width="13.88671875" style="17" bestFit="1" customWidth="1"/>
    <col min="3" max="4" width="8.88671875" style="17"/>
    <col min="5" max="7" width="10.109375" style="17" bestFit="1" customWidth="1"/>
    <col min="8" max="8" width="12" style="17" bestFit="1" customWidth="1"/>
    <col min="9" max="9" width="10.33203125" style="17" bestFit="1" customWidth="1"/>
    <col min="10" max="10" width="8.88671875" style="17"/>
    <col min="11" max="11" width="10.33203125" style="17" bestFit="1" customWidth="1"/>
    <col min="12" max="16384" width="8.88671875" style="17"/>
  </cols>
  <sheetData>
    <row r="1" spans="1:12" ht="15" thickBot="1" x14ac:dyDescent="0.35">
      <c r="A1" s="16" t="s">
        <v>0</v>
      </c>
      <c r="B1" s="16" t="s">
        <v>20</v>
      </c>
      <c r="C1" s="16" t="s">
        <v>51</v>
      </c>
      <c r="D1" s="16" t="s">
        <v>46</v>
      </c>
      <c r="E1" s="16" t="s">
        <v>78</v>
      </c>
      <c r="F1" s="16" t="s">
        <v>79</v>
      </c>
      <c r="G1" s="16" t="s">
        <v>80</v>
      </c>
      <c r="H1" s="16" t="s">
        <v>81</v>
      </c>
      <c r="I1" s="29" t="s">
        <v>82</v>
      </c>
      <c r="J1" s="21" t="s">
        <v>65</v>
      </c>
      <c r="K1" s="21" t="s">
        <v>83</v>
      </c>
      <c r="L1" s="21" t="s">
        <v>84</v>
      </c>
    </row>
    <row r="2" spans="1:12" x14ac:dyDescent="0.3">
      <c r="A2" s="18">
        <v>42593</v>
      </c>
      <c r="B2" s="15" t="s">
        <v>21</v>
      </c>
      <c r="C2" s="15" t="s">
        <v>52</v>
      </c>
      <c r="D2" s="15" t="s">
        <v>47</v>
      </c>
      <c r="E2" s="15">
        <v>9.9</v>
      </c>
      <c r="F2" s="20">
        <v>21.599999999999998</v>
      </c>
      <c r="G2" s="15">
        <v>16.38</v>
      </c>
      <c r="H2" s="15">
        <v>16.38</v>
      </c>
      <c r="I2" s="14">
        <f>SUM(E2,F2,G2,H2)</f>
        <v>64.259999999999991</v>
      </c>
      <c r="J2" s="21">
        <f>AVERAGE(E2:H2)</f>
        <v>16.064999999999998</v>
      </c>
      <c r="K2" s="21">
        <f>MIN(E2:H2)</f>
        <v>9.9</v>
      </c>
      <c r="L2" s="21">
        <f>MAX(E2:H2)</f>
        <v>21.599999999999998</v>
      </c>
    </row>
    <row r="3" spans="1:12" x14ac:dyDescent="0.3">
      <c r="A3" s="19">
        <v>42593</v>
      </c>
      <c r="B3" s="20" t="s">
        <v>21</v>
      </c>
      <c r="C3" s="20" t="s">
        <v>52</v>
      </c>
      <c r="D3" s="20" t="s">
        <v>47</v>
      </c>
      <c r="E3" s="20">
        <v>11.16</v>
      </c>
      <c r="F3" s="15">
        <v>13.32</v>
      </c>
      <c r="G3" s="20">
        <v>20.88</v>
      </c>
      <c r="H3" s="20">
        <v>20.88</v>
      </c>
      <c r="I3" s="14">
        <f>SUM(E3:H3)</f>
        <v>66.239999999999995</v>
      </c>
      <c r="J3" s="21">
        <f t="shared" ref="J3:J46" si="0">AVERAGE(E3:H3)</f>
        <v>16.559999999999999</v>
      </c>
      <c r="K3" s="21">
        <f t="shared" ref="K3:K46" si="1">MIN(E3:H3)</f>
        <v>11.16</v>
      </c>
      <c r="L3" s="21">
        <f t="shared" ref="L3:L46" si="2">MAX(E3:H3)</f>
        <v>20.88</v>
      </c>
    </row>
    <row r="4" spans="1:12" x14ac:dyDescent="0.3">
      <c r="A4" s="18">
        <v>42318</v>
      </c>
      <c r="B4" s="15" t="s">
        <v>22</v>
      </c>
      <c r="C4" s="15" t="s">
        <v>52</v>
      </c>
      <c r="D4" s="15" t="s">
        <v>47</v>
      </c>
      <c r="E4" s="15">
        <v>19.98</v>
      </c>
      <c r="F4" s="20">
        <v>10.799999999999999</v>
      </c>
      <c r="G4" s="15">
        <v>20.7</v>
      </c>
      <c r="H4" s="15">
        <v>20.7</v>
      </c>
      <c r="I4" s="14">
        <f t="shared" ref="I4:I46" si="3">SUM(E4:H4)</f>
        <v>72.180000000000007</v>
      </c>
      <c r="J4" s="21">
        <f t="shared" si="0"/>
        <v>18.045000000000002</v>
      </c>
      <c r="K4" s="21">
        <f t="shared" si="1"/>
        <v>10.799999999999999</v>
      </c>
      <c r="L4" s="21">
        <f t="shared" si="2"/>
        <v>20.7</v>
      </c>
    </row>
    <row r="5" spans="1:12" x14ac:dyDescent="0.3">
      <c r="A5" s="19">
        <v>41888</v>
      </c>
      <c r="B5" s="20" t="s">
        <v>23</v>
      </c>
      <c r="C5" s="20" t="s">
        <v>52</v>
      </c>
      <c r="D5" s="20" t="s">
        <v>47</v>
      </c>
      <c r="E5" s="20">
        <v>14.76</v>
      </c>
      <c r="F5" s="15">
        <v>12.78</v>
      </c>
      <c r="G5" s="20">
        <v>17.46</v>
      </c>
      <c r="H5" s="20">
        <v>17.46</v>
      </c>
      <c r="I5" s="14">
        <f t="shared" si="3"/>
        <v>62.46</v>
      </c>
      <c r="J5" s="21">
        <f t="shared" si="0"/>
        <v>15.615</v>
      </c>
      <c r="K5" s="21">
        <f t="shared" si="1"/>
        <v>12.78</v>
      </c>
      <c r="L5" s="21">
        <f t="shared" si="2"/>
        <v>17.46</v>
      </c>
    </row>
    <row r="6" spans="1:12" x14ac:dyDescent="0.3">
      <c r="A6" s="18">
        <v>41888</v>
      </c>
      <c r="B6" s="15" t="s">
        <v>23</v>
      </c>
      <c r="C6" s="15" t="s">
        <v>53</v>
      </c>
      <c r="D6" s="15" t="s">
        <v>47</v>
      </c>
      <c r="E6" s="15">
        <v>22.32</v>
      </c>
      <c r="F6" s="20">
        <v>14.94</v>
      </c>
      <c r="G6" s="15">
        <v>11.879999999999999</v>
      </c>
      <c r="H6" s="15">
        <v>11.879999999999999</v>
      </c>
      <c r="I6" s="14">
        <f t="shared" si="3"/>
        <v>61.019999999999996</v>
      </c>
      <c r="J6" s="21">
        <f t="shared" si="0"/>
        <v>15.254999999999999</v>
      </c>
      <c r="K6" s="21">
        <f t="shared" si="1"/>
        <v>11.879999999999999</v>
      </c>
      <c r="L6" s="21">
        <f t="shared" si="2"/>
        <v>22.32</v>
      </c>
    </row>
    <row r="7" spans="1:12" x14ac:dyDescent="0.3">
      <c r="A7" s="20" t="s">
        <v>1</v>
      </c>
      <c r="B7" s="20" t="s">
        <v>24</v>
      </c>
      <c r="C7" s="20" t="s">
        <v>53</v>
      </c>
      <c r="D7" s="20" t="s">
        <v>47</v>
      </c>
      <c r="E7" s="20">
        <v>16.38</v>
      </c>
      <c r="F7" s="15">
        <v>20.16</v>
      </c>
      <c r="G7" s="20">
        <v>13.139999999999999</v>
      </c>
      <c r="H7" s="20">
        <v>13.139999999999999</v>
      </c>
      <c r="I7" s="14">
        <f t="shared" si="3"/>
        <v>62.82</v>
      </c>
      <c r="J7" s="21">
        <f t="shared" si="0"/>
        <v>15.705</v>
      </c>
      <c r="K7" s="21">
        <f t="shared" si="1"/>
        <v>13.139999999999999</v>
      </c>
      <c r="L7" s="21">
        <f t="shared" si="2"/>
        <v>20.16</v>
      </c>
    </row>
    <row r="8" spans="1:12" x14ac:dyDescent="0.3">
      <c r="A8" s="15" t="s">
        <v>2</v>
      </c>
      <c r="B8" s="15" t="s">
        <v>25</v>
      </c>
      <c r="C8" s="15" t="s">
        <v>54</v>
      </c>
      <c r="D8" s="15" t="s">
        <v>47</v>
      </c>
      <c r="E8" s="15">
        <v>21.06</v>
      </c>
      <c r="F8" s="20">
        <v>25.38</v>
      </c>
      <c r="G8" s="15">
        <v>14.219999999999999</v>
      </c>
      <c r="H8" s="15">
        <v>14.219999999999999</v>
      </c>
      <c r="I8" s="14">
        <f t="shared" si="3"/>
        <v>74.88</v>
      </c>
      <c r="J8" s="21">
        <f t="shared" si="0"/>
        <v>18.72</v>
      </c>
      <c r="K8" s="21">
        <f t="shared" si="1"/>
        <v>14.219999999999999</v>
      </c>
      <c r="L8" s="21">
        <f t="shared" si="2"/>
        <v>25.38</v>
      </c>
    </row>
    <row r="9" spans="1:12" x14ac:dyDescent="0.3">
      <c r="A9" s="20" t="s">
        <v>3</v>
      </c>
      <c r="B9" s="20" t="s">
        <v>24</v>
      </c>
      <c r="C9" s="20" t="s">
        <v>53</v>
      </c>
      <c r="D9" s="20" t="s">
        <v>47</v>
      </c>
      <c r="E9" s="20">
        <v>26.64</v>
      </c>
      <c r="F9" s="15">
        <v>11.7</v>
      </c>
      <c r="G9" s="20">
        <v>20.52</v>
      </c>
      <c r="H9" s="20">
        <v>20.52</v>
      </c>
      <c r="I9" s="14">
        <f t="shared" si="3"/>
        <v>79.38</v>
      </c>
      <c r="J9" s="21">
        <f t="shared" si="0"/>
        <v>19.844999999999999</v>
      </c>
      <c r="K9" s="21">
        <f t="shared" si="1"/>
        <v>11.7</v>
      </c>
      <c r="L9" s="21">
        <f t="shared" si="2"/>
        <v>26.64</v>
      </c>
    </row>
    <row r="10" spans="1:12" x14ac:dyDescent="0.3">
      <c r="A10" s="15" t="s">
        <v>3</v>
      </c>
      <c r="B10" s="15" t="s">
        <v>24</v>
      </c>
      <c r="C10" s="15" t="s">
        <v>55</v>
      </c>
      <c r="D10" s="15" t="s">
        <v>47</v>
      </c>
      <c r="E10" s="15">
        <v>15.84</v>
      </c>
      <c r="F10" s="20">
        <v>26.279999999999998</v>
      </c>
      <c r="G10" s="15">
        <v>24.84</v>
      </c>
      <c r="H10" s="15">
        <v>16.38</v>
      </c>
      <c r="I10" s="14">
        <f t="shared" si="3"/>
        <v>83.339999999999989</v>
      </c>
      <c r="J10" s="21">
        <f t="shared" si="0"/>
        <v>20.834999999999997</v>
      </c>
      <c r="K10" s="21">
        <f t="shared" si="1"/>
        <v>15.84</v>
      </c>
      <c r="L10" s="21">
        <f t="shared" si="2"/>
        <v>26.279999999999998</v>
      </c>
    </row>
    <row r="11" spans="1:12" x14ac:dyDescent="0.3">
      <c r="A11" s="19">
        <v>42594</v>
      </c>
      <c r="B11" s="20" t="s">
        <v>26</v>
      </c>
      <c r="C11" s="20" t="s">
        <v>54</v>
      </c>
      <c r="D11" s="20" t="s">
        <v>48</v>
      </c>
      <c r="E11" s="20">
        <v>18</v>
      </c>
      <c r="F11" s="15">
        <v>9.9</v>
      </c>
      <c r="G11" s="20">
        <v>19.079999999999998</v>
      </c>
      <c r="H11" s="20">
        <v>20.88</v>
      </c>
      <c r="I11" s="14">
        <f t="shared" si="3"/>
        <v>67.86</v>
      </c>
      <c r="J11" s="21">
        <f t="shared" si="0"/>
        <v>16.965</v>
      </c>
      <c r="K11" s="21">
        <f t="shared" si="1"/>
        <v>9.9</v>
      </c>
      <c r="L11" s="21">
        <f t="shared" si="2"/>
        <v>20.88</v>
      </c>
    </row>
    <row r="12" spans="1:12" x14ac:dyDescent="0.3">
      <c r="A12" s="15" t="s">
        <v>4</v>
      </c>
      <c r="B12" s="15" t="s">
        <v>27</v>
      </c>
      <c r="C12" s="15" t="s">
        <v>56</v>
      </c>
      <c r="D12" s="15" t="s">
        <v>49</v>
      </c>
      <c r="E12" s="15">
        <v>25.74</v>
      </c>
      <c r="F12" s="20">
        <v>11.16</v>
      </c>
      <c r="G12" s="15">
        <v>21.06</v>
      </c>
      <c r="H12" s="15">
        <v>20.7</v>
      </c>
      <c r="I12" s="14">
        <f t="shared" si="3"/>
        <v>78.66</v>
      </c>
      <c r="J12" s="21">
        <f t="shared" si="0"/>
        <v>19.664999999999999</v>
      </c>
      <c r="K12" s="21">
        <f t="shared" si="1"/>
        <v>11.16</v>
      </c>
      <c r="L12" s="21">
        <f t="shared" si="2"/>
        <v>25.74</v>
      </c>
    </row>
    <row r="13" spans="1:12" x14ac:dyDescent="0.3">
      <c r="A13" s="20" t="s">
        <v>4</v>
      </c>
      <c r="B13" s="20" t="s">
        <v>27</v>
      </c>
      <c r="C13" s="20" t="s">
        <v>55</v>
      </c>
      <c r="D13" s="20"/>
      <c r="E13" s="20">
        <v>15.12</v>
      </c>
      <c r="F13" s="15">
        <v>19.98</v>
      </c>
      <c r="G13" s="20">
        <v>20.88</v>
      </c>
      <c r="H13" s="20">
        <v>17.46</v>
      </c>
      <c r="I13" s="14">
        <f t="shared" si="3"/>
        <v>73.44</v>
      </c>
      <c r="J13" s="21">
        <f t="shared" si="0"/>
        <v>18.36</v>
      </c>
      <c r="K13" s="21">
        <f t="shared" si="1"/>
        <v>15.12</v>
      </c>
      <c r="L13" s="21">
        <f t="shared" si="2"/>
        <v>20.88</v>
      </c>
    </row>
    <row r="14" spans="1:12" x14ac:dyDescent="0.3">
      <c r="A14" s="15" t="s">
        <v>5</v>
      </c>
      <c r="B14" s="15" t="s">
        <v>28</v>
      </c>
      <c r="C14" s="15" t="s">
        <v>57</v>
      </c>
      <c r="D14" s="15" t="s">
        <v>47</v>
      </c>
      <c r="E14" s="15">
        <v>23.759999999999998</v>
      </c>
      <c r="F14" s="20">
        <v>14.76</v>
      </c>
      <c r="G14" s="15">
        <v>18.72</v>
      </c>
      <c r="H14" s="15">
        <v>11.879999999999999</v>
      </c>
      <c r="I14" s="14">
        <f t="shared" si="3"/>
        <v>69.11999999999999</v>
      </c>
      <c r="J14" s="21">
        <f t="shared" si="0"/>
        <v>17.279999999999998</v>
      </c>
      <c r="K14" s="21">
        <f t="shared" si="1"/>
        <v>11.879999999999999</v>
      </c>
      <c r="L14" s="21">
        <f t="shared" si="2"/>
        <v>23.759999999999998</v>
      </c>
    </row>
    <row r="15" spans="1:12" x14ac:dyDescent="0.3">
      <c r="A15" s="20" t="s">
        <v>5</v>
      </c>
      <c r="B15" s="20" t="s">
        <v>28</v>
      </c>
      <c r="C15" s="20" t="s">
        <v>58</v>
      </c>
      <c r="D15" s="20" t="s">
        <v>47</v>
      </c>
      <c r="E15" s="20">
        <v>15.66</v>
      </c>
      <c r="F15" s="15">
        <v>22.32</v>
      </c>
      <c r="G15" s="20">
        <v>20.52</v>
      </c>
      <c r="H15" s="20">
        <v>13.139999999999999</v>
      </c>
      <c r="I15" s="14">
        <f t="shared" si="3"/>
        <v>71.64</v>
      </c>
      <c r="J15" s="21">
        <f t="shared" si="0"/>
        <v>17.91</v>
      </c>
      <c r="K15" s="21">
        <f t="shared" si="1"/>
        <v>13.139999999999999</v>
      </c>
      <c r="L15" s="21">
        <f t="shared" si="2"/>
        <v>22.32</v>
      </c>
    </row>
    <row r="16" spans="1:12" x14ac:dyDescent="0.3">
      <c r="A16" s="15" t="s">
        <v>6</v>
      </c>
      <c r="B16" s="15" t="s">
        <v>29</v>
      </c>
      <c r="C16" s="15" t="s">
        <v>58</v>
      </c>
      <c r="D16" s="15" t="s">
        <v>47</v>
      </c>
      <c r="E16" s="15">
        <v>21.96</v>
      </c>
      <c r="F16" s="20">
        <v>16.38</v>
      </c>
      <c r="G16" s="15">
        <v>18.54</v>
      </c>
      <c r="H16" s="15">
        <v>14.219999999999999</v>
      </c>
      <c r="I16" s="14">
        <f t="shared" si="3"/>
        <v>71.099999999999994</v>
      </c>
      <c r="J16" s="21">
        <f t="shared" si="0"/>
        <v>17.774999999999999</v>
      </c>
      <c r="K16" s="21">
        <f t="shared" si="1"/>
        <v>14.219999999999999</v>
      </c>
      <c r="L16" s="21">
        <f t="shared" si="2"/>
        <v>21.96</v>
      </c>
    </row>
    <row r="17" spans="1:12" x14ac:dyDescent="0.3">
      <c r="A17" s="20" t="s">
        <v>7</v>
      </c>
      <c r="B17" s="20" t="s">
        <v>23</v>
      </c>
      <c r="C17" s="20" t="s">
        <v>59</v>
      </c>
      <c r="D17" s="20" t="s">
        <v>47</v>
      </c>
      <c r="E17" s="20">
        <v>25.02</v>
      </c>
      <c r="F17" s="15">
        <v>21.06</v>
      </c>
      <c r="G17" s="20">
        <v>11.34</v>
      </c>
      <c r="H17" s="20">
        <v>20.52</v>
      </c>
      <c r="I17" s="14">
        <f t="shared" si="3"/>
        <v>77.94</v>
      </c>
      <c r="J17" s="21">
        <f t="shared" si="0"/>
        <v>19.484999999999999</v>
      </c>
      <c r="K17" s="21">
        <f t="shared" si="1"/>
        <v>11.34</v>
      </c>
      <c r="L17" s="21">
        <f t="shared" si="2"/>
        <v>25.02</v>
      </c>
    </row>
    <row r="18" spans="1:12" x14ac:dyDescent="0.3">
      <c r="A18" s="15" t="s">
        <v>8</v>
      </c>
      <c r="B18" s="15" t="s">
        <v>30</v>
      </c>
      <c r="C18" s="15" t="s">
        <v>59</v>
      </c>
      <c r="D18" s="15" t="s">
        <v>49</v>
      </c>
      <c r="E18" s="15">
        <v>18.899999999999999</v>
      </c>
      <c r="F18" s="20">
        <v>26.64</v>
      </c>
      <c r="G18" s="15">
        <v>14.399999999999999</v>
      </c>
      <c r="H18" s="15">
        <v>24.84</v>
      </c>
      <c r="I18" s="14">
        <f t="shared" si="3"/>
        <v>84.78</v>
      </c>
      <c r="J18" s="21">
        <f t="shared" si="0"/>
        <v>21.195</v>
      </c>
      <c r="K18" s="21">
        <f t="shared" si="1"/>
        <v>14.399999999999999</v>
      </c>
      <c r="L18" s="21">
        <f t="shared" si="2"/>
        <v>26.64</v>
      </c>
    </row>
    <row r="19" spans="1:12" x14ac:dyDescent="0.3">
      <c r="A19" s="20" t="s">
        <v>9</v>
      </c>
      <c r="B19" s="20" t="s">
        <v>31</v>
      </c>
      <c r="C19" s="20" t="s">
        <v>60</v>
      </c>
      <c r="D19" s="20" t="s">
        <v>47</v>
      </c>
      <c r="E19" s="15">
        <v>11.7</v>
      </c>
      <c r="F19" s="15">
        <v>15.84</v>
      </c>
      <c r="G19" s="20">
        <v>25.2</v>
      </c>
      <c r="H19" s="20">
        <v>19.079999999999998</v>
      </c>
      <c r="I19" s="14">
        <f t="shared" si="3"/>
        <v>71.819999999999993</v>
      </c>
      <c r="J19" s="21">
        <f t="shared" si="0"/>
        <v>17.954999999999998</v>
      </c>
      <c r="K19" s="21">
        <f t="shared" si="1"/>
        <v>11.7</v>
      </c>
      <c r="L19" s="21">
        <f t="shared" si="2"/>
        <v>25.2</v>
      </c>
    </row>
    <row r="20" spans="1:12" x14ac:dyDescent="0.3">
      <c r="A20" s="15" t="s">
        <v>9</v>
      </c>
      <c r="B20" s="15" t="s">
        <v>31</v>
      </c>
      <c r="C20" s="15" t="s">
        <v>60</v>
      </c>
      <c r="D20" s="15"/>
      <c r="E20" s="20">
        <v>26.279999999999998</v>
      </c>
      <c r="F20" s="20">
        <v>18</v>
      </c>
      <c r="G20" s="15">
        <v>24.119999999999997</v>
      </c>
      <c r="H20" s="15">
        <v>21.06</v>
      </c>
      <c r="I20" s="14">
        <f t="shared" si="3"/>
        <v>89.460000000000008</v>
      </c>
      <c r="J20" s="21">
        <f t="shared" si="0"/>
        <v>22.365000000000002</v>
      </c>
      <c r="K20" s="21">
        <f t="shared" si="1"/>
        <v>18</v>
      </c>
      <c r="L20" s="21">
        <f t="shared" si="2"/>
        <v>26.279999999999998</v>
      </c>
    </row>
    <row r="21" spans="1:12" x14ac:dyDescent="0.3">
      <c r="A21" s="19">
        <v>42990</v>
      </c>
      <c r="B21" s="20" t="s">
        <v>27</v>
      </c>
      <c r="C21" s="20" t="s">
        <v>52</v>
      </c>
      <c r="D21" s="20" t="s">
        <v>48</v>
      </c>
      <c r="E21" s="15">
        <v>9.9</v>
      </c>
      <c r="F21" s="15">
        <v>25.74</v>
      </c>
      <c r="G21" s="20">
        <v>21.599999999999998</v>
      </c>
      <c r="H21" s="20">
        <v>20.88</v>
      </c>
      <c r="I21" s="14">
        <f t="shared" si="3"/>
        <v>78.11999999999999</v>
      </c>
      <c r="J21" s="21">
        <f t="shared" si="0"/>
        <v>19.529999999999998</v>
      </c>
      <c r="K21" s="21">
        <f t="shared" si="1"/>
        <v>9.9</v>
      </c>
      <c r="L21" s="21">
        <f t="shared" si="2"/>
        <v>25.74</v>
      </c>
    </row>
    <row r="22" spans="1:12" x14ac:dyDescent="0.3">
      <c r="A22" s="15" t="s">
        <v>10</v>
      </c>
      <c r="B22" s="15" t="s">
        <v>27</v>
      </c>
      <c r="C22" s="15" t="s">
        <v>52</v>
      </c>
      <c r="D22" s="15" t="s">
        <v>47</v>
      </c>
      <c r="E22" s="20">
        <v>11.16</v>
      </c>
      <c r="F22" s="20">
        <v>15.12</v>
      </c>
      <c r="G22" s="15">
        <v>13.32</v>
      </c>
      <c r="H22" s="15">
        <v>18.72</v>
      </c>
      <c r="I22" s="14">
        <f t="shared" si="3"/>
        <v>58.32</v>
      </c>
      <c r="J22" s="21">
        <f t="shared" si="0"/>
        <v>14.58</v>
      </c>
      <c r="K22" s="21">
        <f t="shared" si="1"/>
        <v>11.16</v>
      </c>
      <c r="L22" s="21">
        <f t="shared" si="2"/>
        <v>18.72</v>
      </c>
    </row>
    <row r="23" spans="1:12" x14ac:dyDescent="0.3">
      <c r="A23" s="20" t="s">
        <v>11</v>
      </c>
      <c r="B23" s="20" t="s">
        <v>32</v>
      </c>
      <c r="C23" s="20" t="s">
        <v>52</v>
      </c>
      <c r="D23" s="20" t="s">
        <v>47</v>
      </c>
      <c r="E23" s="15">
        <v>19.98</v>
      </c>
      <c r="F23" s="15">
        <v>23.759999999999998</v>
      </c>
      <c r="G23" s="20">
        <v>10.799999999999999</v>
      </c>
      <c r="H23" s="20">
        <v>20.52</v>
      </c>
      <c r="I23" s="14">
        <f t="shared" si="3"/>
        <v>75.059999999999988</v>
      </c>
      <c r="J23" s="21">
        <f t="shared" si="0"/>
        <v>18.764999999999997</v>
      </c>
      <c r="K23" s="21">
        <f t="shared" si="1"/>
        <v>10.799999999999999</v>
      </c>
      <c r="L23" s="21">
        <f t="shared" si="2"/>
        <v>23.759999999999998</v>
      </c>
    </row>
    <row r="24" spans="1:12" x14ac:dyDescent="0.3">
      <c r="A24" s="15" t="s">
        <v>12</v>
      </c>
      <c r="B24" s="15" t="s">
        <v>33</v>
      </c>
      <c r="C24" s="15" t="s">
        <v>52</v>
      </c>
      <c r="D24" s="15" t="s">
        <v>47</v>
      </c>
      <c r="E24" s="20">
        <v>14.76</v>
      </c>
      <c r="F24" s="20">
        <v>15.66</v>
      </c>
      <c r="G24" s="15">
        <v>12.78</v>
      </c>
      <c r="H24" s="15">
        <v>18.54</v>
      </c>
      <c r="I24" s="14">
        <f t="shared" si="3"/>
        <v>61.74</v>
      </c>
      <c r="J24" s="21">
        <f t="shared" si="0"/>
        <v>15.435</v>
      </c>
      <c r="K24" s="21">
        <f t="shared" si="1"/>
        <v>12.78</v>
      </c>
      <c r="L24" s="21">
        <f t="shared" si="2"/>
        <v>18.54</v>
      </c>
    </row>
    <row r="25" spans="1:12" x14ac:dyDescent="0.3">
      <c r="A25" s="19">
        <v>42989</v>
      </c>
      <c r="B25" s="20" t="s">
        <v>34</v>
      </c>
      <c r="C25" s="20" t="s">
        <v>53</v>
      </c>
      <c r="D25" s="20" t="s">
        <v>49</v>
      </c>
      <c r="E25" s="15">
        <v>22.32</v>
      </c>
      <c r="F25" s="15">
        <v>21.96</v>
      </c>
      <c r="G25" s="20">
        <v>14.94</v>
      </c>
      <c r="H25" s="20">
        <v>11.34</v>
      </c>
      <c r="I25" s="14">
        <f t="shared" si="3"/>
        <v>70.56</v>
      </c>
      <c r="J25" s="21">
        <f t="shared" si="0"/>
        <v>17.64</v>
      </c>
      <c r="K25" s="21">
        <f t="shared" si="1"/>
        <v>11.34</v>
      </c>
      <c r="L25" s="21">
        <f t="shared" si="2"/>
        <v>22.32</v>
      </c>
    </row>
    <row r="26" spans="1:12" x14ac:dyDescent="0.3">
      <c r="A26" s="15" t="s">
        <v>13</v>
      </c>
      <c r="B26" s="15" t="s">
        <v>35</v>
      </c>
      <c r="C26" s="15" t="s">
        <v>53</v>
      </c>
      <c r="D26" s="15" t="s">
        <v>47</v>
      </c>
      <c r="E26" s="20">
        <v>16.38</v>
      </c>
      <c r="F26" s="20">
        <v>25.02</v>
      </c>
      <c r="G26" s="15">
        <v>20.16</v>
      </c>
      <c r="H26" s="15">
        <v>14.399999999999999</v>
      </c>
      <c r="I26" s="14">
        <f t="shared" si="3"/>
        <v>75.960000000000008</v>
      </c>
      <c r="J26" s="21">
        <f t="shared" si="0"/>
        <v>18.990000000000002</v>
      </c>
      <c r="K26" s="21">
        <f t="shared" si="1"/>
        <v>14.399999999999999</v>
      </c>
      <c r="L26" s="21">
        <f t="shared" si="2"/>
        <v>25.02</v>
      </c>
    </row>
    <row r="27" spans="1:12" x14ac:dyDescent="0.3">
      <c r="A27" s="20" t="s">
        <v>14</v>
      </c>
      <c r="B27" s="20" t="s">
        <v>34</v>
      </c>
      <c r="C27" s="20" t="s">
        <v>54</v>
      </c>
      <c r="D27" s="20" t="s">
        <v>48</v>
      </c>
      <c r="E27" s="15">
        <v>21.06</v>
      </c>
      <c r="F27" s="15">
        <v>18.899999999999999</v>
      </c>
      <c r="G27" s="20">
        <v>25.38</v>
      </c>
      <c r="H27" s="20">
        <v>25.2</v>
      </c>
      <c r="I27" s="14">
        <f t="shared" si="3"/>
        <v>90.539999999999992</v>
      </c>
      <c r="J27" s="21">
        <f t="shared" si="0"/>
        <v>22.634999999999998</v>
      </c>
      <c r="K27" s="21">
        <f t="shared" si="1"/>
        <v>18.899999999999999</v>
      </c>
      <c r="L27" s="21">
        <f t="shared" si="2"/>
        <v>25.38</v>
      </c>
    </row>
    <row r="28" spans="1:12" x14ac:dyDescent="0.3">
      <c r="A28" s="18">
        <v>42038</v>
      </c>
      <c r="B28" s="15" t="s">
        <v>36</v>
      </c>
      <c r="C28" s="15" t="s">
        <v>53</v>
      </c>
      <c r="D28" s="15" t="s">
        <v>47</v>
      </c>
      <c r="E28" s="20">
        <v>26.64</v>
      </c>
      <c r="F28" s="15">
        <v>11.7</v>
      </c>
      <c r="G28" s="15">
        <v>11.7</v>
      </c>
      <c r="H28" s="15">
        <v>24.119999999999997</v>
      </c>
      <c r="I28" s="14">
        <f t="shared" si="3"/>
        <v>74.16</v>
      </c>
      <c r="J28" s="21">
        <f t="shared" si="0"/>
        <v>18.54</v>
      </c>
      <c r="K28" s="21">
        <f t="shared" si="1"/>
        <v>11.7</v>
      </c>
      <c r="L28" s="21">
        <f t="shared" si="2"/>
        <v>26.64</v>
      </c>
    </row>
    <row r="29" spans="1:12" x14ac:dyDescent="0.3">
      <c r="A29" s="19">
        <v>42710</v>
      </c>
      <c r="B29" s="20" t="s">
        <v>37</v>
      </c>
      <c r="C29" s="20" t="s">
        <v>55</v>
      </c>
      <c r="D29" s="20" t="s">
        <v>47</v>
      </c>
      <c r="E29" s="15">
        <v>15.84</v>
      </c>
      <c r="F29" s="20">
        <v>26.279999999999998</v>
      </c>
      <c r="G29" s="20">
        <v>26.279999999999998</v>
      </c>
      <c r="H29" s="20">
        <v>21.599999999999998</v>
      </c>
      <c r="I29" s="14">
        <f t="shared" si="3"/>
        <v>89.999999999999986</v>
      </c>
      <c r="J29" s="21">
        <f t="shared" si="0"/>
        <v>22.499999999999996</v>
      </c>
      <c r="K29" s="21">
        <f t="shared" si="1"/>
        <v>15.84</v>
      </c>
      <c r="L29" s="21">
        <f t="shared" si="2"/>
        <v>26.279999999999998</v>
      </c>
    </row>
    <row r="30" spans="1:12" x14ac:dyDescent="0.3">
      <c r="A30" s="15" t="s">
        <v>15</v>
      </c>
      <c r="B30" s="15" t="s">
        <v>27</v>
      </c>
      <c r="C30" s="15" t="s">
        <v>54</v>
      </c>
      <c r="D30" s="15" t="s">
        <v>49</v>
      </c>
      <c r="E30" s="20">
        <v>18</v>
      </c>
      <c r="F30" s="15">
        <v>9.9</v>
      </c>
      <c r="G30" s="15">
        <v>9.9</v>
      </c>
      <c r="H30" s="15">
        <v>13.32</v>
      </c>
      <c r="I30" s="14">
        <f t="shared" si="3"/>
        <v>51.12</v>
      </c>
      <c r="J30" s="21">
        <f t="shared" si="0"/>
        <v>12.78</v>
      </c>
      <c r="K30" s="21">
        <f t="shared" si="1"/>
        <v>9.9</v>
      </c>
      <c r="L30" s="21">
        <f t="shared" si="2"/>
        <v>18</v>
      </c>
    </row>
    <row r="31" spans="1:12" x14ac:dyDescent="0.3">
      <c r="A31" s="20" t="s">
        <v>16</v>
      </c>
      <c r="B31" s="20" t="s">
        <v>38</v>
      </c>
      <c r="C31" s="20" t="s">
        <v>56</v>
      </c>
      <c r="D31" s="20" t="s">
        <v>47</v>
      </c>
      <c r="E31" s="15">
        <v>25.74</v>
      </c>
      <c r="F31" s="20">
        <v>11.16</v>
      </c>
      <c r="G31" s="20">
        <v>11.16</v>
      </c>
      <c r="H31" s="20">
        <v>10.799999999999999</v>
      </c>
      <c r="I31" s="14">
        <f t="shared" si="3"/>
        <v>58.86</v>
      </c>
      <c r="J31" s="21">
        <f t="shared" si="0"/>
        <v>14.715</v>
      </c>
      <c r="K31" s="21">
        <f t="shared" si="1"/>
        <v>10.799999999999999</v>
      </c>
      <c r="L31" s="21">
        <f t="shared" si="2"/>
        <v>25.74</v>
      </c>
    </row>
    <row r="32" spans="1:12" x14ac:dyDescent="0.3">
      <c r="A32" s="18">
        <v>42532</v>
      </c>
      <c r="B32" s="15" t="s">
        <v>23</v>
      </c>
      <c r="C32" s="15" t="s">
        <v>55</v>
      </c>
      <c r="D32" s="15" t="s">
        <v>49</v>
      </c>
      <c r="E32" s="20">
        <v>15.12</v>
      </c>
      <c r="F32" s="15">
        <v>19.98</v>
      </c>
      <c r="G32" s="15">
        <v>19.98</v>
      </c>
      <c r="H32" s="15">
        <v>12.78</v>
      </c>
      <c r="I32" s="14">
        <f t="shared" si="3"/>
        <v>67.86</v>
      </c>
      <c r="J32" s="21">
        <f t="shared" si="0"/>
        <v>16.965</v>
      </c>
      <c r="K32" s="21">
        <f t="shared" si="1"/>
        <v>12.78</v>
      </c>
      <c r="L32" s="21">
        <f t="shared" si="2"/>
        <v>19.98</v>
      </c>
    </row>
    <row r="33" spans="1:12" x14ac:dyDescent="0.3">
      <c r="A33" s="19">
        <v>42532</v>
      </c>
      <c r="B33" s="20" t="s">
        <v>23</v>
      </c>
      <c r="C33" s="20" t="s">
        <v>57</v>
      </c>
      <c r="D33" s="20" t="s">
        <v>49</v>
      </c>
      <c r="E33" s="15">
        <v>23.759999999999998</v>
      </c>
      <c r="F33" s="20">
        <v>14.76</v>
      </c>
      <c r="G33" s="20">
        <v>14.76</v>
      </c>
      <c r="H33" s="20">
        <v>14.94</v>
      </c>
      <c r="I33" s="14">
        <f t="shared" si="3"/>
        <v>68.22</v>
      </c>
      <c r="J33" s="21">
        <f t="shared" si="0"/>
        <v>17.055</v>
      </c>
      <c r="K33" s="21">
        <f t="shared" si="1"/>
        <v>14.76</v>
      </c>
      <c r="L33" s="21">
        <f t="shared" si="2"/>
        <v>23.759999999999998</v>
      </c>
    </row>
    <row r="34" spans="1:12" x14ac:dyDescent="0.3">
      <c r="A34" s="15" t="s">
        <v>17</v>
      </c>
      <c r="B34" s="15" t="s">
        <v>39</v>
      </c>
      <c r="C34" s="15" t="s">
        <v>58</v>
      </c>
      <c r="D34" s="15" t="s">
        <v>47</v>
      </c>
      <c r="E34" s="20">
        <v>15.66</v>
      </c>
      <c r="F34" s="15">
        <v>22.32</v>
      </c>
      <c r="G34" s="15">
        <v>22.32</v>
      </c>
      <c r="H34" s="15">
        <v>20.16</v>
      </c>
      <c r="I34" s="14">
        <f t="shared" si="3"/>
        <v>80.460000000000008</v>
      </c>
      <c r="J34" s="21">
        <f t="shared" si="0"/>
        <v>20.115000000000002</v>
      </c>
      <c r="K34" s="21">
        <f t="shared" si="1"/>
        <v>15.66</v>
      </c>
      <c r="L34" s="21">
        <f t="shared" si="2"/>
        <v>22.32</v>
      </c>
    </row>
    <row r="35" spans="1:12" x14ac:dyDescent="0.3">
      <c r="A35" s="19">
        <v>42499</v>
      </c>
      <c r="B35" s="20" t="s">
        <v>24</v>
      </c>
      <c r="C35" s="20" t="s">
        <v>58</v>
      </c>
      <c r="D35" s="20" t="s">
        <v>48</v>
      </c>
      <c r="E35" s="15">
        <v>21.96</v>
      </c>
      <c r="F35" s="20">
        <v>16.38</v>
      </c>
      <c r="G35" s="20">
        <v>16.38</v>
      </c>
      <c r="H35" s="20">
        <v>25.38</v>
      </c>
      <c r="I35" s="14">
        <f t="shared" si="3"/>
        <v>80.099999999999994</v>
      </c>
      <c r="J35" s="21">
        <f t="shared" si="0"/>
        <v>20.024999999999999</v>
      </c>
      <c r="K35" s="21">
        <f t="shared" si="1"/>
        <v>16.38</v>
      </c>
      <c r="L35" s="21">
        <f t="shared" si="2"/>
        <v>25.38</v>
      </c>
    </row>
    <row r="36" spans="1:12" x14ac:dyDescent="0.3">
      <c r="A36" s="15" t="s">
        <v>18</v>
      </c>
      <c r="B36" s="15" t="s">
        <v>40</v>
      </c>
      <c r="C36" s="15" t="s">
        <v>59</v>
      </c>
      <c r="D36" s="15" t="s">
        <v>49</v>
      </c>
      <c r="E36" s="20">
        <v>25.02</v>
      </c>
      <c r="F36" s="15">
        <v>21.06</v>
      </c>
      <c r="G36" s="15">
        <v>21.06</v>
      </c>
      <c r="H36" s="15">
        <v>11.7</v>
      </c>
      <c r="I36" s="14">
        <f t="shared" si="3"/>
        <v>78.84</v>
      </c>
      <c r="J36" s="21">
        <f t="shared" si="0"/>
        <v>19.71</v>
      </c>
      <c r="K36" s="21">
        <f t="shared" si="1"/>
        <v>11.7</v>
      </c>
      <c r="L36" s="21">
        <f t="shared" si="2"/>
        <v>25.02</v>
      </c>
    </row>
    <row r="37" spans="1:12" x14ac:dyDescent="0.3">
      <c r="A37" s="19">
        <v>42502</v>
      </c>
      <c r="B37" s="20" t="s">
        <v>41</v>
      </c>
      <c r="C37" s="20" t="s">
        <v>59</v>
      </c>
      <c r="D37" s="20" t="s">
        <v>48</v>
      </c>
      <c r="E37" s="15">
        <v>18.899999999999999</v>
      </c>
      <c r="F37" s="20">
        <v>26.64</v>
      </c>
      <c r="G37" s="20">
        <v>26.64</v>
      </c>
      <c r="H37" s="20">
        <v>26.279999999999998</v>
      </c>
      <c r="I37" s="14">
        <f t="shared" si="3"/>
        <v>98.460000000000008</v>
      </c>
      <c r="J37" s="21">
        <f t="shared" si="0"/>
        <v>24.615000000000002</v>
      </c>
      <c r="K37" s="21">
        <f t="shared" si="1"/>
        <v>18.899999999999999</v>
      </c>
      <c r="L37" s="21">
        <f t="shared" si="2"/>
        <v>26.64</v>
      </c>
    </row>
    <row r="38" spans="1:12" x14ac:dyDescent="0.3">
      <c r="A38" s="18">
        <v>41642</v>
      </c>
      <c r="B38" s="15" t="s">
        <v>36</v>
      </c>
      <c r="C38" s="15" t="s">
        <v>60</v>
      </c>
      <c r="D38" s="15" t="s">
        <v>47</v>
      </c>
      <c r="E38" s="15">
        <v>15.84</v>
      </c>
      <c r="F38" s="15">
        <v>15.84</v>
      </c>
      <c r="G38" s="15">
        <v>15.84</v>
      </c>
      <c r="H38" s="15">
        <v>9.9</v>
      </c>
      <c r="I38" s="14">
        <f t="shared" si="3"/>
        <v>57.419999999999995</v>
      </c>
      <c r="J38" s="21">
        <f t="shared" si="0"/>
        <v>14.354999999999999</v>
      </c>
      <c r="K38" s="21">
        <f t="shared" si="1"/>
        <v>9.9</v>
      </c>
      <c r="L38" s="21">
        <f t="shared" si="2"/>
        <v>15.84</v>
      </c>
    </row>
    <row r="39" spans="1:12" x14ac:dyDescent="0.3">
      <c r="A39" s="19">
        <v>41860</v>
      </c>
      <c r="B39" s="20" t="s">
        <v>42</v>
      </c>
      <c r="C39" s="20" t="s">
        <v>60</v>
      </c>
      <c r="D39" s="20" t="s">
        <v>47</v>
      </c>
      <c r="E39" s="20">
        <v>18</v>
      </c>
      <c r="F39" s="20">
        <v>18</v>
      </c>
      <c r="G39" s="20">
        <v>18</v>
      </c>
      <c r="H39" s="20">
        <v>11.16</v>
      </c>
      <c r="I39" s="14">
        <f t="shared" si="3"/>
        <v>65.16</v>
      </c>
      <c r="J39" s="21">
        <f t="shared" si="0"/>
        <v>16.29</v>
      </c>
      <c r="K39" s="21">
        <f t="shared" si="1"/>
        <v>11.16</v>
      </c>
      <c r="L39" s="21">
        <f t="shared" si="2"/>
        <v>18</v>
      </c>
    </row>
    <row r="40" spans="1:12" x14ac:dyDescent="0.3">
      <c r="A40" s="18">
        <v>41767</v>
      </c>
      <c r="B40" s="15" t="s">
        <v>23</v>
      </c>
      <c r="C40" s="15" t="s">
        <v>52</v>
      </c>
      <c r="D40" s="15" t="s">
        <v>47</v>
      </c>
      <c r="E40" s="15">
        <v>25.74</v>
      </c>
      <c r="F40" s="15">
        <v>25.74</v>
      </c>
      <c r="G40" s="15">
        <v>25.74</v>
      </c>
      <c r="H40" s="15">
        <v>19.98</v>
      </c>
      <c r="I40" s="14">
        <f t="shared" si="3"/>
        <v>97.2</v>
      </c>
      <c r="J40" s="21">
        <f t="shared" si="0"/>
        <v>24.3</v>
      </c>
      <c r="K40" s="21">
        <f t="shared" si="1"/>
        <v>19.98</v>
      </c>
      <c r="L40" s="21">
        <f t="shared" si="2"/>
        <v>25.74</v>
      </c>
    </row>
    <row r="41" spans="1:12" x14ac:dyDescent="0.3">
      <c r="A41" s="20" t="s">
        <v>19</v>
      </c>
      <c r="B41" s="20" t="s">
        <v>40</v>
      </c>
      <c r="C41" s="20" t="s">
        <v>52</v>
      </c>
      <c r="D41" s="20" t="s">
        <v>47</v>
      </c>
      <c r="E41" s="20">
        <v>15.12</v>
      </c>
      <c r="F41" s="20">
        <v>15.12</v>
      </c>
      <c r="G41" s="20">
        <v>15.12</v>
      </c>
      <c r="H41" s="20">
        <v>14.76</v>
      </c>
      <c r="I41" s="14">
        <f t="shared" si="3"/>
        <v>60.12</v>
      </c>
      <c r="J41" s="21">
        <f t="shared" si="0"/>
        <v>15.03</v>
      </c>
      <c r="K41" s="21">
        <f t="shared" si="1"/>
        <v>14.76</v>
      </c>
      <c r="L41" s="21">
        <f t="shared" si="2"/>
        <v>15.12</v>
      </c>
    </row>
    <row r="42" spans="1:12" x14ac:dyDescent="0.3">
      <c r="A42" s="18">
        <v>42348</v>
      </c>
      <c r="B42" s="15" t="s">
        <v>34</v>
      </c>
      <c r="C42" s="15" t="s">
        <v>52</v>
      </c>
      <c r="D42" s="15" t="s">
        <v>49</v>
      </c>
      <c r="E42" s="15">
        <v>23.759999999999998</v>
      </c>
      <c r="F42" s="15">
        <v>23.759999999999998</v>
      </c>
      <c r="G42" s="15">
        <v>23.759999999999998</v>
      </c>
      <c r="H42" s="15">
        <v>22.32</v>
      </c>
      <c r="I42" s="14">
        <f t="shared" si="3"/>
        <v>93.6</v>
      </c>
      <c r="J42" s="21">
        <f t="shared" si="0"/>
        <v>23.4</v>
      </c>
      <c r="K42" s="21">
        <f t="shared" si="1"/>
        <v>22.32</v>
      </c>
      <c r="L42" s="21">
        <f t="shared" si="2"/>
        <v>23.759999999999998</v>
      </c>
    </row>
    <row r="43" spans="1:12" x14ac:dyDescent="0.3">
      <c r="A43" s="19">
        <v>42348</v>
      </c>
      <c r="B43" s="20" t="s">
        <v>34</v>
      </c>
      <c r="C43" s="20" t="s">
        <v>52</v>
      </c>
      <c r="D43" s="20" t="s">
        <v>49</v>
      </c>
      <c r="E43" s="20">
        <v>15.66</v>
      </c>
      <c r="F43" s="20">
        <v>15.66</v>
      </c>
      <c r="G43" s="20">
        <v>15.66</v>
      </c>
      <c r="H43" s="20">
        <v>16.38</v>
      </c>
      <c r="I43" s="14">
        <f t="shared" si="3"/>
        <v>63.36</v>
      </c>
      <c r="J43" s="21">
        <f t="shared" si="0"/>
        <v>15.84</v>
      </c>
      <c r="K43" s="21">
        <f t="shared" si="1"/>
        <v>15.66</v>
      </c>
      <c r="L43" s="21">
        <f t="shared" si="2"/>
        <v>16.38</v>
      </c>
    </row>
    <row r="44" spans="1:12" x14ac:dyDescent="0.3">
      <c r="A44" s="18">
        <v>41706</v>
      </c>
      <c r="B44" s="15" t="s">
        <v>43</v>
      </c>
      <c r="C44" s="15" t="s">
        <v>53</v>
      </c>
      <c r="D44" s="15" t="s">
        <v>47</v>
      </c>
      <c r="E44" s="15">
        <v>21.96</v>
      </c>
      <c r="F44" s="15">
        <v>21.96</v>
      </c>
      <c r="G44" s="15">
        <v>21.96</v>
      </c>
      <c r="H44" s="15">
        <v>21.06</v>
      </c>
      <c r="I44" s="14">
        <f t="shared" si="3"/>
        <v>86.94</v>
      </c>
      <c r="J44" s="21">
        <f t="shared" si="0"/>
        <v>21.734999999999999</v>
      </c>
      <c r="K44" s="21">
        <f t="shared" si="1"/>
        <v>21.06</v>
      </c>
      <c r="L44" s="21">
        <f t="shared" si="2"/>
        <v>21.96</v>
      </c>
    </row>
    <row r="45" spans="1:12" x14ac:dyDescent="0.3">
      <c r="A45" s="19">
        <v>42800</v>
      </c>
      <c r="B45" s="20" t="s">
        <v>41</v>
      </c>
      <c r="C45" s="20" t="s">
        <v>53</v>
      </c>
      <c r="D45" s="20" t="s">
        <v>48</v>
      </c>
      <c r="E45" s="20">
        <v>25.02</v>
      </c>
      <c r="F45" s="20">
        <v>25.02</v>
      </c>
      <c r="G45" s="20">
        <v>25.02</v>
      </c>
      <c r="H45" s="20">
        <v>26.64</v>
      </c>
      <c r="I45" s="14">
        <f t="shared" si="3"/>
        <v>101.7</v>
      </c>
      <c r="J45" s="21">
        <f t="shared" si="0"/>
        <v>25.425000000000001</v>
      </c>
      <c r="K45" s="21">
        <f t="shared" si="1"/>
        <v>25.02</v>
      </c>
      <c r="L45" s="21">
        <f t="shared" si="2"/>
        <v>26.64</v>
      </c>
    </row>
    <row r="46" spans="1:12" x14ac:dyDescent="0.3">
      <c r="A46" s="18">
        <v>42036</v>
      </c>
      <c r="B46" s="15" t="s">
        <v>44</v>
      </c>
      <c r="C46" s="15" t="s">
        <v>54</v>
      </c>
      <c r="D46" s="15" t="s">
        <v>48</v>
      </c>
      <c r="E46" s="15">
        <v>18.899999999999999</v>
      </c>
      <c r="F46" s="15">
        <v>18.899999999999999</v>
      </c>
      <c r="G46" s="15">
        <v>18.899999999999999</v>
      </c>
      <c r="H46" s="15">
        <v>15.84</v>
      </c>
      <c r="I46" s="14">
        <f t="shared" si="3"/>
        <v>72.539999999999992</v>
      </c>
      <c r="J46" s="21">
        <f t="shared" si="0"/>
        <v>18.134999999999998</v>
      </c>
      <c r="K46" s="21">
        <f t="shared" si="1"/>
        <v>15.84</v>
      </c>
      <c r="L46" s="21">
        <f t="shared" si="2"/>
        <v>18.899999999999999</v>
      </c>
    </row>
    <row r="49" spans="1:11" ht="15" thickBot="1" x14ac:dyDescent="0.35">
      <c r="A49" s="16" t="s">
        <v>0</v>
      </c>
      <c r="B49" s="16" t="s">
        <v>20</v>
      </c>
      <c r="C49" s="16" t="s">
        <v>51</v>
      </c>
      <c r="D49" s="16" t="s">
        <v>46</v>
      </c>
      <c r="E49" s="16" t="s">
        <v>78</v>
      </c>
      <c r="F49" s="16" t="s">
        <v>79</v>
      </c>
      <c r="G49" s="16" t="s">
        <v>80</v>
      </c>
      <c r="H49" s="16" t="s">
        <v>81</v>
      </c>
      <c r="I49" s="31" t="s">
        <v>66</v>
      </c>
      <c r="J49" s="31" t="s">
        <v>67</v>
      </c>
      <c r="K49" s="31" t="s">
        <v>68</v>
      </c>
    </row>
    <row r="50" spans="1:11" x14ac:dyDescent="0.3">
      <c r="A50" s="18">
        <v>42593</v>
      </c>
      <c r="B50" s="15" t="s">
        <v>21</v>
      </c>
      <c r="C50" s="15" t="s">
        <v>52</v>
      </c>
      <c r="D50" s="15" t="s">
        <v>47</v>
      </c>
      <c r="E50" s="15">
        <v>0</v>
      </c>
      <c r="F50" s="20">
        <v>21.599999999999998</v>
      </c>
      <c r="G50" s="15">
        <v>16.38</v>
      </c>
      <c r="H50" s="15">
        <v>16.38</v>
      </c>
      <c r="I50" s="21">
        <f>COUNT(E50:H50)</f>
        <v>4</v>
      </c>
      <c r="J50" s="21">
        <f>COUNTA(E50:H50)</f>
        <v>4</v>
      </c>
      <c r="K50" s="21">
        <f>COUNTBLANK(E50:H50)</f>
        <v>0</v>
      </c>
    </row>
    <row r="51" spans="1:11" x14ac:dyDescent="0.3">
      <c r="A51" s="19">
        <v>42593</v>
      </c>
      <c r="B51" s="20" t="s">
        <v>21</v>
      </c>
      <c r="C51" s="20" t="s">
        <v>52</v>
      </c>
      <c r="D51" s="20" t="s">
        <v>47</v>
      </c>
      <c r="E51" s="20">
        <v>11.16</v>
      </c>
      <c r="F51" s="15">
        <v>13.32</v>
      </c>
      <c r="G51" s="20">
        <v>20.88</v>
      </c>
      <c r="H51" s="20">
        <v>20.88</v>
      </c>
      <c r="I51" s="21">
        <f t="shared" ref="I51:I94" si="4">COUNT(E51:H51)</f>
        <v>4</v>
      </c>
      <c r="J51" s="21">
        <f t="shared" ref="J51:J94" si="5">COUNTA(E51:H51)</f>
        <v>4</v>
      </c>
      <c r="K51" s="21">
        <f t="shared" ref="K51:K94" si="6">COUNTBLANK(E51:H51)</f>
        <v>0</v>
      </c>
    </row>
    <row r="52" spans="1:11" x14ac:dyDescent="0.3">
      <c r="A52" s="18">
        <v>42318</v>
      </c>
      <c r="B52" s="15" t="s">
        <v>22</v>
      </c>
      <c r="C52" s="15" t="s">
        <v>52</v>
      </c>
      <c r="D52" s="15" t="s">
        <v>47</v>
      </c>
      <c r="E52" s="15">
        <v>19.98</v>
      </c>
      <c r="F52" s="20" t="s">
        <v>61</v>
      </c>
      <c r="G52" s="15">
        <v>20.7</v>
      </c>
      <c r="H52" s="15">
        <v>20.7</v>
      </c>
      <c r="I52" s="21">
        <f t="shared" si="4"/>
        <v>3</v>
      </c>
      <c r="J52" s="21">
        <f t="shared" si="5"/>
        <v>4</v>
      </c>
      <c r="K52" s="21">
        <f t="shared" si="6"/>
        <v>0</v>
      </c>
    </row>
    <row r="53" spans="1:11" x14ac:dyDescent="0.3">
      <c r="A53" s="19">
        <v>41888</v>
      </c>
      <c r="B53" s="20" t="s">
        <v>23</v>
      </c>
      <c r="C53" s="20" t="s">
        <v>52</v>
      </c>
      <c r="D53" s="20" t="s">
        <v>47</v>
      </c>
      <c r="E53" s="20">
        <v>14.76</v>
      </c>
      <c r="F53" s="15">
        <v>12.78</v>
      </c>
      <c r="G53" s="20">
        <v>17.46</v>
      </c>
      <c r="H53" s="20">
        <v>17.46</v>
      </c>
      <c r="I53" s="21">
        <f t="shared" si="4"/>
        <v>4</v>
      </c>
      <c r="J53" s="21">
        <f t="shared" si="5"/>
        <v>4</v>
      </c>
      <c r="K53" s="21">
        <f t="shared" si="6"/>
        <v>0</v>
      </c>
    </row>
    <row r="54" spans="1:11" x14ac:dyDescent="0.3">
      <c r="A54" s="18">
        <v>41888</v>
      </c>
      <c r="B54" s="15" t="s">
        <v>23</v>
      </c>
      <c r="C54" s="15" t="s">
        <v>53</v>
      </c>
      <c r="D54" s="15" t="s">
        <v>47</v>
      </c>
      <c r="E54" s="15">
        <v>22.32</v>
      </c>
      <c r="F54" s="20">
        <v>14.94</v>
      </c>
      <c r="G54" s="15">
        <v>11.879999999999999</v>
      </c>
      <c r="H54" s="15">
        <v>11.879999999999999</v>
      </c>
      <c r="I54" s="21">
        <f t="shared" si="4"/>
        <v>4</v>
      </c>
      <c r="J54" s="21">
        <f t="shared" si="5"/>
        <v>4</v>
      </c>
      <c r="K54" s="21">
        <f t="shared" si="6"/>
        <v>0</v>
      </c>
    </row>
    <row r="55" spans="1:11" x14ac:dyDescent="0.3">
      <c r="A55" s="20" t="s">
        <v>1</v>
      </c>
      <c r="B55" s="20" t="s">
        <v>24</v>
      </c>
      <c r="C55" s="20" t="s">
        <v>53</v>
      </c>
      <c r="D55" s="20" t="s">
        <v>47</v>
      </c>
      <c r="E55" s="20">
        <v>16.38</v>
      </c>
      <c r="F55" s="15">
        <v>20.16</v>
      </c>
      <c r="G55" s="20">
        <v>13.139999999999999</v>
      </c>
      <c r="H55" s="20">
        <v>13.139999999999999</v>
      </c>
      <c r="I55" s="21">
        <f t="shared" si="4"/>
        <v>4</v>
      </c>
      <c r="J55" s="21">
        <f t="shared" si="5"/>
        <v>4</v>
      </c>
      <c r="K55" s="21">
        <f t="shared" si="6"/>
        <v>0</v>
      </c>
    </row>
    <row r="56" spans="1:11" x14ac:dyDescent="0.3">
      <c r="A56" s="15" t="s">
        <v>2</v>
      </c>
      <c r="B56" s="15" t="s">
        <v>25</v>
      </c>
      <c r="C56" s="15" t="s">
        <v>54</v>
      </c>
      <c r="D56" s="15" t="s">
        <v>47</v>
      </c>
      <c r="E56" s="15">
        <v>21.06</v>
      </c>
      <c r="F56" s="20" t="s">
        <v>61</v>
      </c>
      <c r="G56" s="15">
        <v>14.219999999999999</v>
      </c>
      <c r="H56" s="15">
        <v>14.219999999999999</v>
      </c>
      <c r="I56" s="21">
        <f t="shared" si="4"/>
        <v>3</v>
      </c>
      <c r="J56" s="21">
        <f t="shared" si="5"/>
        <v>4</v>
      </c>
      <c r="K56" s="21">
        <f t="shared" si="6"/>
        <v>0</v>
      </c>
    </row>
    <row r="57" spans="1:11" x14ac:dyDescent="0.3">
      <c r="A57" s="20" t="s">
        <v>3</v>
      </c>
      <c r="B57" s="20" t="s">
        <v>24</v>
      </c>
      <c r="C57" s="20" t="s">
        <v>53</v>
      </c>
      <c r="D57" s="20" t="s">
        <v>47</v>
      </c>
      <c r="E57" s="20">
        <v>26.64</v>
      </c>
      <c r="F57" s="15">
        <v>11.7</v>
      </c>
      <c r="G57" s="20">
        <v>20.52</v>
      </c>
      <c r="H57" s="20">
        <v>20.52</v>
      </c>
      <c r="I57" s="21">
        <f t="shared" si="4"/>
        <v>4</v>
      </c>
      <c r="J57" s="21">
        <f t="shared" si="5"/>
        <v>4</v>
      </c>
      <c r="K57" s="21">
        <f t="shared" si="6"/>
        <v>0</v>
      </c>
    </row>
    <row r="58" spans="1:11" x14ac:dyDescent="0.3">
      <c r="A58" s="15" t="s">
        <v>3</v>
      </c>
      <c r="B58" s="15" t="s">
        <v>24</v>
      </c>
      <c r="C58" s="15" t="s">
        <v>55</v>
      </c>
      <c r="D58" s="15" t="s">
        <v>47</v>
      </c>
      <c r="E58" s="15">
        <v>15.84</v>
      </c>
      <c r="F58" s="20">
        <v>26.279999999999998</v>
      </c>
      <c r="G58" s="15">
        <v>24.84</v>
      </c>
      <c r="H58" s="15">
        <v>16.38</v>
      </c>
      <c r="I58" s="21">
        <f t="shared" si="4"/>
        <v>4</v>
      </c>
      <c r="J58" s="21">
        <f t="shared" si="5"/>
        <v>4</v>
      </c>
      <c r="K58" s="21">
        <f t="shared" si="6"/>
        <v>0</v>
      </c>
    </row>
    <row r="59" spans="1:11" x14ac:dyDescent="0.3">
      <c r="A59" s="19">
        <v>42594</v>
      </c>
      <c r="B59" s="20" t="s">
        <v>26</v>
      </c>
      <c r="C59" s="20" t="s">
        <v>54</v>
      </c>
      <c r="D59" s="20" t="s">
        <v>48</v>
      </c>
      <c r="E59" s="20">
        <v>18</v>
      </c>
      <c r="F59" s="15">
        <v>9.9</v>
      </c>
      <c r="G59" s="20"/>
      <c r="H59" s="20">
        <v>20.88</v>
      </c>
      <c r="I59" s="21">
        <f t="shared" si="4"/>
        <v>3</v>
      </c>
      <c r="J59" s="21">
        <f t="shared" si="5"/>
        <v>3</v>
      </c>
      <c r="K59" s="21">
        <f t="shared" si="6"/>
        <v>1</v>
      </c>
    </row>
    <row r="60" spans="1:11" x14ac:dyDescent="0.3">
      <c r="A60" s="15" t="s">
        <v>4</v>
      </c>
      <c r="B60" s="15" t="s">
        <v>27</v>
      </c>
      <c r="C60" s="15" t="s">
        <v>56</v>
      </c>
      <c r="D60" s="15" t="s">
        <v>49</v>
      </c>
      <c r="E60" s="15">
        <v>25.74</v>
      </c>
      <c r="F60" s="20">
        <v>11.16</v>
      </c>
      <c r="G60" s="15">
        <v>21.06</v>
      </c>
      <c r="H60" s="15">
        <v>20.7</v>
      </c>
      <c r="I60" s="21">
        <f t="shared" si="4"/>
        <v>4</v>
      </c>
      <c r="J60" s="21">
        <f t="shared" si="5"/>
        <v>4</v>
      </c>
      <c r="K60" s="21">
        <f t="shared" si="6"/>
        <v>0</v>
      </c>
    </row>
    <row r="61" spans="1:11" x14ac:dyDescent="0.3">
      <c r="A61" s="20" t="s">
        <v>4</v>
      </c>
      <c r="B61" s="20" t="s">
        <v>27</v>
      </c>
      <c r="C61" s="20" t="s">
        <v>55</v>
      </c>
      <c r="D61" s="20"/>
      <c r="E61" s="20">
        <v>15.12</v>
      </c>
      <c r="F61" s="15">
        <v>19.98</v>
      </c>
      <c r="G61" s="20">
        <v>20.88</v>
      </c>
      <c r="H61" s="20">
        <v>17.46</v>
      </c>
      <c r="I61" s="21">
        <f t="shared" si="4"/>
        <v>4</v>
      </c>
      <c r="J61" s="21">
        <f t="shared" si="5"/>
        <v>4</v>
      </c>
      <c r="K61" s="21">
        <f t="shared" si="6"/>
        <v>0</v>
      </c>
    </row>
    <row r="62" spans="1:11" x14ac:dyDescent="0.3">
      <c r="A62" s="15" t="s">
        <v>5</v>
      </c>
      <c r="B62" s="15" t="s">
        <v>28</v>
      </c>
      <c r="C62" s="15" t="s">
        <v>57</v>
      </c>
      <c r="D62" s="15" t="s">
        <v>47</v>
      </c>
      <c r="E62" s="15">
        <v>23.759999999999998</v>
      </c>
      <c r="F62" s="20">
        <v>14.76</v>
      </c>
      <c r="G62" s="15">
        <v>18.72</v>
      </c>
      <c r="H62" s="15">
        <v>11.879999999999999</v>
      </c>
      <c r="I62" s="21">
        <f t="shared" si="4"/>
        <v>4</v>
      </c>
      <c r="J62" s="21">
        <f t="shared" si="5"/>
        <v>4</v>
      </c>
      <c r="K62" s="21">
        <f t="shared" si="6"/>
        <v>0</v>
      </c>
    </row>
    <row r="63" spans="1:11" x14ac:dyDescent="0.3">
      <c r="A63" s="20" t="s">
        <v>5</v>
      </c>
      <c r="B63" s="20" t="s">
        <v>28</v>
      </c>
      <c r="C63" s="20" t="s">
        <v>58</v>
      </c>
      <c r="D63" s="20" t="s">
        <v>47</v>
      </c>
      <c r="E63" s="20">
        <v>15.66</v>
      </c>
      <c r="F63" s="15">
        <v>22.32</v>
      </c>
      <c r="G63" s="20">
        <v>20.52</v>
      </c>
      <c r="H63" s="20">
        <v>13.139999999999999</v>
      </c>
      <c r="I63" s="21">
        <f t="shared" si="4"/>
        <v>4</v>
      </c>
      <c r="J63" s="21">
        <f t="shared" si="5"/>
        <v>4</v>
      </c>
      <c r="K63" s="21">
        <f t="shared" si="6"/>
        <v>0</v>
      </c>
    </row>
    <row r="64" spans="1:11" x14ac:dyDescent="0.3">
      <c r="A64" s="15" t="s">
        <v>6</v>
      </c>
      <c r="B64" s="15" t="s">
        <v>29</v>
      </c>
      <c r="C64" s="15" t="s">
        <v>58</v>
      </c>
      <c r="D64" s="15" t="s">
        <v>47</v>
      </c>
      <c r="E64" s="15">
        <v>21.96</v>
      </c>
      <c r="F64" s="20">
        <v>16.38</v>
      </c>
      <c r="G64" s="15">
        <v>18.54</v>
      </c>
      <c r="H64" s="15">
        <v>14.219999999999999</v>
      </c>
      <c r="I64" s="21">
        <f t="shared" si="4"/>
        <v>4</v>
      </c>
      <c r="J64" s="21">
        <f t="shared" si="5"/>
        <v>4</v>
      </c>
      <c r="K64" s="21">
        <f t="shared" si="6"/>
        <v>0</v>
      </c>
    </row>
    <row r="65" spans="1:11" x14ac:dyDescent="0.3">
      <c r="A65" s="20" t="s">
        <v>7</v>
      </c>
      <c r="B65" s="20" t="s">
        <v>23</v>
      </c>
      <c r="C65" s="20" t="s">
        <v>59</v>
      </c>
      <c r="D65" s="20" t="s">
        <v>47</v>
      </c>
      <c r="E65" s="20">
        <v>25.02</v>
      </c>
      <c r="F65" s="15">
        <v>21.06</v>
      </c>
      <c r="G65" s="20">
        <v>11.34</v>
      </c>
      <c r="H65" s="20">
        <v>20.52</v>
      </c>
      <c r="I65" s="21">
        <f t="shared" si="4"/>
        <v>4</v>
      </c>
      <c r="J65" s="21">
        <f t="shared" si="5"/>
        <v>4</v>
      </c>
      <c r="K65" s="21">
        <f t="shared" si="6"/>
        <v>0</v>
      </c>
    </row>
    <row r="66" spans="1:11" x14ac:dyDescent="0.3">
      <c r="A66" s="15" t="s">
        <v>8</v>
      </c>
      <c r="B66" s="15" t="s">
        <v>30</v>
      </c>
      <c r="C66" s="15" t="s">
        <v>59</v>
      </c>
      <c r="D66" s="15" t="s">
        <v>49</v>
      </c>
      <c r="E66" s="15">
        <v>18.899999999999999</v>
      </c>
      <c r="F66" s="20">
        <v>26.64</v>
      </c>
      <c r="G66" s="15">
        <v>14.399999999999999</v>
      </c>
      <c r="H66" s="15">
        <v>24.84</v>
      </c>
      <c r="I66" s="21">
        <f t="shared" si="4"/>
        <v>4</v>
      </c>
      <c r="J66" s="21">
        <f t="shared" si="5"/>
        <v>4</v>
      </c>
      <c r="K66" s="21">
        <f t="shared" si="6"/>
        <v>0</v>
      </c>
    </row>
    <row r="67" spans="1:11" x14ac:dyDescent="0.3">
      <c r="A67" s="20" t="s">
        <v>9</v>
      </c>
      <c r="B67" s="20" t="s">
        <v>31</v>
      </c>
      <c r="C67" s="20" t="s">
        <v>60</v>
      </c>
      <c r="D67" s="20" t="s">
        <v>47</v>
      </c>
      <c r="E67" s="15">
        <v>11.7</v>
      </c>
      <c r="F67" s="15">
        <v>15.84</v>
      </c>
      <c r="G67" s="20">
        <v>25.2</v>
      </c>
      <c r="H67" s="20">
        <v>19.079999999999998</v>
      </c>
      <c r="I67" s="21">
        <f t="shared" si="4"/>
        <v>4</v>
      </c>
      <c r="J67" s="21">
        <f t="shared" si="5"/>
        <v>4</v>
      </c>
      <c r="K67" s="21">
        <f t="shared" si="6"/>
        <v>0</v>
      </c>
    </row>
    <row r="68" spans="1:11" x14ac:dyDescent="0.3">
      <c r="A68" s="15" t="s">
        <v>9</v>
      </c>
      <c r="B68" s="15" t="s">
        <v>31</v>
      </c>
      <c r="C68" s="15" t="s">
        <v>60</v>
      </c>
      <c r="D68" s="15"/>
      <c r="E68" s="20">
        <v>26.279999999999998</v>
      </c>
      <c r="F68" s="20">
        <v>18</v>
      </c>
      <c r="G68" s="15">
        <v>24.119999999999997</v>
      </c>
      <c r="H68" s="15">
        <v>21.06</v>
      </c>
      <c r="I68" s="21">
        <f t="shared" si="4"/>
        <v>4</v>
      </c>
      <c r="J68" s="21">
        <f t="shared" si="5"/>
        <v>4</v>
      </c>
      <c r="K68" s="21">
        <f t="shared" si="6"/>
        <v>0</v>
      </c>
    </row>
    <row r="69" spans="1:11" x14ac:dyDescent="0.3">
      <c r="A69" s="19">
        <v>42990</v>
      </c>
      <c r="B69" s="20" t="s">
        <v>27</v>
      </c>
      <c r="C69" s="20" t="s">
        <v>52</v>
      </c>
      <c r="D69" s="20" t="s">
        <v>48</v>
      </c>
      <c r="E69" s="15">
        <v>9.9</v>
      </c>
      <c r="F69" s="15" t="s">
        <v>61</v>
      </c>
      <c r="G69" s="20">
        <v>21.599999999999998</v>
      </c>
      <c r="H69" s="20">
        <v>20.88</v>
      </c>
      <c r="I69" s="21">
        <f t="shared" si="4"/>
        <v>3</v>
      </c>
      <c r="J69" s="21">
        <f t="shared" si="5"/>
        <v>4</v>
      </c>
      <c r="K69" s="21">
        <f t="shared" si="6"/>
        <v>0</v>
      </c>
    </row>
    <row r="70" spans="1:11" x14ac:dyDescent="0.3">
      <c r="A70" s="15" t="s">
        <v>10</v>
      </c>
      <c r="B70" s="15" t="s">
        <v>27</v>
      </c>
      <c r="C70" s="15" t="s">
        <v>52</v>
      </c>
      <c r="D70" s="15" t="s">
        <v>47</v>
      </c>
      <c r="E70" s="20">
        <v>11.16</v>
      </c>
      <c r="F70" s="20">
        <v>15.12</v>
      </c>
      <c r="G70" s="15">
        <v>13.32</v>
      </c>
      <c r="H70" s="15">
        <v>18.72</v>
      </c>
      <c r="I70" s="21">
        <f t="shared" si="4"/>
        <v>4</v>
      </c>
      <c r="J70" s="21">
        <f t="shared" si="5"/>
        <v>4</v>
      </c>
      <c r="K70" s="21">
        <f t="shared" si="6"/>
        <v>0</v>
      </c>
    </row>
    <row r="71" spans="1:11" x14ac:dyDescent="0.3">
      <c r="A71" s="20" t="s">
        <v>11</v>
      </c>
      <c r="B71" s="20" t="s">
        <v>32</v>
      </c>
      <c r="C71" s="20" t="s">
        <v>52</v>
      </c>
      <c r="D71" s="20" t="s">
        <v>47</v>
      </c>
      <c r="E71" s="15">
        <v>19.98</v>
      </c>
      <c r="F71" s="15">
        <v>23.759999999999998</v>
      </c>
      <c r="G71" s="20">
        <v>10.799999999999999</v>
      </c>
      <c r="H71" s="20"/>
      <c r="I71" s="21">
        <f t="shared" si="4"/>
        <v>3</v>
      </c>
      <c r="J71" s="21">
        <f t="shared" si="5"/>
        <v>3</v>
      </c>
      <c r="K71" s="21">
        <f t="shared" si="6"/>
        <v>1</v>
      </c>
    </row>
    <row r="72" spans="1:11" x14ac:dyDescent="0.3">
      <c r="A72" s="15" t="s">
        <v>12</v>
      </c>
      <c r="B72" s="15" t="s">
        <v>33</v>
      </c>
      <c r="C72" s="15" t="s">
        <v>52</v>
      </c>
      <c r="D72" s="15" t="s">
        <v>47</v>
      </c>
      <c r="E72" s="20">
        <v>14.76</v>
      </c>
      <c r="F72" s="20">
        <v>15.66</v>
      </c>
      <c r="G72" s="15">
        <v>12.78</v>
      </c>
      <c r="H72" s="15">
        <v>18.54</v>
      </c>
      <c r="I72" s="21">
        <f t="shared" si="4"/>
        <v>4</v>
      </c>
      <c r="J72" s="21">
        <f t="shared" si="5"/>
        <v>4</v>
      </c>
      <c r="K72" s="21">
        <f t="shared" si="6"/>
        <v>0</v>
      </c>
    </row>
    <row r="73" spans="1:11" x14ac:dyDescent="0.3">
      <c r="A73" s="19">
        <v>42989</v>
      </c>
      <c r="B73" s="20" t="s">
        <v>34</v>
      </c>
      <c r="C73" s="20" t="s">
        <v>53</v>
      </c>
      <c r="D73" s="20" t="s">
        <v>49</v>
      </c>
      <c r="E73" s="15">
        <v>22.32</v>
      </c>
      <c r="F73" s="15">
        <v>21.96</v>
      </c>
      <c r="G73" s="20">
        <v>14.94</v>
      </c>
      <c r="H73" s="20">
        <v>11.34</v>
      </c>
      <c r="I73" s="21">
        <f t="shared" si="4"/>
        <v>4</v>
      </c>
      <c r="J73" s="21">
        <f t="shared" si="5"/>
        <v>4</v>
      </c>
      <c r="K73" s="21">
        <f t="shared" si="6"/>
        <v>0</v>
      </c>
    </row>
    <row r="74" spans="1:11" x14ac:dyDescent="0.3">
      <c r="A74" s="15" t="s">
        <v>13</v>
      </c>
      <c r="B74" s="15" t="s">
        <v>35</v>
      </c>
      <c r="C74" s="15" t="s">
        <v>53</v>
      </c>
      <c r="D74" s="15" t="s">
        <v>47</v>
      </c>
      <c r="E74" s="20">
        <v>16.38</v>
      </c>
      <c r="F74" s="20">
        <v>25.02</v>
      </c>
      <c r="G74" s="15">
        <v>20.16</v>
      </c>
      <c r="H74" s="15">
        <v>14.399999999999999</v>
      </c>
      <c r="I74" s="21">
        <f t="shared" si="4"/>
        <v>4</v>
      </c>
      <c r="J74" s="21">
        <f t="shared" si="5"/>
        <v>4</v>
      </c>
      <c r="K74" s="21">
        <f t="shared" si="6"/>
        <v>0</v>
      </c>
    </row>
    <row r="75" spans="1:11" x14ac:dyDescent="0.3">
      <c r="A75" s="20" t="s">
        <v>14</v>
      </c>
      <c r="B75" s="20" t="s">
        <v>34</v>
      </c>
      <c r="C75" s="20" t="s">
        <v>54</v>
      </c>
      <c r="D75" s="20" t="s">
        <v>48</v>
      </c>
      <c r="E75" s="15">
        <v>21.06</v>
      </c>
      <c r="F75" s="15">
        <v>18.899999999999999</v>
      </c>
      <c r="G75" s="20">
        <v>25.38</v>
      </c>
      <c r="H75" s="20">
        <v>25.2</v>
      </c>
      <c r="I75" s="21">
        <f t="shared" si="4"/>
        <v>4</v>
      </c>
      <c r="J75" s="21">
        <f t="shared" si="5"/>
        <v>4</v>
      </c>
      <c r="K75" s="21">
        <f t="shared" si="6"/>
        <v>0</v>
      </c>
    </row>
    <row r="76" spans="1:11" x14ac:dyDescent="0.3">
      <c r="A76" s="18">
        <v>42038</v>
      </c>
      <c r="B76" s="15" t="s">
        <v>36</v>
      </c>
      <c r="C76" s="15" t="s">
        <v>53</v>
      </c>
      <c r="D76" s="15" t="s">
        <v>47</v>
      </c>
      <c r="E76" s="20">
        <v>26.64</v>
      </c>
      <c r="F76" s="15">
        <v>11.7</v>
      </c>
      <c r="G76" s="15">
        <v>11.7</v>
      </c>
      <c r="H76" s="15">
        <v>24.119999999999997</v>
      </c>
      <c r="I76" s="21">
        <f t="shared" si="4"/>
        <v>4</v>
      </c>
      <c r="J76" s="21">
        <f t="shared" si="5"/>
        <v>4</v>
      </c>
      <c r="K76" s="21">
        <f t="shared" si="6"/>
        <v>0</v>
      </c>
    </row>
    <row r="77" spans="1:11" x14ac:dyDescent="0.3">
      <c r="A77" s="19">
        <v>42710</v>
      </c>
      <c r="B77" s="20" t="s">
        <v>37</v>
      </c>
      <c r="C77" s="20" t="s">
        <v>55</v>
      </c>
      <c r="D77" s="20" t="s">
        <v>47</v>
      </c>
      <c r="E77" s="15">
        <v>15.84</v>
      </c>
      <c r="F77" s="20">
        <v>26.279999999999998</v>
      </c>
      <c r="G77" s="20">
        <v>26.279999999999998</v>
      </c>
      <c r="H77" s="20">
        <v>21.599999999999998</v>
      </c>
      <c r="I77" s="21">
        <f t="shared" si="4"/>
        <v>4</v>
      </c>
      <c r="J77" s="21">
        <f t="shared" si="5"/>
        <v>4</v>
      </c>
      <c r="K77" s="21">
        <f t="shared" si="6"/>
        <v>0</v>
      </c>
    </row>
    <row r="78" spans="1:11" x14ac:dyDescent="0.3">
      <c r="A78" s="15" t="s">
        <v>15</v>
      </c>
      <c r="B78" s="15" t="s">
        <v>27</v>
      </c>
      <c r="C78" s="15" t="s">
        <v>54</v>
      </c>
      <c r="D78" s="15" t="s">
        <v>49</v>
      </c>
      <c r="E78" s="20">
        <v>18</v>
      </c>
      <c r="F78" s="15">
        <v>9.9</v>
      </c>
      <c r="G78" s="15">
        <v>9.9</v>
      </c>
      <c r="H78" s="15">
        <v>13.32</v>
      </c>
      <c r="I78" s="21">
        <f t="shared" si="4"/>
        <v>4</v>
      </c>
      <c r="J78" s="21">
        <f t="shared" si="5"/>
        <v>4</v>
      </c>
      <c r="K78" s="21">
        <f t="shared" si="6"/>
        <v>0</v>
      </c>
    </row>
    <row r="79" spans="1:11" x14ac:dyDescent="0.3">
      <c r="A79" s="20" t="s">
        <v>16</v>
      </c>
      <c r="B79" s="20" t="s">
        <v>38</v>
      </c>
      <c r="C79" s="20" t="s">
        <v>56</v>
      </c>
      <c r="D79" s="20" t="s">
        <v>47</v>
      </c>
      <c r="E79" s="15">
        <v>25.74</v>
      </c>
      <c r="F79" s="20">
        <v>11.16</v>
      </c>
      <c r="G79" s="20">
        <v>11.16</v>
      </c>
      <c r="H79" s="20">
        <v>10.799999999999999</v>
      </c>
      <c r="I79" s="21">
        <f t="shared" si="4"/>
        <v>4</v>
      </c>
      <c r="J79" s="21">
        <f t="shared" si="5"/>
        <v>4</v>
      </c>
      <c r="K79" s="21">
        <f t="shared" si="6"/>
        <v>0</v>
      </c>
    </row>
    <row r="80" spans="1:11" x14ac:dyDescent="0.3">
      <c r="A80" s="18">
        <v>42532</v>
      </c>
      <c r="B80" s="15" t="s">
        <v>23</v>
      </c>
      <c r="C80" s="15" t="s">
        <v>55</v>
      </c>
      <c r="D80" s="15" t="s">
        <v>49</v>
      </c>
      <c r="E80" s="20"/>
      <c r="F80" s="15">
        <v>19.98</v>
      </c>
      <c r="G80" s="15">
        <v>19.98</v>
      </c>
      <c r="H80" s="15">
        <v>12.78</v>
      </c>
      <c r="I80" s="21">
        <f t="shared" si="4"/>
        <v>3</v>
      </c>
      <c r="J80" s="21">
        <f t="shared" si="5"/>
        <v>3</v>
      </c>
      <c r="K80" s="21">
        <f t="shared" si="6"/>
        <v>1</v>
      </c>
    </row>
    <row r="81" spans="1:11" x14ac:dyDescent="0.3">
      <c r="A81" s="19">
        <v>42532</v>
      </c>
      <c r="B81" s="20" t="s">
        <v>23</v>
      </c>
      <c r="C81" s="20" t="s">
        <v>57</v>
      </c>
      <c r="D81" s="20" t="s">
        <v>49</v>
      </c>
      <c r="E81" s="15">
        <v>23.759999999999998</v>
      </c>
      <c r="F81" s="20">
        <v>14.76</v>
      </c>
      <c r="G81" s="20">
        <v>14.76</v>
      </c>
      <c r="H81" s="20">
        <v>14.94</v>
      </c>
      <c r="I81" s="21">
        <f t="shared" si="4"/>
        <v>4</v>
      </c>
      <c r="J81" s="21">
        <f t="shared" si="5"/>
        <v>4</v>
      </c>
      <c r="K81" s="21">
        <f t="shared" si="6"/>
        <v>0</v>
      </c>
    </row>
    <row r="82" spans="1:11" x14ac:dyDescent="0.3">
      <c r="A82" s="15" t="s">
        <v>17</v>
      </c>
      <c r="B82" s="15" t="s">
        <v>39</v>
      </c>
      <c r="C82" s="15" t="s">
        <v>58</v>
      </c>
      <c r="D82" s="15" t="s">
        <v>47</v>
      </c>
      <c r="E82" s="20">
        <v>15.66</v>
      </c>
      <c r="F82" s="15">
        <v>22.32</v>
      </c>
      <c r="G82" s="15">
        <v>22.32</v>
      </c>
      <c r="H82" s="15">
        <v>20.16</v>
      </c>
      <c r="I82" s="21">
        <f t="shared" si="4"/>
        <v>4</v>
      </c>
      <c r="J82" s="21">
        <f t="shared" si="5"/>
        <v>4</v>
      </c>
      <c r="K82" s="21">
        <f t="shared" si="6"/>
        <v>0</v>
      </c>
    </row>
    <row r="83" spans="1:11" x14ac:dyDescent="0.3">
      <c r="A83" s="19">
        <v>42499</v>
      </c>
      <c r="B83" s="20" t="s">
        <v>24</v>
      </c>
      <c r="C83" s="20" t="s">
        <v>58</v>
      </c>
      <c r="D83" s="20" t="s">
        <v>48</v>
      </c>
      <c r="E83" s="15">
        <v>21.96</v>
      </c>
      <c r="F83" s="20">
        <v>16.38</v>
      </c>
      <c r="G83" s="20">
        <v>16.38</v>
      </c>
      <c r="H83" s="20">
        <v>25.38</v>
      </c>
      <c r="I83" s="21">
        <f t="shared" si="4"/>
        <v>4</v>
      </c>
      <c r="J83" s="21">
        <f t="shared" si="5"/>
        <v>4</v>
      </c>
      <c r="K83" s="21">
        <f t="shared" si="6"/>
        <v>0</v>
      </c>
    </row>
    <row r="84" spans="1:11" x14ac:dyDescent="0.3">
      <c r="A84" s="15" t="s">
        <v>18</v>
      </c>
      <c r="B84" s="15" t="s">
        <v>40</v>
      </c>
      <c r="C84" s="15" t="s">
        <v>59</v>
      </c>
      <c r="D84" s="15" t="s">
        <v>49</v>
      </c>
      <c r="E84" s="20">
        <v>25.02</v>
      </c>
      <c r="F84" s="15">
        <v>21.06</v>
      </c>
      <c r="G84" s="15">
        <v>21.06</v>
      </c>
      <c r="H84" s="15">
        <v>11.7</v>
      </c>
      <c r="I84" s="21">
        <f t="shared" si="4"/>
        <v>4</v>
      </c>
      <c r="J84" s="21">
        <f t="shared" si="5"/>
        <v>4</v>
      </c>
      <c r="K84" s="21">
        <f t="shared" si="6"/>
        <v>0</v>
      </c>
    </row>
    <row r="85" spans="1:11" x14ac:dyDescent="0.3">
      <c r="A85" s="19">
        <v>42502</v>
      </c>
      <c r="B85" s="20" t="s">
        <v>41</v>
      </c>
      <c r="C85" s="20" t="s">
        <v>59</v>
      </c>
      <c r="D85" s="20" t="s">
        <v>48</v>
      </c>
      <c r="E85" s="15">
        <v>18.899999999999999</v>
      </c>
      <c r="F85" s="20">
        <v>26.64</v>
      </c>
      <c r="G85" s="20">
        <v>26.64</v>
      </c>
      <c r="H85" s="20">
        <v>26.279999999999998</v>
      </c>
      <c r="I85" s="21">
        <f t="shared" si="4"/>
        <v>4</v>
      </c>
      <c r="J85" s="21">
        <f t="shared" si="5"/>
        <v>4</v>
      </c>
      <c r="K85" s="21">
        <f t="shared" si="6"/>
        <v>0</v>
      </c>
    </row>
    <row r="86" spans="1:11" x14ac:dyDescent="0.3">
      <c r="A86" s="18">
        <v>41642</v>
      </c>
      <c r="B86" s="15" t="s">
        <v>36</v>
      </c>
      <c r="C86" s="15" t="s">
        <v>60</v>
      </c>
      <c r="D86" s="15" t="s">
        <v>47</v>
      </c>
      <c r="E86" s="15">
        <v>15.84</v>
      </c>
      <c r="F86" s="15">
        <v>15.84</v>
      </c>
      <c r="G86" s="15">
        <v>15.84</v>
      </c>
      <c r="H86" s="15">
        <v>9.9</v>
      </c>
      <c r="I86" s="21">
        <f t="shared" si="4"/>
        <v>4</v>
      </c>
      <c r="J86" s="21">
        <f t="shared" si="5"/>
        <v>4</v>
      </c>
      <c r="K86" s="21">
        <f t="shared" si="6"/>
        <v>0</v>
      </c>
    </row>
    <row r="87" spans="1:11" x14ac:dyDescent="0.3">
      <c r="A87" s="19">
        <v>41860</v>
      </c>
      <c r="B87" s="20" t="s">
        <v>42</v>
      </c>
      <c r="C87" s="20" t="s">
        <v>60</v>
      </c>
      <c r="D87" s="20" t="s">
        <v>47</v>
      </c>
      <c r="E87" s="20">
        <v>18</v>
      </c>
      <c r="F87" s="20">
        <v>18</v>
      </c>
      <c r="G87" s="20">
        <v>18</v>
      </c>
      <c r="H87" s="20">
        <v>11.16</v>
      </c>
      <c r="I87" s="21">
        <f t="shared" si="4"/>
        <v>4</v>
      </c>
      <c r="J87" s="21">
        <f t="shared" si="5"/>
        <v>4</v>
      </c>
      <c r="K87" s="21">
        <f t="shared" si="6"/>
        <v>0</v>
      </c>
    </row>
    <row r="88" spans="1:11" x14ac:dyDescent="0.3">
      <c r="A88" s="18">
        <v>41767</v>
      </c>
      <c r="B88" s="15" t="s">
        <v>23</v>
      </c>
      <c r="C88" s="15" t="s">
        <v>52</v>
      </c>
      <c r="D88" s="15" t="s">
        <v>47</v>
      </c>
      <c r="E88" s="15">
        <v>25.74</v>
      </c>
      <c r="F88" s="15">
        <v>25.74</v>
      </c>
      <c r="G88" s="15">
        <v>25.74</v>
      </c>
      <c r="H88" s="15">
        <v>19.98</v>
      </c>
      <c r="I88" s="21">
        <f t="shared" si="4"/>
        <v>4</v>
      </c>
      <c r="J88" s="21">
        <f t="shared" si="5"/>
        <v>4</v>
      </c>
      <c r="K88" s="21">
        <f t="shared" si="6"/>
        <v>0</v>
      </c>
    </row>
    <row r="89" spans="1:11" x14ac:dyDescent="0.3">
      <c r="A89" s="20" t="s">
        <v>19</v>
      </c>
      <c r="B89" s="20" t="s">
        <v>40</v>
      </c>
      <c r="C89" s="20" t="s">
        <v>52</v>
      </c>
      <c r="D89" s="20" t="s">
        <v>47</v>
      </c>
      <c r="E89" s="20">
        <v>15.12</v>
      </c>
      <c r="F89" s="20">
        <v>15.12</v>
      </c>
      <c r="G89" s="20">
        <v>15.12</v>
      </c>
      <c r="H89" s="20">
        <v>14.76</v>
      </c>
      <c r="I89" s="21">
        <f t="shared" si="4"/>
        <v>4</v>
      </c>
      <c r="J89" s="21">
        <f t="shared" si="5"/>
        <v>4</v>
      </c>
      <c r="K89" s="21">
        <f t="shared" si="6"/>
        <v>0</v>
      </c>
    </row>
    <row r="90" spans="1:11" x14ac:dyDescent="0.3">
      <c r="A90" s="18">
        <v>42348</v>
      </c>
      <c r="B90" s="15" t="s">
        <v>34</v>
      </c>
      <c r="C90" s="15" t="s">
        <v>52</v>
      </c>
      <c r="D90" s="15" t="s">
        <v>49</v>
      </c>
      <c r="E90" s="15">
        <v>23.759999999999998</v>
      </c>
      <c r="F90" s="15">
        <v>23.759999999999998</v>
      </c>
      <c r="G90" s="15">
        <v>23.759999999999998</v>
      </c>
      <c r="H90" s="15">
        <v>22.32</v>
      </c>
      <c r="I90" s="21">
        <f t="shared" si="4"/>
        <v>4</v>
      </c>
      <c r="J90" s="21">
        <f t="shared" si="5"/>
        <v>4</v>
      </c>
      <c r="K90" s="21">
        <f t="shared" si="6"/>
        <v>0</v>
      </c>
    </row>
    <row r="91" spans="1:11" x14ac:dyDescent="0.3">
      <c r="A91" s="19">
        <v>42348</v>
      </c>
      <c r="B91" s="20" t="s">
        <v>34</v>
      </c>
      <c r="C91" s="20" t="s">
        <v>52</v>
      </c>
      <c r="D91" s="20" t="s">
        <v>49</v>
      </c>
      <c r="E91" s="20">
        <v>15.66</v>
      </c>
      <c r="F91" s="20">
        <v>15.66</v>
      </c>
      <c r="G91" s="20">
        <v>15.66</v>
      </c>
      <c r="H91" s="20">
        <v>16.38</v>
      </c>
      <c r="I91" s="21">
        <f t="shared" si="4"/>
        <v>4</v>
      </c>
      <c r="J91" s="21">
        <f t="shared" si="5"/>
        <v>4</v>
      </c>
      <c r="K91" s="21">
        <f t="shared" si="6"/>
        <v>0</v>
      </c>
    </row>
    <row r="92" spans="1:11" x14ac:dyDescent="0.3">
      <c r="A92" s="18">
        <v>41706</v>
      </c>
      <c r="B92" s="15" t="s">
        <v>43</v>
      </c>
      <c r="C92" s="15" t="s">
        <v>53</v>
      </c>
      <c r="D92" s="15" t="s">
        <v>47</v>
      </c>
      <c r="E92" s="15">
        <v>21.96</v>
      </c>
      <c r="F92" s="15">
        <v>21.96</v>
      </c>
      <c r="G92" s="15">
        <v>21.96</v>
      </c>
      <c r="H92" s="15">
        <v>21.06</v>
      </c>
      <c r="I92" s="21">
        <f t="shared" si="4"/>
        <v>4</v>
      </c>
      <c r="J92" s="21">
        <f t="shared" si="5"/>
        <v>4</v>
      </c>
      <c r="K92" s="21">
        <f t="shared" si="6"/>
        <v>0</v>
      </c>
    </row>
    <row r="93" spans="1:11" x14ac:dyDescent="0.3">
      <c r="A93" s="19">
        <v>42800</v>
      </c>
      <c r="B93" s="20" t="s">
        <v>41</v>
      </c>
      <c r="C93" s="20" t="s">
        <v>53</v>
      </c>
      <c r="D93" s="20" t="s">
        <v>48</v>
      </c>
      <c r="E93" s="20">
        <v>25.02</v>
      </c>
      <c r="F93" s="20">
        <v>25.02</v>
      </c>
      <c r="G93" s="20">
        <v>25.02</v>
      </c>
      <c r="H93" s="20">
        <v>26.64</v>
      </c>
      <c r="I93" s="21">
        <f t="shared" si="4"/>
        <v>4</v>
      </c>
      <c r="J93" s="21">
        <f t="shared" si="5"/>
        <v>4</v>
      </c>
      <c r="K93" s="21">
        <f t="shared" si="6"/>
        <v>0</v>
      </c>
    </row>
    <row r="94" spans="1:11" x14ac:dyDescent="0.3">
      <c r="A94" s="18">
        <v>42036</v>
      </c>
      <c r="B94" s="15" t="s">
        <v>44</v>
      </c>
      <c r="C94" s="15" t="s">
        <v>54</v>
      </c>
      <c r="D94" s="15" t="s">
        <v>48</v>
      </c>
      <c r="E94" s="15">
        <v>18.899999999999999</v>
      </c>
      <c r="F94" s="15">
        <v>18.899999999999999</v>
      </c>
      <c r="G94" s="15">
        <v>18.899999999999999</v>
      </c>
      <c r="H94" s="15">
        <v>15.84</v>
      </c>
      <c r="I94" s="21">
        <f t="shared" si="4"/>
        <v>4</v>
      </c>
      <c r="J94" s="21">
        <f t="shared" si="5"/>
        <v>4</v>
      </c>
      <c r="K94" s="21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5E59-9BB2-4A7A-B89C-B509EEDA6B05}">
  <dimension ref="A1:AB19"/>
  <sheetViews>
    <sheetView tabSelected="1" workbookViewId="0">
      <selection activeCell="I24" sqref="I24"/>
    </sheetView>
  </sheetViews>
  <sheetFormatPr defaultRowHeight="14.4" x14ac:dyDescent="0.3"/>
  <cols>
    <col min="2" max="2" width="9.5546875" bestFit="1" customWidth="1"/>
    <col min="3" max="5" width="10.109375" bestFit="1" customWidth="1"/>
    <col min="6" max="6" width="9.88671875" bestFit="1" customWidth="1"/>
    <col min="15" max="15" width="9.88671875" bestFit="1" customWidth="1"/>
    <col min="16" max="16" width="16.5546875" bestFit="1" customWidth="1"/>
  </cols>
  <sheetData>
    <row r="1" spans="1:28" x14ac:dyDescent="0.3">
      <c r="J1" t="s">
        <v>145</v>
      </c>
      <c r="L1">
        <v>200</v>
      </c>
    </row>
    <row r="2" spans="1:28" ht="15" thickBot="1" x14ac:dyDescent="0.35">
      <c r="A2" s="16" t="s">
        <v>46</v>
      </c>
      <c r="B2" s="16" t="s">
        <v>78</v>
      </c>
      <c r="C2" s="16" t="s">
        <v>79</v>
      </c>
      <c r="D2" s="16" t="s">
        <v>80</v>
      </c>
      <c r="E2" s="16" t="s">
        <v>81</v>
      </c>
      <c r="F2" s="16" t="s">
        <v>82</v>
      </c>
      <c r="J2" s="16" t="s">
        <v>142</v>
      </c>
      <c r="K2" s="16" t="s">
        <v>138</v>
      </c>
      <c r="L2" s="16" t="s">
        <v>139</v>
      </c>
      <c r="M2" s="16" t="s">
        <v>140</v>
      </c>
      <c r="N2" s="16" t="s">
        <v>141</v>
      </c>
      <c r="O2" s="29" t="s">
        <v>143</v>
      </c>
      <c r="P2" s="31" t="s">
        <v>144</v>
      </c>
      <c r="Q2" s="33" t="s">
        <v>146</v>
      </c>
      <c r="S2" s="16" t="s">
        <v>46</v>
      </c>
      <c r="T2" s="16" t="s">
        <v>47</v>
      </c>
      <c r="U2" s="16" t="s">
        <v>79</v>
      </c>
      <c r="V2" s="16" t="s">
        <v>80</v>
      </c>
      <c r="W2" s="16" t="s">
        <v>81</v>
      </c>
      <c r="X2" s="16" t="s">
        <v>82</v>
      </c>
      <c r="Y2" s="22" t="s">
        <v>85</v>
      </c>
      <c r="Z2" s="22" t="s">
        <v>85</v>
      </c>
      <c r="AA2" s="22" t="s">
        <v>85</v>
      </c>
      <c r="AB2" s="22" t="s">
        <v>85</v>
      </c>
    </row>
    <row r="3" spans="1:28" x14ac:dyDescent="0.3">
      <c r="A3" s="15" t="s">
        <v>47</v>
      </c>
      <c r="B3" s="15">
        <v>9.9</v>
      </c>
      <c r="C3" s="20">
        <v>21.599999999999998</v>
      </c>
      <c r="D3" s="15">
        <v>16.38</v>
      </c>
      <c r="E3" s="15">
        <v>16.38</v>
      </c>
      <c r="F3" s="15">
        <f>SUM(B3:E3)</f>
        <v>64.259999999999991</v>
      </c>
      <c r="J3" s="15">
        <v>1</v>
      </c>
      <c r="K3" s="15">
        <v>9.9</v>
      </c>
      <c r="L3" s="20">
        <v>21.599999999999998</v>
      </c>
      <c r="M3" s="15">
        <v>16.38</v>
      </c>
      <c r="N3" s="15">
        <v>16.38</v>
      </c>
      <c r="O3" s="14">
        <f>SUM(K3:N3)</f>
        <v>64.259999999999991</v>
      </c>
      <c r="P3" s="32">
        <f>O3/200</f>
        <v>0.32129999999999997</v>
      </c>
      <c r="Q3" s="34">
        <f>O3/L1</f>
        <v>0.32129999999999997</v>
      </c>
      <c r="S3" s="15" t="s">
        <v>47</v>
      </c>
      <c r="T3" s="15">
        <v>9.9</v>
      </c>
      <c r="U3" s="20">
        <v>21.599999999999998</v>
      </c>
      <c r="V3" s="15">
        <v>16.38</v>
      </c>
      <c r="W3" s="15">
        <v>16.38</v>
      </c>
      <c r="X3" s="15"/>
    </row>
    <row r="4" spans="1:28" x14ac:dyDescent="0.3">
      <c r="A4" s="20" t="s">
        <v>47</v>
      </c>
      <c r="B4" s="20">
        <v>11.16</v>
      </c>
      <c r="C4" s="15">
        <v>13.32</v>
      </c>
      <c r="D4" s="20">
        <v>20.88</v>
      </c>
      <c r="E4" s="20">
        <v>20.88</v>
      </c>
      <c r="F4" s="15">
        <f t="shared" ref="F4:F19" si="0">SUM(B4:E4)</f>
        <v>66.239999999999995</v>
      </c>
      <c r="J4" s="15">
        <v>2</v>
      </c>
      <c r="K4" s="20">
        <v>11.16</v>
      </c>
      <c r="L4" s="15">
        <v>13.32</v>
      </c>
      <c r="M4" s="20">
        <v>20.88</v>
      </c>
      <c r="N4" s="20">
        <v>20.88</v>
      </c>
      <c r="O4" s="14">
        <f t="shared" ref="O4:O19" si="1">SUM(K4:N4)</f>
        <v>66.239999999999995</v>
      </c>
      <c r="P4" s="32">
        <f t="shared" ref="P4:P19" si="2">O4/200</f>
        <v>0.33119999999999999</v>
      </c>
      <c r="S4" s="20" t="s">
        <v>47</v>
      </c>
      <c r="T4" s="20">
        <v>11.16</v>
      </c>
      <c r="U4" s="15">
        <v>13.32</v>
      </c>
      <c r="V4" s="20">
        <v>20.88</v>
      </c>
      <c r="W4" s="20">
        <v>20.88</v>
      </c>
      <c r="X4" s="20"/>
    </row>
    <row r="5" spans="1:28" x14ac:dyDescent="0.3">
      <c r="A5" s="15" t="s">
        <v>47</v>
      </c>
      <c r="B5" s="15">
        <v>19.98</v>
      </c>
      <c r="C5" s="20">
        <v>10.799999999999999</v>
      </c>
      <c r="D5" s="15">
        <v>20.7</v>
      </c>
      <c r="E5" s="15">
        <v>20.7</v>
      </c>
      <c r="F5" s="15">
        <f t="shared" si="0"/>
        <v>72.180000000000007</v>
      </c>
      <c r="J5" s="15">
        <v>3</v>
      </c>
      <c r="K5" s="15">
        <v>19.98</v>
      </c>
      <c r="L5" s="20">
        <v>10.799999999999999</v>
      </c>
      <c r="M5" s="15">
        <v>20.7</v>
      </c>
      <c r="N5" s="15">
        <v>20.7</v>
      </c>
      <c r="O5" s="14">
        <f t="shared" si="1"/>
        <v>72.180000000000007</v>
      </c>
      <c r="P5" s="32">
        <f t="shared" si="2"/>
        <v>0.36090000000000005</v>
      </c>
      <c r="S5" s="15" t="s">
        <v>47</v>
      </c>
      <c r="T5" s="15">
        <v>19.98</v>
      </c>
      <c r="U5" s="20">
        <v>10.799999999999999</v>
      </c>
      <c r="V5" s="15">
        <v>20.7</v>
      </c>
      <c r="W5" s="15">
        <v>20.7</v>
      </c>
      <c r="X5" s="15"/>
    </row>
    <row r="6" spans="1:28" x14ac:dyDescent="0.3">
      <c r="A6" s="20" t="s">
        <v>47</v>
      </c>
      <c r="B6" s="20">
        <v>14.76</v>
      </c>
      <c r="C6" s="15">
        <v>12.78</v>
      </c>
      <c r="D6" s="20">
        <v>17.46</v>
      </c>
      <c r="E6" s="20">
        <v>17.46</v>
      </c>
      <c r="F6" s="15">
        <f t="shared" si="0"/>
        <v>62.46</v>
      </c>
      <c r="J6" s="15">
        <v>4</v>
      </c>
      <c r="K6" s="20">
        <v>14.76</v>
      </c>
      <c r="L6" s="15">
        <v>12.78</v>
      </c>
      <c r="M6" s="20">
        <v>17.46</v>
      </c>
      <c r="N6" s="20">
        <v>17.46</v>
      </c>
      <c r="O6" s="14">
        <f t="shared" si="1"/>
        <v>62.46</v>
      </c>
      <c r="P6" s="32">
        <f t="shared" si="2"/>
        <v>0.31230000000000002</v>
      </c>
      <c r="S6" s="20" t="s">
        <v>47</v>
      </c>
      <c r="T6" s="20">
        <v>14.76</v>
      </c>
      <c r="U6" s="15">
        <v>12.78</v>
      </c>
      <c r="V6" s="20">
        <v>17.46</v>
      </c>
      <c r="W6" s="20">
        <v>17.46</v>
      </c>
      <c r="X6" s="20"/>
    </row>
    <row r="7" spans="1:28" x14ac:dyDescent="0.3">
      <c r="A7" s="15" t="s">
        <v>47</v>
      </c>
      <c r="B7" s="15">
        <v>22.32</v>
      </c>
      <c r="C7" s="20">
        <v>14.94</v>
      </c>
      <c r="D7" s="15">
        <v>11.879999999999999</v>
      </c>
      <c r="E7" s="15">
        <v>11.879999999999999</v>
      </c>
      <c r="F7" s="15">
        <f t="shared" si="0"/>
        <v>61.019999999999996</v>
      </c>
      <c r="J7" s="15">
        <v>5</v>
      </c>
      <c r="K7" s="15">
        <v>22.32</v>
      </c>
      <c r="L7" s="20">
        <v>14.94</v>
      </c>
      <c r="M7" s="15">
        <v>11.879999999999999</v>
      </c>
      <c r="N7" s="15">
        <v>11.879999999999999</v>
      </c>
      <c r="O7" s="14">
        <f t="shared" si="1"/>
        <v>61.019999999999996</v>
      </c>
      <c r="P7" s="32">
        <f t="shared" si="2"/>
        <v>0.30509999999999998</v>
      </c>
      <c r="S7" s="15" t="s">
        <v>47</v>
      </c>
      <c r="T7" s="15">
        <v>22.32</v>
      </c>
      <c r="U7" s="20">
        <v>14.94</v>
      </c>
      <c r="V7" s="15">
        <v>11.879999999999999</v>
      </c>
      <c r="W7" s="15">
        <v>11.879999999999999</v>
      </c>
      <c r="X7" s="15"/>
    </row>
    <row r="8" spans="1:28" x14ac:dyDescent="0.3">
      <c r="A8" s="20" t="s">
        <v>47</v>
      </c>
      <c r="B8" s="20">
        <v>16.38</v>
      </c>
      <c r="C8" s="15">
        <v>20.16</v>
      </c>
      <c r="D8" s="20">
        <v>13.139999999999999</v>
      </c>
      <c r="E8" s="20">
        <v>13.139999999999999</v>
      </c>
      <c r="F8" s="15">
        <f t="shared" si="0"/>
        <v>62.82</v>
      </c>
      <c r="J8" s="15">
        <v>6</v>
      </c>
      <c r="K8" s="20">
        <v>16.38</v>
      </c>
      <c r="L8" s="15">
        <v>20.16</v>
      </c>
      <c r="M8" s="20">
        <v>13.139999999999999</v>
      </c>
      <c r="N8" s="20">
        <v>13.139999999999999</v>
      </c>
      <c r="O8" s="14">
        <f t="shared" si="1"/>
        <v>62.82</v>
      </c>
      <c r="P8" s="32">
        <f t="shared" si="2"/>
        <v>0.31409999999999999</v>
      </c>
      <c r="S8" s="20" t="s">
        <v>47</v>
      </c>
      <c r="T8" s="20">
        <v>16.38</v>
      </c>
      <c r="U8" s="15">
        <v>20.16</v>
      </c>
      <c r="V8" s="20">
        <v>13.139999999999999</v>
      </c>
      <c r="W8" s="20">
        <v>13.139999999999999</v>
      </c>
      <c r="X8" s="20"/>
    </row>
    <row r="9" spans="1:28" x14ac:dyDescent="0.3">
      <c r="A9" s="15" t="s">
        <v>47</v>
      </c>
      <c r="B9" s="15">
        <v>21.06</v>
      </c>
      <c r="C9" s="20">
        <v>25.38</v>
      </c>
      <c r="D9" s="15">
        <v>14.219999999999999</v>
      </c>
      <c r="E9" s="15">
        <v>14.219999999999999</v>
      </c>
      <c r="F9" s="15">
        <f t="shared" si="0"/>
        <v>74.88</v>
      </c>
      <c r="J9" s="15">
        <v>7</v>
      </c>
      <c r="K9" s="15">
        <v>21.06</v>
      </c>
      <c r="L9" s="20">
        <v>25.38</v>
      </c>
      <c r="M9" s="15">
        <v>14.219999999999999</v>
      </c>
      <c r="N9" s="15">
        <v>14.219999999999999</v>
      </c>
      <c r="O9" s="14">
        <f t="shared" si="1"/>
        <v>74.88</v>
      </c>
      <c r="P9" s="32">
        <f t="shared" si="2"/>
        <v>0.37439999999999996</v>
      </c>
      <c r="S9" s="15" t="s">
        <v>47</v>
      </c>
      <c r="T9" s="15">
        <v>21.06</v>
      </c>
      <c r="U9" s="20">
        <v>25.38</v>
      </c>
      <c r="V9" s="15">
        <v>14.219999999999999</v>
      </c>
      <c r="W9" s="15">
        <v>14.219999999999999</v>
      </c>
      <c r="X9" s="15"/>
    </row>
    <row r="10" spans="1:28" x14ac:dyDescent="0.3">
      <c r="A10" s="20" t="s">
        <v>47</v>
      </c>
      <c r="B10" s="20">
        <v>26.64</v>
      </c>
      <c r="C10" s="15">
        <v>11.7</v>
      </c>
      <c r="D10" s="20">
        <v>20.52</v>
      </c>
      <c r="E10" s="20">
        <v>20.52</v>
      </c>
      <c r="F10" s="15">
        <f t="shared" si="0"/>
        <v>79.38</v>
      </c>
      <c r="J10" s="15">
        <v>8</v>
      </c>
      <c r="K10" s="20">
        <v>26.64</v>
      </c>
      <c r="L10" s="15">
        <v>11.7</v>
      </c>
      <c r="M10" s="20">
        <v>20.52</v>
      </c>
      <c r="N10" s="20">
        <v>20.52</v>
      </c>
      <c r="O10" s="14">
        <f t="shared" si="1"/>
        <v>79.38</v>
      </c>
      <c r="P10" s="32">
        <f t="shared" si="2"/>
        <v>0.39689999999999998</v>
      </c>
      <c r="S10" s="20" t="s">
        <v>47</v>
      </c>
      <c r="T10" s="20">
        <v>26.64</v>
      </c>
      <c r="U10" s="15">
        <v>11.7</v>
      </c>
      <c r="V10" s="20">
        <v>20.52</v>
      </c>
      <c r="W10" s="20">
        <v>20.52</v>
      </c>
      <c r="X10" s="20"/>
    </row>
    <row r="11" spans="1:28" x14ac:dyDescent="0.3">
      <c r="A11" s="15" t="s">
        <v>47</v>
      </c>
      <c r="B11" s="15">
        <v>15.84</v>
      </c>
      <c r="C11" s="20">
        <v>26.279999999999998</v>
      </c>
      <c r="D11" s="15">
        <v>24.84</v>
      </c>
      <c r="E11" s="15">
        <v>16.38</v>
      </c>
      <c r="F11" s="15">
        <f t="shared" si="0"/>
        <v>83.339999999999989</v>
      </c>
      <c r="J11" s="15">
        <v>9</v>
      </c>
      <c r="K11" s="15">
        <v>15.84</v>
      </c>
      <c r="L11" s="20">
        <v>26.279999999999998</v>
      </c>
      <c r="M11" s="15">
        <v>24.84</v>
      </c>
      <c r="N11" s="15">
        <v>16.38</v>
      </c>
      <c r="O11" s="14">
        <f t="shared" si="1"/>
        <v>83.339999999999989</v>
      </c>
      <c r="P11" s="32">
        <f t="shared" si="2"/>
        <v>0.41669999999999996</v>
      </c>
      <c r="S11" s="15" t="s">
        <v>47</v>
      </c>
      <c r="T11" s="15">
        <v>15.84</v>
      </c>
      <c r="U11" s="20">
        <v>26.279999999999998</v>
      </c>
      <c r="V11" s="15">
        <v>24.84</v>
      </c>
      <c r="W11" s="15">
        <v>16.38</v>
      </c>
      <c r="X11" s="15"/>
    </row>
    <row r="12" spans="1:28" x14ac:dyDescent="0.3">
      <c r="A12" s="20" t="s">
        <v>48</v>
      </c>
      <c r="B12" s="20">
        <v>18</v>
      </c>
      <c r="C12" s="15">
        <v>9.9</v>
      </c>
      <c r="D12" s="20">
        <v>19.079999999999998</v>
      </c>
      <c r="E12" s="20">
        <v>20.88</v>
      </c>
      <c r="F12" s="15">
        <f t="shared" si="0"/>
        <v>67.86</v>
      </c>
      <c r="J12" s="15">
        <v>10</v>
      </c>
      <c r="K12" s="20">
        <v>18</v>
      </c>
      <c r="L12" s="15">
        <v>9.9</v>
      </c>
      <c r="M12" s="20">
        <v>19.079999999999998</v>
      </c>
      <c r="N12" s="20">
        <v>20.88</v>
      </c>
      <c r="O12" s="14">
        <f t="shared" si="1"/>
        <v>67.86</v>
      </c>
      <c r="P12" s="32">
        <f t="shared" si="2"/>
        <v>0.33929999999999999</v>
      </c>
      <c r="S12" s="20" t="s">
        <v>48</v>
      </c>
      <c r="T12" s="20">
        <v>18</v>
      </c>
      <c r="U12" s="15">
        <v>9.9</v>
      </c>
      <c r="V12" s="20">
        <v>19.079999999999998</v>
      </c>
      <c r="W12" s="20">
        <v>20.88</v>
      </c>
      <c r="X12" s="20"/>
    </row>
    <row r="13" spans="1:28" x14ac:dyDescent="0.3">
      <c r="A13" s="15" t="s">
        <v>49</v>
      </c>
      <c r="B13" s="15">
        <v>25.74</v>
      </c>
      <c r="C13" s="20">
        <v>11.16</v>
      </c>
      <c r="D13" s="15">
        <v>21.06</v>
      </c>
      <c r="E13" s="15">
        <v>20.7</v>
      </c>
      <c r="F13" s="15">
        <f t="shared" si="0"/>
        <v>78.66</v>
      </c>
      <c r="J13" s="15">
        <v>11</v>
      </c>
      <c r="K13" s="15">
        <v>25.74</v>
      </c>
      <c r="L13" s="20">
        <v>11.16</v>
      </c>
      <c r="M13" s="15">
        <v>21.06</v>
      </c>
      <c r="N13" s="15">
        <v>20.7</v>
      </c>
      <c r="O13" s="14">
        <f t="shared" si="1"/>
        <v>78.66</v>
      </c>
      <c r="P13" s="32">
        <f t="shared" si="2"/>
        <v>0.39329999999999998</v>
      </c>
      <c r="S13" s="15" t="s">
        <v>49</v>
      </c>
      <c r="T13" s="15">
        <v>25.74</v>
      </c>
      <c r="U13" s="20">
        <v>11.16</v>
      </c>
      <c r="V13" s="15">
        <v>21.06</v>
      </c>
      <c r="W13" s="15">
        <v>20.7</v>
      </c>
      <c r="X13" s="15"/>
    </row>
    <row r="14" spans="1:28" x14ac:dyDescent="0.3">
      <c r="A14" s="15" t="s">
        <v>49</v>
      </c>
      <c r="B14" s="20">
        <v>15.12</v>
      </c>
      <c r="C14" s="15">
        <v>19.98</v>
      </c>
      <c r="D14" s="20">
        <v>20.88</v>
      </c>
      <c r="E14" s="20">
        <v>17.46</v>
      </c>
      <c r="F14" s="15">
        <f t="shared" si="0"/>
        <v>73.44</v>
      </c>
      <c r="J14" s="15">
        <v>12</v>
      </c>
      <c r="K14" s="20">
        <v>15.12</v>
      </c>
      <c r="L14" s="15">
        <v>19.98</v>
      </c>
      <c r="M14" s="20">
        <v>20.88</v>
      </c>
      <c r="N14" s="20">
        <v>17.46</v>
      </c>
      <c r="O14" s="14">
        <f t="shared" si="1"/>
        <v>73.44</v>
      </c>
      <c r="P14" s="32">
        <f t="shared" si="2"/>
        <v>0.36719999999999997</v>
      </c>
      <c r="S14" s="15" t="s">
        <v>49</v>
      </c>
      <c r="T14" s="20">
        <v>15.12</v>
      </c>
      <c r="U14" s="15">
        <v>19.98</v>
      </c>
      <c r="V14" s="20">
        <v>20.88</v>
      </c>
      <c r="W14" s="20">
        <v>17.46</v>
      </c>
      <c r="X14" s="20"/>
    </row>
    <row r="15" spans="1:28" x14ac:dyDescent="0.3">
      <c r="A15" s="15" t="s">
        <v>47</v>
      </c>
      <c r="B15" s="15">
        <v>23.759999999999998</v>
      </c>
      <c r="C15" s="20">
        <v>14.76</v>
      </c>
      <c r="D15" s="15">
        <v>18.72</v>
      </c>
      <c r="E15" s="15">
        <v>11.879999999999999</v>
      </c>
      <c r="F15" s="15">
        <f t="shared" si="0"/>
        <v>69.11999999999999</v>
      </c>
      <c r="J15" s="15">
        <v>13</v>
      </c>
      <c r="K15" s="15">
        <v>23.759999999999998</v>
      </c>
      <c r="L15" s="20">
        <v>14.76</v>
      </c>
      <c r="M15" s="15">
        <v>18.72</v>
      </c>
      <c r="N15" s="15">
        <v>11.879999999999999</v>
      </c>
      <c r="O15" s="14">
        <f t="shared" si="1"/>
        <v>69.11999999999999</v>
      </c>
      <c r="P15" s="32">
        <f t="shared" si="2"/>
        <v>0.34559999999999996</v>
      </c>
      <c r="S15" s="15" t="s">
        <v>47</v>
      </c>
      <c r="T15" s="15">
        <v>23.759999999999998</v>
      </c>
      <c r="U15" s="20">
        <v>14.76</v>
      </c>
      <c r="V15" s="15">
        <v>18.72</v>
      </c>
      <c r="W15" s="15">
        <v>11.879999999999999</v>
      </c>
      <c r="X15" s="15"/>
    </row>
    <row r="16" spans="1:28" x14ac:dyDescent="0.3">
      <c r="A16" s="20" t="s">
        <v>47</v>
      </c>
      <c r="B16" s="20">
        <v>15.66</v>
      </c>
      <c r="C16" s="15">
        <v>22.32</v>
      </c>
      <c r="D16" s="20">
        <v>20.52</v>
      </c>
      <c r="E16" s="20">
        <v>13.139999999999999</v>
      </c>
      <c r="F16" s="15">
        <f t="shared" si="0"/>
        <v>71.64</v>
      </c>
      <c r="J16" s="15">
        <v>14</v>
      </c>
      <c r="K16" s="20">
        <v>15.66</v>
      </c>
      <c r="L16" s="15">
        <v>22.32</v>
      </c>
      <c r="M16" s="20">
        <v>20.52</v>
      </c>
      <c r="N16" s="20">
        <v>13.139999999999999</v>
      </c>
      <c r="O16" s="14">
        <f t="shared" si="1"/>
        <v>71.64</v>
      </c>
      <c r="P16" s="32">
        <f t="shared" si="2"/>
        <v>0.35820000000000002</v>
      </c>
      <c r="S16" s="20" t="s">
        <v>47</v>
      </c>
      <c r="T16" s="20">
        <v>15.66</v>
      </c>
      <c r="U16" s="15">
        <v>22.32</v>
      </c>
      <c r="V16" s="20">
        <v>20.52</v>
      </c>
      <c r="W16" s="20">
        <v>13.139999999999999</v>
      </c>
      <c r="X16" s="20"/>
    </row>
    <row r="17" spans="1:24" x14ac:dyDescent="0.3">
      <c r="A17" s="15" t="s">
        <v>47</v>
      </c>
      <c r="B17" s="15">
        <v>21.96</v>
      </c>
      <c r="C17" s="20">
        <v>16.38</v>
      </c>
      <c r="D17" s="15">
        <v>18.54</v>
      </c>
      <c r="E17" s="15">
        <v>14.219999999999999</v>
      </c>
      <c r="F17" s="15">
        <f t="shared" si="0"/>
        <v>71.099999999999994</v>
      </c>
      <c r="J17" s="15">
        <v>15</v>
      </c>
      <c r="K17" s="15">
        <v>21.96</v>
      </c>
      <c r="L17" s="20">
        <v>16.38</v>
      </c>
      <c r="M17" s="15">
        <v>18.54</v>
      </c>
      <c r="N17" s="15">
        <v>14.219999999999999</v>
      </c>
      <c r="O17" s="14">
        <f t="shared" si="1"/>
        <v>71.099999999999994</v>
      </c>
      <c r="P17" s="32">
        <f t="shared" si="2"/>
        <v>0.35549999999999998</v>
      </c>
      <c r="S17" s="15" t="s">
        <v>47</v>
      </c>
      <c r="T17" s="15">
        <v>21.96</v>
      </c>
      <c r="U17" s="20">
        <v>16.38</v>
      </c>
      <c r="V17" s="15">
        <v>18.54</v>
      </c>
      <c r="W17" s="15">
        <v>14.219999999999999</v>
      </c>
      <c r="X17" s="15"/>
    </row>
    <row r="18" spans="1:24" x14ac:dyDescent="0.3">
      <c r="A18" s="20" t="s">
        <v>47</v>
      </c>
      <c r="B18" s="20">
        <v>25.02</v>
      </c>
      <c r="C18" s="15">
        <v>21.06</v>
      </c>
      <c r="D18" s="20">
        <v>11.34</v>
      </c>
      <c r="E18" s="20">
        <v>20.52</v>
      </c>
      <c r="F18" s="15">
        <f t="shared" si="0"/>
        <v>77.94</v>
      </c>
      <c r="J18" s="15">
        <v>16</v>
      </c>
      <c r="K18" s="20">
        <v>25.02</v>
      </c>
      <c r="L18" s="15">
        <v>21.06</v>
      </c>
      <c r="M18" s="20">
        <v>11.34</v>
      </c>
      <c r="N18" s="20">
        <v>20.52</v>
      </c>
      <c r="O18" s="14">
        <f t="shared" si="1"/>
        <v>77.94</v>
      </c>
      <c r="P18" s="32">
        <f t="shared" si="2"/>
        <v>0.38969999999999999</v>
      </c>
      <c r="S18" s="20" t="s">
        <v>47</v>
      </c>
      <c r="T18" s="20">
        <v>25.02</v>
      </c>
      <c r="U18" s="15">
        <v>21.06</v>
      </c>
      <c r="V18" s="20">
        <v>11.34</v>
      </c>
      <c r="W18" s="20">
        <v>20.52</v>
      </c>
      <c r="X18" s="20"/>
    </row>
    <row r="19" spans="1:24" x14ac:dyDescent="0.3">
      <c r="A19" s="15" t="s">
        <v>49</v>
      </c>
      <c r="B19" s="15">
        <v>18.899999999999999</v>
      </c>
      <c r="C19" s="20">
        <v>26.64</v>
      </c>
      <c r="D19" s="15">
        <v>14.399999999999999</v>
      </c>
      <c r="E19" s="15">
        <v>24.84</v>
      </c>
      <c r="F19" s="15">
        <f t="shared" si="0"/>
        <v>84.78</v>
      </c>
      <c r="J19" s="15">
        <v>17</v>
      </c>
      <c r="K19" s="15">
        <v>18.899999999999999</v>
      </c>
      <c r="L19" s="20">
        <v>26.64</v>
      </c>
      <c r="M19" s="15">
        <v>14.399999999999999</v>
      </c>
      <c r="N19" s="15">
        <v>24.84</v>
      </c>
      <c r="O19" s="14">
        <f t="shared" si="1"/>
        <v>84.78</v>
      </c>
      <c r="P19" s="32">
        <f t="shared" si="2"/>
        <v>0.4239</v>
      </c>
      <c r="S19" s="15" t="s">
        <v>49</v>
      </c>
      <c r="T19" s="15">
        <v>18.899999999999999</v>
      </c>
      <c r="U19" s="20">
        <v>26.64</v>
      </c>
      <c r="V19" s="15">
        <v>14.399999999999999</v>
      </c>
      <c r="W19" s="15">
        <v>24.84</v>
      </c>
      <c r="X19" s="15"/>
    </row>
  </sheetData>
  <pageMargins left="0.7" right="0.7" top="0.75" bottom="0.75" header="0.3" footer="0.3"/>
  <ignoredErrors>
    <ignoredError sqref="O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BDAE-645C-4655-8EAE-50560860EB7A}">
  <dimension ref="B1:L20"/>
  <sheetViews>
    <sheetView workbookViewId="0">
      <selection activeCell="B20" sqref="B20"/>
    </sheetView>
  </sheetViews>
  <sheetFormatPr defaultRowHeight="14.4" x14ac:dyDescent="0.3"/>
  <cols>
    <col min="2" max="2" width="12.5546875" bestFit="1" customWidth="1"/>
  </cols>
  <sheetData>
    <row r="1" spans="2:12" x14ac:dyDescent="0.3">
      <c r="B1" t="s">
        <v>101</v>
      </c>
    </row>
    <row r="2" spans="2:12" x14ac:dyDescent="0.3">
      <c r="B2" t="s">
        <v>100</v>
      </c>
    </row>
    <row r="3" spans="2:12" x14ac:dyDescent="0.3">
      <c r="B3" t="s">
        <v>95</v>
      </c>
    </row>
    <row r="4" spans="2:12" x14ac:dyDescent="0.3">
      <c r="B4" t="s">
        <v>96</v>
      </c>
    </row>
    <row r="5" spans="2:12" x14ac:dyDescent="0.3">
      <c r="B5" t="s">
        <v>97</v>
      </c>
    </row>
    <row r="6" spans="2:12" x14ac:dyDescent="0.3">
      <c r="B6" t="s">
        <v>98</v>
      </c>
    </row>
    <row r="7" spans="2:12" x14ac:dyDescent="0.3">
      <c r="B7" t="s">
        <v>99</v>
      </c>
    </row>
    <row r="10" spans="2:12" x14ac:dyDescent="0.3">
      <c r="B10" t="s">
        <v>103</v>
      </c>
      <c r="G10" t="s">
        <v>104</v>
      </c>
      <c r="L10" t="s">
        <v>105</v>
      </c>
    </row>
    <row r="20" spans="2:2" x14ac:dyDescent="0.3">
      <c r="B20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78E1-8E8E-4293-BA17-C17EEF39BA61}">
  <dimension ref="B2:B27"/>
  <sheetViews>
    <sheetView workbookViewId="0">
      <selection activeCell="E1" sqref="E1"/>
    </sheetView>
  </sheetViews>
  <sheetFormatPr defaultRowHeight="14.4" x14ac:dyDescent="0.3"/>
  <cols>
    <col min="2" max="2" width="21.109375" bestFit="1" customWidth="1"/>
  </cols>
  <sheetData>
    <row r="2" spans="2:2" x14ac:dyDescent="0.3">
      <c r="B2" t="s">
        <v>86</v>
      </c>
    </row>
    <row r="3" spans="2:2" x14ac:dyDescent="0.3">
      <c r="B3" t="s">
        <v>87</v>
      </c>
    </row>
    <row r="4" spans="2:2" x14ac:dyDescent="0.3">
      <c r="B4" t="s">
        <v>88</v>
      </c>
    </row>
    <row r="5" spans="2:2" x14ac:dyDescent="0.3">
      <c r="B5" t="s">
        <v>89</v>
      </c>
    </row>
    <row r="6" spans="2:2" x14ac:dyDescent="0.3">
      <c r="B6" t="s">
        <v>90</v>
      </c>
    </row>
    <row r="7" spans="2:2" x14ac:dyDescent="0.3">
      <c r="B7" t="s">
        <v>91</v>
      </c>
    </row>
    <row r="8" spans="2:2" x14ac:dyDescent="0.3">
      <c r="B8" t="s">
        <v>92</v>
      </c>
    </row>
    <row r="12" spans="2:2" x14ac:dyDescent="0.3">
      <c r="B12" t="s">
        <v>93</v>
      </c>
    </row>
    <row r="13" spans="2:2" x14ac:dyDescent="0.3">
      <c r="B13" t="s">
        <v>87</v>
      </c>
    </row>
    <row r="14" spans="2:2" x14ac:dyDescent="0.3">
      <c r="B14" t="s">
        <v>88</v>
      </c>
    </row>
    <row r="15" spans="2:2" x14ac:dyDescent="0.3">
      <c r="B15" t="s">
        <v>89</v>
      </c>
    </row>
    <row r="16" spans="2:2" x14ac:dyDescent="0.3">
      <c r="B16" t="s">
        <v>90</v>
      </c>
    </row>
    <row r="17" spans="2:2" x14ac:dyDescent="0.3">
      <c r="B17" t="s">
        <v>91</v>
      </c>
    </row>
    <row r="18" spans="2:2" x14ac:dyDescent="0.3">
      <c r="B18" t="s">
        <v>92</v>
      </c>
    </row>
    <row r="21" spans="2:2" x14ac:dyDescent="0.3">
      <c r="B21" t="s">
        <v>94</v>
      </c>
    </row>
    <row r="22" spans="2:2" x14ac:dyDescent="0.3">
      <c r="B22" t="s">
        <v>100</v>
      </c>
    </row>
    <row r="23" spans="2:2" x14ac:dyDescent="0.3">
      <c r="B23" t="s">
        <v>95</v>
      </c>
    </row>
    <row r="24" spans="2:2" x14ac:dyDescent="0.3">
      <c r="B24" t="s">
        <v>96</v>
      </c>
    </row>
    <row r="25" spans="2:2" x14ac:dyDescent="0.3">
      <c r="B25" t="s">
        <v>97</v>
      </c>
    </row>
    <row r="26" spans="2:2" x14ac:dyDescent="0.3">
      <c r="B26" t="s">
        <v>98</v>
      </c>
    </row>
    <row r="27" spans="2:2" x14ac:dyDescent="0.3">
      <c r="B27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BDF4-0598-441F-A8BE-7488E432BBCC}">
  <dimension ref="A1:H23"/>
  <sheetViews>
    <sheetView workbookViewId="0">
      <selection activeCell="B23" sqref="B23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14.5546875" bestFit="1" customWidth="1"/>
    <col min="6" max="6" width="10.109375" bestFit="1" customWidth="1"/>
    <col min="7" max="7" width="11" bestFit="1" customWidth="1"/>
    <col min="8" max="8" width="11.33203125" customWidth="1"/>
    <col min="11" max="11" width="10.109375" bestFit="1" customWidth="1"/>
  </cols>
  <sheetData>
    <row r="1" spans="1:8" x14ac:dyDescent="0.3">
      <c r="A1" t="s">
        <v>110</v>
      </c>
    </row>
    <row r="2" spans="1:8" x14ac:dyDescent="0.3">
      <c r="A2" t="s">
        <v>106</v>
      </c>
      <c r="B2" t="s">
        <v>107</v>
      </c>
      <c r="C2" t="s">
        <v>108</v>
      </c>
    </row>
    <row r="3" spans="1:8" x14ac:dyDescent="0.3">
      <c r="A3" t="s">
        <v>111</v>
      </c>
      <c r="B3" t="s">
        <v>109</v>
      </c>
    </row>
    <row r="10" spans="1:8" x14ac:dyDescent="0.3">
      <c r="A10" t="s">
        <v>112</v>
      </c>
      <c r="C10" t="s">
        <v>133</v>
      </c>
    </row>
    <row r="11" spans="1:8" x14ac:dyDescent="0.3">
      <c r="A11" t="s">
        <v>106</v>
      </c>
      <c r="B11" t="s">
        <v>107</v>
      </c>
      <c r="C11" t="s">
        <v>108</v>
      </c>
      <c r="F11" t="s">
        <v>113</v>
      </c>
      <c r="G11" t="s">
        <v>106</v>
      </c>
      <c r="H11" t="s">
        <v>107</v>
      </c>
    </row>
    <row r="12" spans="1:8" x14ac:dyDescent="0.3">
      <c r="A12" t="s">
        <v>116</v>
      </c>
      <c r="B12" t="s">
        <v>114</v>
      </c>
      <c r="C12" t="s">
        <v>132</v>
      </c>
      <c r="F12" t="s">
        <v>114</v>
      </c>
      <c r="G12" t="s">
        <v>115</v>
      </c>
    </row>
    <row r="13" spans="1:8" x14ac:dyDescent="0.3">
      <c r="A13" t="s">
        <v>127</v>
      </c>
      <c r="B13" t="s">
        <v>128</v>
      </c>
    </row>
    <row r="14" spans="1:8" x14ac:dyDescent="0.3">
      <c r="A14" t="s">
        <v>129</v>
      </c>
      <c r="B14" t="s">
        <v>109</v>
      </c>
    </row>
    <row r="15" spans="1:8" x14ac:dyDescent="0.3">
      <c r="A15" t="s">
        <v>130</v>
      </c>
      <c r="B15" t="s">
        <v>131</v>
      </c>
    </row>
    <row r="22" spans="1:1" x14ac:dyDescent="0.3">
      <c r="A22" t="s">
        <v>124</v>
      </c>
    </row>
    <row r="23" spans="1:1" x14ac:dyDescent="0.3">
      <c r="A2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GoToSpecial (2)</vt:lpstr>
      <vt:lpstr>GoToSpecial</vt:lpstr>
      <vt:lpstr>Sheet2</vt:lpstr>
      <vt:lpstr>Paste Special</vt:lpstr>
      <vt:lpstr>BasicNumeric</vt:lpstr>
      <vt:lpstr>CellReferencing</vt:lpstr>
      <vt:lpstr>TextFunction1</vt:lpstr>
      <vt:lpstr>TextFunction2</vt:lpstr>
      <vt:lpstr>TF3</vt:lpstr>
      <vt:lpstr>TF4</vt:lpstr>
      <vt:lpstr>MISC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dasda</dc:creator>
  <cp:lastModifiedBy>Dayanand Das</cp:lastModifiedBy>
  <dcterms:created xsi:type="dcterms:W3CDTF">2023-05-09T15:20:30Z</dcterms:created>
  <dcterms:modified xsi:type="dcterms:W3CDTF">2025-06-21T14:59:25Z</dcterms:modified>
</cp:coreProperties>
</file>