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200" activeTab="1"/>
  </bookViews>
  <sheets>
    <sheet name="Expense Calculation" sheetId="3" r:id="rId1"/>
    <sheet name="Dashboard" sheetId="5" r:id="rId2"/>
  </sheets>
  <definedNames>
    <definedName name="Slicer_Date">#N/A</definedName>
    <definedName name="Slicer_Category">#N/A</definedName>
    <definedName name="Slicer_Category1">#N/A</definedName>
    <definedName name="_xlnm._FilterDatabase" localSheetId="0" hidden="1">'Expense Calculation'!$B$3:$B$24</definedName>
    <definedName name="_xlcn.WorksheetConnection_expense.xlsxcalculation1" hidden="1">calculation[]</definedName>
    <definedName name="_xlcn.WorksheetConnection_expense.xlsxExpense1" hidden="1">Expense[]</definedName>
    <definedName name="Expenses">Expense[]</definedName>
    <definedName name="_xlnm.Extract" localSheetId="0">'Expense Calculation'!$F$3</definedName>
  </definedNames>
  <calcPr calcId="144525"/>
</workbook>
</file>

<file path=xl/connections.xml><?xml version="1.0" encoding="utf-8"?>
<connections xmlns="http://schemas.openxmlformats.org/spreadsheetml/2006/main">
  <connection id="1" name="WorksheetConnection_expense.xlsx!calculation" type="5" refreshedVersion="2" saveData="1">
    <dbPr connection="" command="" commandType="2"/>
  </connection>
  <connection id="2" name="WorksheetConnection_expense.xlsx!Expense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<sst xmlns="http://schemas.openxmlformats.org/spreadsheetml/2006/main" count="73" uniqueCount="40">
  <si>
    <t>My Expenses</t>
  </si>
  <si>
    <t>Date</t>
  </si>
  <si>
    <t>Category</t>
  </si>
  <si>
    <t>Item</t>
  </si>
  <si>
    <t>Expense</t>
  </si>
  <si>
    <t>Total Expense</t>
  </si>
  <si>
    <t>Min Expense</t>
  </si>
  <si>
    <t>Max Expense</t>
  </si>
  <si>
    <t>Avg Expense</t>
  </si>
  <si>
    <t>Personal Care</t>
  </si>
  <si>
    <t>HardZel</t>
  </si>
  <si>
    <t>Utility</t>
  </si>
  <si>
    <t>Electricity Bill</t>
  </si>
  <si>
    <t xml:space="preserve">Gas </t>
  </si>
  <si>
    <t>Food</t>
  </si>
  <si>
    <t>Groceries</t>
  </si>
  <si>
    <t>WiFi</t>
  </si>
  <si>
    <t>Internet Bill</t>
  </si>
  <si>
    <t>Transportation</t>
  </si>
  <si>
    <t>Petrol</t>
  </si>
  <si>
    <t>Entertainment</t>
  </si>
  <si>
    <t>Veggetables</t>
  </si>
  <si>
    <t>Health Care</t>
  </si>
  <si>
    <t>Momo</t>
  </si>
  <si>
    <t>Noodles</t>
  </si>
  <si>
    <t>Clothes</t>
  </si>
  <si>
    <t xml:space="preserve">Hair Cut </t>
  </si>
  <si>
    <t>Sweet</t>
  </si>
  <si>
    <t>Movies</t>
  </si>
  <si>
    <t>Veggietables</t>
  </si>
  <si>
    <t>Fruits</t>
  </si>
  <si>
    <t>Water Bill</t>
  </si>
  <si>
    <t>Pickels</t>
  </si>
  <si>
    <t>Medicine</t>
  </si>
  <si>
    <t>Transport Bill</t>
  </si>
  <si>
    <t>Count of Item</t>
  </si>
  <si>
    <t>Sum of Amount</t>
  </si>
  <si>
    <t>Grand Total</t>
  </si>
  <si>
    <t>My  Weekly  Expense Dashboard</t>
  </si>
  <si>
    <t>Home Expenses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</si>
</sst>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20"/>
      <color theme="0"/>
      <name val="Arial Rounded MT Bold"/>
      <charset val="134"/>
    </font>
    <font>
      <sz val="3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double">
        <color theme="4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/>
    <xf numFmtId="16" fontId="0" fillId="0" borderId="1" xfId="0" applyNumberFormat="1" applyBorder="1"/>
    <xf numFmtId="0" fontId="0" fillId="0" borderId="1" xfId="0" applyBorder="1"/>
    <xf numFmtId="0" fontId="0" fillId="0" borderId="1" xfId="1" applyNumberFormat="1" applyFont="1" applyBorder="1"/>
    <xf numFmtId="0" fontId="4" fillId="5" borderId="0" xfId="0" applyFont="1" applyFill="1" applyAlignment="1">
      <alignment horizontal="center"/>
    </xf>
    <xf numFmtId="0" fontId="4" fillId="6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8" formatCode="dd/mmm"/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border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 tint="0.399975585192419"/>
        </horizontal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9" tint="-0.249977111117893"/>
      </font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9" tint="-0.499984740745262"/>
      </font>
      <fill>
        <patternFill patternType="solid">
          <fgColor theme="9" tint="0.799981688894314"/>
          <bgColor theme="9" tint="0.799981688894314"/>
        </patternFill>
      </fill>
      <border>
        <left style="thin">
          <color theme="9"/>
        </left>
        <right style="thin">
          <color theme="9"/>
        </right>
        <top style="medium">
          <color theme="9"/>
        </top>
        <bottom style="thin">
          <color theme="9"/>
        </bottom>
        <vertical style="thin">
          <color theme="9" tint="0.799981688894314"/>
        </vertical>
      </border>
    </dxf>
    <dxf>
      <font>
        <b val="1"/>
        <color theme="0"/>
      </font>
      <fill>
        <patternFill patternType="solid">
          <fgColor theme="9"/>
          <bgColor theme="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0"/>
        </bottom>
        <vertical style="thin">
          <color theme="0"/>
        </vertical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TableStylePreset3_Accent4" pivot="0" count="7" xr9:uid="{4A27E7FE-5595-4694-93E8-6046CB10863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TableStylePreset11_Accent6" pivot="0" count="7" xr9:uid="{CD87A545-505A-4BA8-AC17-FCEA3DE2F4DB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Calculation'!$G$3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Calculation'!$G$4:$G$10</c:f>
              <c:numCache>
                <c:formatCode>General</c:formatCode>
                <c:ptCount val="7"/>
                <c:pt idx="0">
                  <c:v>4150</c:v>
                </c:pt>
                <c:pt idx="1">
                  <c:v>2550</c:v>
                </c:pt>
                <c:pt idx="2">
                  <c:v>8200</c:v>
                </c:pt>
                <c:pt idx="3">
                  <c:v>200</c:v>
                </c:pt>
                <c:pt idx="4">
                  <c:v>1950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'Expense Calculation'!$H$3</c:f>
              <c:strCache>
                <c:ptCount val="1"/>
                <c:pt idx="0">
                  <c:v>Min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Calculation'!$H$4:$H$10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2"/>
          <c:order val="2"/>
          <c:tx>
            <c:strRef>
              <c:f>'Expense Calculation'!$I$3</c:f>
              <c:strCache>
                <c:ptCount val="1"/>
                <c:pt idx="0">
                  <c:v>Max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Calculation'!$I$4:$I$10</c:f>
              <c:numCache>
                <c:formatCode>General</c:formatCode>
                <c:ptCount val="7"/>
                <c:pt idx="0">
                  <c:v>2500</c:v>
                </c:pt>
                <c:pt idx="1">
                  <c:v>1750</c:v>
                </c:pt>
                <c:pt idx="2">
                  <c:v>3500</c:v>
                </c:pt>
                <c:pt idx="3">
                  <c:v>200</c:v>
                </c:pt>
                <c:pt idx="4">
                  <c:v>1500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'Expense Calculation'!$J$3</c:f>
              <c:strCache>
                <c:ptCount val="1"/>
                <c:pt idx="0">
                  <c:v>Avg Expense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Calculation'!$J$4:$J$10</c:f>
              <c:numCache>
                <c:formatCode>General</c:formatCode>
                <c:ptCount val="7"/>
                <c:pt idx="0">
                  <c:v>1383.33333333333</c:v>
                </c:pt>
                <c:pt idx="1">
                  <c:v>850</c:v>
                </c:pt>
                <c:pt idx="2">
                  <c:v>911.111111111111</c:v>
                </c:pt>
                <c:pt idx="3">
                  <c:v>200</c:v>
                </c:pt>
                <c:pt idx="4">
                  <c:v>650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83515"/>
        <c:axId val="894445254"/>
      </c:barChart>
      <c:catAx>
        <c:axId val="833783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5254"/>
        <c:crosses val="autoZero"/>
        <c:auto val="1"/>
        <c:lblAlgn val="ctr"/>
        <c:lblOffset val="100"/>
        <c:noMultiLvlLbl val="0"/>
      </c:catAx>
      <c:valAx>
        <c:axId val="894445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835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'Expense Calculation'!$C$29</c:f>
              <c:strCache>
                <c:ptCount val="1"/>
                <c:pt idx="0">
                  <c:v>Sum of Amount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Calculation'!$A$30:$A$36</c:f>
              <c:strCache>
                <c:ptCount val="7"/>
                <c:pt idx="0">
                  <c:v>Entertainment</c:v>
                </c:pt>
                <c:pt idx="1">
                  <c:v>Food</c:v>
                </c:pt>
                <c:pt idx="2">
                  <c:v>Health Care</c:v>
                </c:pt>
                <c:pt idx="3">
                  <c:v>Personal Care</c:v>
                </c:pt>
                <c:pt idx="4">
                  <c:v>Transportation</c:v>
                </c:pt>
                <c:pt idx="5">
                  <c:v>Utility</c:v>
                </c:pt>
                <c:pt idx="6">
                  <c:v>WiFi</c:v>
                </c:pt>
              </c:strCache>
            </c:strRef>
          </c:cat>
          <c:val>
            <c:numRef>
              <c:f>'Expense Calculation'!$C$30:$C$36</c:f>
              <c:numCache>
                <c:formatCode>General</c:formatCode>
                <c:ptCount val="7"/>
                <c:pt idx="0">
                  <c:v>700</c:v>
                </c:pt>
                <c:pt idx="1">
                  <c:v>8200</c:v>
                </c:pt>
                <c:pt idx="2">
                  <c:v>1500</c:v>
                </c:pt>
                <c:pt idx="3">
                  <c:v>4150</c:v>
                </c:pt>
                <c:pt idx="4">
                  <c:v>1950</c:v>
                </c:pt>
                <c:pt idx="5">
                  <c:v>500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Calculation'!$G$3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Calculation'!$G$4:$G$10</c:f>
              <c:numCache>
                <c:formatCode>General</c:formatCode>
                <c:ptCount val="7"/>
                <c:pt idx="0">
                  <c:v>4150</c:v>
                </c:pt>
                <c:pt idx="1">
                  <c:v>2550</c:v>
                </c:pt>
                <c:pt idx="2">
                  <c:v>8200</c:v>
                </c:pt>
                <c:pt idx="3">
                  <c:v>200</c:v>
                </c:pt>
                <c:pt idx="4">
                  <c:v>1950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'Expense Calculation'!$H$3</c:f>
              <c:strCache>
                <c:ptCount val="1"/>
                <c:pt idx="0">
                  <c:v>Min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Calculation'!$H$4:$H$10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2"/>
          <c:order val="2"/>
          <c:tx>
            <c:strRef>
              <c:f>'Expense Calculation'!$I$3</c:f>
              <c:strCache>
                <c:ptCount val="1"/>
                <c:pt idx="0">
                  <c:v>Max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Calculation'!$I$4:$I$10</c:f>
              <c:numCache>
                <c:formatCode>General</c:formatCode>
                <c:ptCount val="7"/>
                <c:pt idx="0">
                  <c:v>2500</c:v>
                </c:pt>
                <c:pt idx="1">
                  <c:v>1750</c:v>
                </c:pt>
                <c:pt idx="2">
                  <c:v>3500</c:v>
                </c:pt>
                <c:pt idx="3">
                  <c:v>200</c:v>
                </c:pt>
                <c:pt idx="4">
                  <c:v>1500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'Expense Calculation'!$J$3</c:f>
              <c:strCache>
                <c:ptCount val="1"/>
                <c:pt idx="0">
                  <c:v>Avg Expense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'Expense Calculation'!$J$4:$J$10</c:f>
              <c:numCache>
                <c:formatCode>General</c:formatCode>
                <c:ptCount val="7"/>
                <c:pt idx="0">
                  <c:v>1383.33333333333</c:v>
                </c:pt>
                <c:pt idx="1">
                  <c:v>850</c:v>
                </c:pt>
                <c:pt idx="2">
                  <c:v>911.111111111111</c:v>
                </c:pt>
                <c:pt idx="3">
                  <c:v>200</c:v>
                </c:pt>
                <c:pt idx="4">
                  <c:v>650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83515"/>
        <c:axId val="894445254"/>
      </c:barChart>
      <c:catAx>
        <c:axId val="833783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5254"/>
        <c:crosses val="autoZero"/>
        <c:auto val="1"/>
        <c:lblAlgn val="ctr"/>
        <c:lblOffset val="100"/>
        <c:noMultiLvlLbl val="0"/>
      </c:catAx>
      <c:valAx>
        <c:axId val="894445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835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'Expense Calculation'!$C$29</c:f>
              <c:strCache>
                <c:ptCount val="1"/>
                <c:pt idx="0">
                  <c:v>Sum of Amount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Calculation'!$A$30:$A$36</c:f>
              <c:strCache>
                <c:ptCount val="7"/>
                <c:pt idx="0">
                  <c:v>Entertainment</c:v>
                </c:pt>
                <c:pt idx="1">
                  <c:v>Food</c:v>
                </c:pt>
                <c:pt idx="2">
                  <c:v>Health Care</c:v>
                </c:pt>
                <c:pt idx="3">
                  <c:v>Personal Care</c:v>
                </c:pt>
                <c:pt idx="4">
                  <c:v>Transportation</c:v>
                </c:pt>
                <c:pt idx="5">
                  <c:v>Utility</c:v>
                </c:pt>
                <c:pt idx="6">
                  <c:v>WiFi</c:v>
                </c:pt>
              </c:strCache>
            </c:strRef>
          </c:cat>
          <c:val>
            <c:numRef>
              <c:f>'Expense Calculation'!$C$30:$C$36</c:f>
              <c:numCache>
                <c:formatCode>General</c:formatCode>
                <c:ptCount val="7"/>
                <c:pt idx="0">
                  <c:v>700</c:v>
                </c:pt>
                <c:pt idx="1">
                  <c:v>8200</c:v>
                </c:pt>
                <c:pt idx="2">
                  <c:v>1500</c:v>
                </c:pt>
                <c:pt idx="3">
                  <c:v>4150</c:v>
                </c:pt>
                <c:pt idx="4">
                  <c:v>1950</c:v>
                </c:pt>
                <c:pt idx="5">
                  <c:v>500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593725</xdr:colOff>
      <xdr:row>11</xdr:row>
      <xdr:rowOff>44450</xdr:rowOff>
    </xdr:from>
    <xdr:to>
      <xdr:col>9</xdr:col>
      <xdr:colOff>878840</xdr:colOff>
      <xdr:row>25</xdr:row>
      <xdr:rowOff>34925</xdr:rowOff>
    </xdr:to>
    <xdr:graphicFrame>
      <xdr:nvGraphicFramePr>
        <xdr:cNvPr id="3" name="Chart 2"/>
        <xdr:cNvGraphicFramePr/>
      </xdr:nvGraphicFramePr>
      <xdr:xfrm>
        <a:off x="4290060" y="2139950"/>
        <a:ext cx="513016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26</xdr:row>
      <xdr:rowOff>82550</xdr:rowOff>
    </xdr:from>
    <xdr:to>
      <xdr:col>8</xdr:col>
      <xdr:colOff>920750</xdr:colOff>
      <xdr:row>40</xdr:row>
      <xdr:rowOff>158750</xdr:rowOff>
    </xdr:to>
    <xdr:graphicFrame>
      <xdr:nvGraphicFramePr>
        <xdr:cNvPr id="4" name="Chart 3"/>
        <xdr:cNvGraphicFramePr/>
      </xdr:nvGraphicFramePr>
      <xdr:xfrm>
        <a:off x="3861435" y="5054600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53340</xdr:colOff>
      <xdr:row>2</xdr:row>
      <xdr:rowOff>160020</xdr:rowOff>
    </xdr:from>
    <xdr:to>
      <xdr:col>1</xdr:col>
      <xdr:colOff>723900</xdr:colOff>
      <xdr:row>11</xdr:row>
      <xdr:rowOff>152400</xdr:rowOff>
    </xdr:to>
    <xdr:sp>
      <xdr:nvSpPr>
        <xdr:cNvPr id="10" name="Date 2"/>
        <xdr:cNvSpPr/>
      </xdr:nvSpPr>
      <xdr:spPr>
        <a:xfrm>
          <a:off x="53340" y="541020"/>
          <a:ext cx="1551940" cy="1706880"/>
        </a:xfrm>
      </xdr:spPr>
    </xdr:sp>
    <xdr:clientData/>
  </xdr:twoCellAnchor>
  <xdr:twoCellAnchor editAs="oneCell">
    <xdr:from>
      <xdr:col>0</xdr:col>
      <xdr:colOff>30480</xdr:colOff>
      <xdr:row>12</xdr:row>
      <xdr:rowOff>60960</xdr:rowOff>
    </xdr:from>
    <xdr:to>
      <xdr:col>1</xdr:col>
      <xdr:colOff>739140</xdr:colOff>
      <xdr:row>21</xdr:row>
      <xdr:rowOff>167640</xdr:rowOff>
    </xdr:to>
    <xdr:sp>
      <xdr:nvSpPr>
        <xdr:cNvPr id="12" name="Category 4"/>
        <xdr:cNvSpPr/>
      </xdr:nvSpPr>
      <xdr:spPr>
        <a:xfrm>
          <a:off x="30480" y="2346960"/>
          <a:ext cx="1590040" cy="1821180"/>
        </a:xfrm>
      </xdr:spPr>
    </xdr:sp>
    <xdr:clientData/>
  </xdr:twoCellAnchor>
  <xdr:twoCellAnchor>
    <xdr:from>
      <xdr:col>1</xdr:col>
      <xdr:colOff>0</xdr:colOff>
      <xdr:row>7</xdr:row>
      <xdr:rowOff>0</xdr:rowOff>
    </xdr:from>
    <xdr:to>
      <xdr:col>8</xdr:col>
      <xdr:colOff>241300</xdr:colOff>
      <xdr:row>21</xdr:row>
      <xdr:rowOff>0</xdr:rowOff>
    </xdr:to>
    <xdr:graphicFrame>
      <xdr:nvGraphicFramePr>
        <xdr:cNvPr id="2" name="Chart 1"/>
        <xdr:cNvGraphicFramePr/>
      </xdr:nvGraphicFramePr>
      <xdr:xfrm>
        <a:off x="881380" y="1333500"/>
        <a:ext cx="513016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208280</xdr:colOff>
      <xdr:row>21</xdr:row>
      <xdr:rowOff>76200</xdr:rowOff>
    </xdr:to>
    <xdr:graphicFrame>
      <xdr:nvGraphicFramePr>
        <xdr:cNvPr id="4" name="Chart 3"/>
        <xdr:cNvGraphicFramePr/>
      </xdr:nvGraphicFramePr>
      <xdr:xfrm>
        <a:off x="6348095" y="1333500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Expense" displayName="Expense" ref="A3:D25" totalsRowCount="1">
  <autoFilter ref="A3:D24"/>
  <tableColumns count="4">
    <tableColumn id="1" name="Date" dataDxfId="0"/>
    <tableColumn id="2" name="Category" dataDxfId="1"/>
    <tableColumn id="3" name="Item" dataDxfId="2"/>
    <tableColumn id="4" name="Expense" dataDxfId="3"/>
  </tableColumns>
  <tableStyleInfo name="TableStylePreset3_Accent4" showFirstColumn="0" showLastColumn="0" showRowStripes="1" showColumnStripes="0"/>
</table>
</file>

<file path=xl/tables/table2.xml><?xml version="1.0" encoding="utf-8"?>
<table xmlns="http://schemas.openxmlformats.org/spreadsheetml/2006/main" id="4" name="calculation" displayName="calculation" ref="F3:J10" totalsRowShown="0">
  <autoFilter ref="F3:J10"/>
  <tableColumns count="5">
    <tableColumn id="1" name="Category" dataDxfId="4"/>
    <tableColumn id="2" name="Total Expense"/>
    <tableColumn id="3" name="Min Expense" dataDxfId="5"/>
    <tableColumn id="4" name="Max Expense" dataDxfId="6"/>
    <tableColumn id="5" name="Avg Expense" dataDxfId="7"/>
  </tableColumns>
  <tableStyleInfo name="TableStylePreset11_Accent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opLeftCell="A25" workbookViewId="0">
      <selection activeCell="M33" sqref="M33"/>
    </sheetView>
  </sheetViews>
  <sheetFormatPr defaultColWidth="9" defaultRowHeight="15"/>
  <cols>
    <col min="1" max="1" width="11.7809523809524" customWidth="1"/>
    <col min="2" max="2" width="15" customWidth="1"/>
    <col min="3" max="3" width="16.1047619047619" customWidth="1"/>
    <col min="4" max="4" width="12.552380952381" customWidth="1"/>
    <col min="6" max="6" width="13.2190476190476" customWidth="1"/>
    <col min="7" max="7" width="18.7809523809524" customWidth="1"/>
    <col min="8" max="8" width="16.3333333333333" customWidth="1"/>
    <col min="9" max="9" width="15.3333333333333" customWidth="1"/>
    <col min="10" max="10" width="14.2190476190476" customWidth="1"/>
    <col min="11" max="11" width="16.552380952381" customWidth="1"/>
  </cols>
  <sheetData>
    <row r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0">
      <c r="A3" s="5" t="s">
        <v>1</v>
      </c>
      <c r="B3" s="5" t="s">
        <v>2</v>
      </c>
      <c r="C3" s="5" t="s">
        <v>3</v>
      </c>
      <c r="D3" s="5" t="s">
        <v>4</v>
      </c>
      <c r="F3" s="5" t="s">
        <v>2</v>
      </c>
      <c r="G3" s="5" t="s">
        <v>5</v>
      </c>
      <c r="H3" s="5" t="s">
        <v>6</v>
      </c>
      <c r="I3" s="5" t="s">
        <v>7</v>
      </c>
      <c r="J3" s="5" t="s">
        <v>8</v>
      </c>
    </row>
    <row r="4" spans="1:12">
      <c r="A4" s="6">
        <v>45200</v>
      </c>
      <c r="B4" s="7" t="s">
        <v>9</v>
      </c>
      <c r="C4" s="7" t="s">
        <v>10</v>
      </c>
      <c r="D4" s="7">
        <v>1500</v>
      </c>
      <c r="F4" s="7" t="s">
        <v>9</v>
      </c>
      <c r="G4">
        <f>SUMIF(B:B,F4,D:D)</f>
        <v>4150</v>
      </c>
      <c r="H4">
        <f>_xlfn.MINIFS(D4:D24,B4:B24,F4)</f>
        <v>150</v>
      </c>
      <c r="I4">
        <f>_xlfn.MAXIFS(D4:D24,B4:B24,F4)</f>
        <v>2500</v>
      </c>
      <c r="J4">
        <f>AVERAGEIFS(D4:D24,B4:B24,F4)</f>
        <v>1383.33333333333</v>
      </c>
      <c r="L4">
        <f>SUMIF(B4:B24,F4,D4:D24)</f>
        <v>4150</v>
      </c>
    </row>
    <row r="5" spans="1:10">
      <c r="A5" s="6">
        <v>45200</v>
      </c>
      <c r="B5" s="7" t="s">
        <v>11</v>
      </c>
      <c r="C5" s="7" t="s">
        <v>12</v>
      </c>
      <c r="D5" s="7">
        <v>300</v>
      </c>
      <c r="F5" s="7" t="s">
        <v>11</v>
      </c>
      <c r="G5">
        <f t="shared" ref="G5:G10" si="0">SUMIF(B:B,F5,D:D)</f>
        <v>2550</v>
      </c>
      <c r="H5">
        <f t="shared" ref="H5:H10" si="1">_xlfn.MINIFS(D5:D25,B5:B25,F5)</f>
        <v>300</v>
      </c>
      <c r="I5">
        <f t="shared" ref="I5:I10" si="2">_xlfn.MAXIFS(D5:D25,B5:B25,F5)</f>
        <v>1750</v>
      </c>
      <c r="J5">
        <f t="shared" ref="J5:J10" si="3">AVERAGEIFS(D5:D25,B5:B25,F5)</f>
        <v>850</v>
      </c>
    </row>
    <row r="6" spans="1:10">
      <c r="A6" s="6">
        <v>45200</v>
      </c>
      <c r="B6" s="7" t="s">
        <v>11</v>
      </c>
      <c r="C6" s="7" t="s">
        <v>13</v>
      </c>
      <c r="D6" s="7">
        <v>1750</v>
      </c>
      <c r="F6" s="7" t="s">
        <v>14</v>
      </c>
      <c r="G6">
        <f t="shared" si="0"/>
        <v>8200</v>
      </c>
      <c r="H6">
        <f t="shared" si="1"/>
        <v>200</v>
      </c>
      <c r="I6">
        <f t="shared" si="2"/>
        <v>3500</v>
      </c>
      <c r="J6">
        <f t="shared" si="3"/>
        <v>911.111111111111</v>
      </c>
    </row>
    <row r="7" spans="1:10">
      <c r="A7" s="6">
        <v>45200</v>
      </c>
      <c r="B7" s="7" t="s">
        <v>14</v>
      </c>
      <c r="C7" s="7" t="s">
        <v>15</v>
      </c>
      <c r="D7" s="7">
        <v>3500</v>
      </c>
      <c r="F7" s="7" t="s">
        <v>16</v>
      </c>
      <c r="G7">
        <f t="shared" si="0"/>
        <v>200</v>
      </c>
      <c r="H7">
        <f t="shared" si="1"/>
        <v>200</v>
      </c>
      <c r="I7">
        <f t="shared" si="2"/>
        <v>200</v>
      </c>
      <c r="J7">
        <f t="shared" si="3"/>
        <v>200</v>
      </c>
    </row>
    <row r="8" spans="1:10">
      <c r="A8" s="6">
        <v>45200</v>
      </c>
      <c r="B8" s="7" t="s">
        <v>16</v>
      </c>
      <c r="C8" s="7" t="s">
        <v>17</v>
      </c>
      <c r="D8" s="7">
        <v>200</v>
      </c>
      <c r="F8" s="7" t="s">
        <v>18</v>
      </c>
      <c r="G8">
        <f t="shared" si="0"/>
        <v>1950</v>
      </c>
      <c r="H8">
        <f t="shared" si="1"/>
        <v>200</v>
      </c>
      <c r="I8">
        <f t="shared" si="2"/>
        <v>1500</v>
      </c>
      <c r="J8">
        <f t="shared" si="3"/>
        <v>650</v>
      </c>
    </row>
    <row r="9" spans="1:10">
      <c r="A9" s="6">
        <v>45200</v>
      </c>
      <c r="B9" s="7" t="s">
        <v>18</v>
      </c>
      <c r="C9" s="7" t="s">
        <v>19</v>
      </c>
      <c r="D9" s="7">
        <v>1500</v>
      </c>
      <c r="F9" s="7" t="s">
        <v>20</v>
      </c>
      <c r="G9">
        <f t="shared" si="0"/>
        <v>700</v>
      </c>
      <c r="H9">
        <f t="shared" si="1"/>
        <v>700</v>
      </c>
      <c r="I9">
        <f t="shared" si="2"/>
        <v>700</v>
      </c>
      <c r="J9">
        <f t="shared" si="3"/>
        <v>700</v>
      </c>
    </row>
    <row r="10" spans="1:10">
      <c r="A10" s="6">
        <v>45200</v>
      </c>
      <c r="B10" s="7" t="s">
        <v>14</v>
      </c>
      <c r="C10" s="7" t="s">
        <v>21</v>
      </c>
      <c r="D10" s="8">
        <v>1000</v>
      </c>
      <c r="F10" s="7" t="s">
        <v>22</v>
      </c>
      <c r="G10">
        <f t="shared" si="0"/>
        <v>1500</v>
      </c>
      <c r="H10">
        <f t="shared" si="1"/>
        <v>1500</v>
      </c>
      <c r="I10">
        <f t="shared" si="2"/>
        <v>1500</v>
      </c>
      <c r="J10">
        <f t="shared" si="3"/>
        <v>1500</v>
      </c>
    </row>
    <row r="11" spans="1:4">
      <c r="A11" s="6">
        <v>45201</v>
      </c>
      <c r="B11" s="7" t="s">
        <v>14</v>
      </c>
      <c r="C11" s="7" t="s">
        <v>23</v>
      </c>
      <c r="D11" s="7">
        <v>700</v>
      </c>
    </row>
    <row r="12" spans="1:4">
      <c r="A12" s="6">
        <v>45201</v>
      </c>
      <c r="B12" s="7" t="s">
        <v>14</v>
      </c>
      <c r="C12" s="7" t="s">
        <v>24</v>
      </c>
      <c r="D12" s="7">
        <v>300</v>
      </c>
    </row>
    <row r="13" spans="1:4">
      <c r="A13" s="6">
        <v>45202</v>
      </c>
      <c r="B13" s="7" t="s">
        <v>9</v>
      </c>
      <c r="C13" s="7" t="s">
        <v>25</v>
      </c>
      <c r="D13" s="7">
        <v>2500</v>
      </c>
    </row>
    <row r="14" spans="1:4">
      <c r="A14" s="6">
        <v>45202</v>
      </c>
      <c r="B14" s="7" t="s">
        <v>9</v>
      </c>
      <c r="C14" s="7" t="s">
        <v>26</v>
      </c>
      <c r="D14" s="7">
        <v>150</v>
      </c>
    </row>
    <row r="15" spans="1:4">
      <c r="A15" s="6">
        <v>45202</v>
      </c>
      <c r="B15" s="7" t="s">
        <v>14</v>
      </c>
      <c r="C15" s="7" t="s">
        <v>27</v>
      </c>
      <c r="D15" s="7">
        <v>300</v>
      </c>
    </row>
    <row r="16" spans="1:4">
      <c r="A16" s="6">
        <v>45202</v>
      </c>
      <c r="B16" s="7" t="s">
        <v>18</v>
      </c>
      <c r="C16" s="7" t="s">
        <v>19</v>
      </c>
      <c r="D16" s="7">
        <v>200</v>
      </c>
    </row>
    <row r="17" spans="1:4">
      <c r="A17" s="6">
        <v>45203</v>
      </c>
      <c r="B17" s="7" t="s">
        <v>20</v>
      </c>
      <c r="C17" s="7" t="s">
        <v>28</v>
      </c>
      <c r="D17" s="7">
        <v>700</v>
      </c>
    </row>
    <row r="18" spans="1:4">
      <c r="A18" s="6">
        <v>45203</v>
      </c>
      <c r="B18" s="7" t="s">
        <v>14</v>
      </c>
      <c r="C18" s="7" t="s">
        <v>29</v>
      </c>
      <c r="D18" s="7">
        <v>500</v>
      </c>
    </row>
    <row r="19" spans="1:4">
      <c r="A19" s="6">
        <v>45204</v>
      </c>
      <c r="B19" s="7" t="s">
        <v>14</v>
      </c>
      <c r="C19" s="7" t="s">
        <v>30</v>
      </c>
      <c r="D19" s="7">
        <v>700</v>
      </c>
    </row>
    <row r="20" spans="1:4">
      <c r="A20" s="6">
        <v>45204</v>
      </c>
      <c r="B20" s="7" t="s">
        <v>11</v>
      </c>
      <c r="C20" s="7" t="s">
        <v>31</v>
      </c>
      <c r="D20" s="7">
        <v>500</v>
      </c>
    </row>
    <row r="21" spans="1:4">
      <c r="A21" s="6">
        <v>45205</v>
      </c>
      <c r="B21" s="7" t="s">
        <v>14</v>
      </c>
      <c r="C21" s="7" t="s">
        <v>32</v>
      </c>
      <c r="D21" s="7">
        <v>1000</v>
      </c>
    </row>
    <row r="22" spans="1:4">
      <c r="A22" s="6">
        <v>45206</v>
      </c>
      <c r="B22" s="7" t="s">
        <v>22</v>
      </c>
      <c r="C22" s="7" t="s">
        <v>33</v>
      </c>
      <c r="D22" s="7">
        <v>1500</v>
      </c>
    </row>
    <row r="23" spans="1:4">
      <c r="A23" s="6">
        <v>45206</v>
      </c>
      <c r="B23" s="7" t="s">
        <v>18</v>
      </c>
      <c r="C23" s="7" t="s">
        <v>34</v>
      </c>
      <c r="D23" s="7">
        <v>250</v>
      </c>
    </row>
    <row r="24" spans="1:4">
      <c r="A24" s="6">
        <v>45206</v>
      </c>
      <c r="B24" s="7" t="s">
        <v>14</v>
      </c>
      <c r="C24" s="7" t="s">
        <v>30</v>
      </c>
      <c r="D24" s="7">
        <v>200</v>
      </c>
    </row>
    <row r="25" ht="15.75"/>
    <row r="26" ht="15.75" spans="2:4">
      <c r="B26" s="9" t="s">
        <v>5</v>
      </c>
      <c r="C26" s="9"/>
      <c r="D26" s="10">
        <f>SUBTOTAL(109,Expense[Expense])</f>
        <v>19250</v>
      </c>
    </row>
    <row r="27" spans="6:6">
      <c r="F27">
        <f>COUNTIF(B4:B24,F4)</f>
        <v>3</v>
      </c>
    </row>
    <row r="29" spans="1:3">
      <c r="A29" t="s">
        <v>2</v>
      </c>
      <c r="B29" t="s">
        <v>35</v>
      </c>
      <c r="C29" t="s">
        <v>36</v>
      </c>
    </row>
    <row r="30" spans="1:3">
      <c r="A30" s="11" t="s">
        <v>20</v>
      </c>
      <c r="B30">
        <f>COUNTIF(B4:B24,A30)</f>
        <v>1</v>
      </c>
      <c r="C30">
        <f>SUMIF(B4:B24,A30,D4:D24)</f>
        <v>700</v>
      </c>
    </row>
    <row r="31" spans="1:3">
      <c r="A31" s="11" t="s">
        <v>14</v>
      </c>
      <c r="B31">
        <f>COUNTIF(B5:B25,A31)</f>
        <v>9</v>
      </c>
      <c r="C31">
        <f>SUMIF(B4:B25,A31,D4:D25)</f>
        <v>8200</v>
      </c>
    </row>
    <row r="32" spans="1:3">
      <c r="A32" s="11" t="s">
        <v>22</v>
      </c>
      <c r="B32">
        <f>COUNTIF(B4:B26,A32)</f>
        <v>1</v>
      </c>
      <c r="C32">
        <f>SUMIF(B4:B26,A32,D4:D26)</f>
        <v>1500</v>
      </c>
    </row>
    <row r="33" spans="1:3">
      <c r="A33" s="11" t="s">
        <v>9</v>
      </c>
      <c r="B33">
        <f>COUNTIF(B4:B27,A33)</f>
        <v>3</v>
      </c>
      <c r="C33">
        <f>SUMIF(B4:B27,A33,D4:D27)</f>
        <v>4150</v>
      </c>
    </row>
    <row r="34" spans="1:3">
      <c r="A34" s="11" t="s">
        <v>18</v>
      </c>
      <c r="B34">
        <f>COUNTIF(B4:B28,A34)</f>
        <v>3</v>
      </c>
      <c r="C34">
        <f>SUMIF(B4:B28,A34,D4:D28)</f>
        <v>1950</v>
      </c>
    </row>
    <row r="35" spans="1:3">
      <c r="A35" s="11" t="s">
        <v>11</v>
      </c>
      <c r="B35">
        <f>COUNTIF(B4:B29,A35)</f>
        <v>3</v>
      </c>
      <c r="C35">
        <f>SUMIF(B9:B29,A35,D9:D29)</f>
        <v>500</v>
      </c>
    </row>
    <row r="36" spans="1:3">
      <c r="A36" s="11" t="s">
        <v>16</v>
      </c>
      <c r="B36">
        <f>COUNTIF(B4:B24,B8)</f>
        <v>1</v>
      </c>
      <c r="C36">
        <f>SUMIF(B4:B30,A36,D4:D30)</f>
        <v>200</v>
      </c>
    </row>
    <row r="37" spans="1:3">
      <c r="A37" s="11" t="s">
        <v>37</v>
      </c>
      <c r="B37" s="12">
        <f>SUM(B30:B36)</f>
        <v>21</v>
      </c>
      <c r="C37">
        <v>25175</v>
      </c>
    </row>
  </sheetData>
  <mergeCells count="2">
    <mergeCell ref="B26:C26"/>
    <mergeCell ref="A1:P2"/>
  </mergeCells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showGridLines="0" tabSelected="1" topLeftCell="A4" workbookViewId="0">
      <selection activeCell="H23" sqref="H23"/>
    </sheetView>
  </sheetViews>
  <sheetFormatPr defaultColWidth="9" defaultRowHeight="15" outlineLevelRow="5"/>
  <cols>
    <col min="1" max="1" width="13.2190476190476" customWidth="1"/>
    <col min="2" max="2" width="12.8857142857143" customWidth="1"/>
    <col min="3" max="3" width="13.2190476190476" customWidth="1"/>
    <col min="4" max="4" width="12.6666666666667" customWidth="1"/>
    <col min="5" max="5" width="6.88571428571429" customWidth="1"/>
    <col min="6" max="6" width="8.78095238095238" customWidth="1"/>
    <col min="7" max="7" width="9.33333333333333" customWidth="1"/>
    <col min="8" max="8" width="9.55238095238095" customWidth="1"/>
    <col min="9" max="9" width="8.66666666666667" customWidth="1"/>
    <col min="10" max="11" width="10.6666666666667" customWidth="1"/>
    <col min="12" max="12" width="16.552380952381" customWidth="1"/>
    <col min="13" max="13" width="8.78095238095238" customWidth="1"/>
    <col min="14" max="14" width="7.1047619047619" customWidth="1"/>
    <col min="15" max="15" width="6.66666666666667" customWidth="1"/>
    <col min="16" max="16" width="5.1047619047619" customWidth="1"/>
    <col min="17" max="17" width="8.1047619047619" customWidth="1"/>
    <col min="18" max="18" width="6.1047619047619" customWidth="1"/>
    <col min="19" max="19" width="12" customWidth="1"/>
    <col min="20" max="20" width="7.43809523809524" customWidth="1"/>
    <col min="21" max="21" width="9" customWidth="1"/>
    <col min="22" max="22" width="10.7809523809524" customWidth="1"/>
  </cols>
  <sheetData>
    <row r="1" spans="1:16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2:19">
      <c r="B4" s="2" t="s">
        <v>39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</sheetData>
  <mergeCells count="2">
    <mergeCell ref="A1:P2"/>
    <mergeCell ref="B4:S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Expense Calculation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Khatoon</dc:creator>
  <cp:lastModifiedBy>Dell</cp:lastModifiedBy>
  <dcterms:created xsi:type="dcterms:W3CDTF">2023-09-10T11:43:00Z</dcterms:created>
  <dcterms:modified xsi:type="dcterms:W3CDTF">2023-11-17T16:37:49Z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65BB2B2E198848EAB8A6B2FE017DFD62_13</vt:lpwstr>
  </property>
  <property fmtid="{D5CDD505-2E9C-101B-9397-08002B2CF9AE}" pid="3" name="KSOProductBuildVer">
    <vt:lpwstr>1033-12.2.0.13306</vt:lpwstr>
  </property>
</Properties>
</file>