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Z:\1A-MY_PROGRAMS\Agentic AI projects\end-to-end-supply-chain-analytics-project-using-ai-tools-quadratic-n8n\"/>
    </mc:Choice>
  </mc:AlternateContent>
  <xr:revisionPtr revIDLastSave="0" documentId="13_ncr:1_{7900C9D7-1772-462F-B43B-A99ACC130B8F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Orders &amp; Lines" sheetId="1" r:id="rId1"/>
    <sheet name="LIFR and VOFR" sheetId="3" r:id="rId2"/>
    <sheet name="OT and IF" sheetId="4" r:id="rId3"/>
    <sheet name="OTIF Consolidated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5" l="1"/>
  <c r="B14" i="5"/>
  <c r="B13" i="5"/>
  <c r="B14" i="3"/>
  <c r="E6" i="3"/>
  <c r="D6" i="3"/>
  <c r="B13" i="3"/>
  <c r="B15" i="4"/>
  <c r="E7" i="4"/>
  <c r="D7" i="4"/>
  <c r="B16" i="4" l="1"/>
</calcChain>
</file>

<file path=xl/sharedStrings.xml><?xml version="1.0" encoding="utf-8"?>
<sst xmlns="http://schemas.openxmlformats.org/spreadsheetml/2006/main" count="101" uniqueCount="39">
  <si>
    <t xml:space="preserve">Amazon order </t>
  </si>
  <si>
    <t>Date</t>
  </si>
  <si>
    <t>Order Id</t>
  </si>
  <si>
    <t>Items</t>
  </si>
  <si>
    <t>Qty ordered</t>
  </si>
  <si>
    <t>19/05/2025</t>
  </si>
  <si>
    <t>order1</t>
  </si>
  <si>
    <t>Keyboards</t>
  </si>
  <si>
    <t>20/05/2025</t>
  </si>
  <si>
    <t>order2</t>
  </si>
  <si>
    <t>Mouse</t>
  </si>
  <si>
    <t>Orders</t>
  </si>
  <si>
    <t>Total Lines</t>
  </si>
  <si>
    <t>Qty delivered</t>
  </si>
  <si>
    <t>Delivered in full?</t>
  </si>
  <si>
    <t>Order Lines</t>
  </si>
  <si>
    <t xml:space="preserve">Total Lines Delivered </t>
  </si>
  <si>
    <t>Who uses it?</t>
  </si>
  <si>
    <t>Line Fill Rate %</t>
  </si>
  <si>
    <t>Supply Managers</t>
  </si>
  <si>
    <t>Volume Fill Rate %</t>
  </si>
  <si>
    <t>Sales</t>
  </si>
  <si>
    <t>Delivered in Full?</t>
  </si>
  <si>
    <t>Agreed delivery date</t>
  </si>
  <si>
    <t>Actual Delivery Date</t>
  </si>
  <si>
    <t>Delivered On Time?</t>
  </si>
  <si>
    <t>21/05/2025</t>
  </si>
  <si>
    <t>Line Fill Rate</t>
  </si>
  <si>
    <t>VOFR</t>
  </si>
  <si>
    <t>In Full Orders (IF)</t>
  </si>
  <si>
    <t>Supply managers (regional)</t>
  </si>
  <si>
    <t>On Time Orders (OT)</t>
  </si>
  <si>
    <t>Warehouse &amp; Distribtuion</t>
  </si>
  <si>
    <t>Both OnTime &amp; In Full?</t>
  </si>
  <si>
    <t>Total Orders</t>
  </si>
  <si>
    <t>In Full Orders % (IF %)</t>
  </si>
  <si>
    <t>On Time Orders % (IF %)</t>
  </si>
  <si>
    <t>OnTime &amp; In Full % (OTIF %)</t>
  </si>
  <si>
    <t>Supply Chain Directors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</si>
</sst>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0" fontId="2" fillId="0" borderId="3" xfId="0" applyFont="1" applyBorder="1"/>
    <xf numFmtId="0" fontId="2" fillId="4" borderId="1" xfId="0" applyFont="1" applyFill="1" applyBorder="1"/>
    <xf numFmtId="0" fontId="2" fillId="4" borderId="3" xfId="0" applyFont="1" applyFill="1" applyBorder="1"/>
    <xf numFmtId="0" fontId="2" fillId="4" borderId="5" xfId="0" applyFont="1" applyFill="1" applyBorder="1"/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0" borderId="3" xfId="0" applyBorder="1"/>
    <xf numFmtId="0" fontId="0" fillId="0" borderId="7" xfId="0" applyBorder="1"/>
    <xf numFmtId="0" fontId="0" fillId="3" borderId="1" xfId="0" applyFill="1" applyBorder="1"/>
    <xf numFmtId="0" fontId="0" fillId="3" borderId="3" xfId="0" applyFill="1" applyBorder="1"/>
    <xf numFmtId="0" fontId="0" fillId="3" borderId="5" xfId="0" applyFill="1" applyBorder="1"/>
    <xf numFmtId="0" fontId="0" fillId="0" borderId="0" xfId="0" applyFill="1"/>
    <xf numFmtId="10" fontId="0" fillId="7" borderId="2" xfId="0" applyNumberFormat="1" applyFill="1" applyBorder="1"/>
    <xf numFmtId="10" fontId="0" fillId="7" borderId="4" xfId="0" applyNumberFormat="1" applyFill="1" applyBorder="1"/>
    <xf numFmtId="0" fontId="0" fillId="7" borderId="4" xfId="0" applyFill="1" applyBorder="1"/>
    <xf numFmtId="10" fontId="0" fillId="7" borderId="6" xfId="0" applyNumberFormat="1" applyFill="1" applyBorder="1"/>
    <xf numFmtId="0" fontId="2" fillId="7" borderId="2" xfId="0" applyFont="1" applyFill="1" applyBorder="1"/>
    <xf numFmtId="0" fontId="2" fillId="7" borderId="4" xfId="0" applyFont="1" applyFill="1" applyBorder="1"/>
    <xf numFmtId="0" fontId="2" fillId="7" borderId="6" xfId="0" applyFont="1" applyFill="1" applyBorder="1"/>
    <xf numFmtId="0" fontId="0" fillId="7" borderId="8" xfId="0" applyFill="1" applyBorder="1" applyAlignment="1">
      <alignment wrapText="1"/>
    </xf>
  </cellXfs>
  <cellStyles count="1">
    <cellStyle name="Normal" xfId="0" builtinId="0"/>
  </cellStyles>
  <dxfs count="11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37C4CE-94F3-4BF3-AD23-76D081DEC235}" name="Table1" displayName="Table1" ref="A2:D5" totalsRowShown="0">
  <autoFilter ref="A2:D5" xr:uid="{D737C4CE-94F3-4BF3-AD23-76D081DEC235}"/>
  <tableColumns count="4">
    <tableColumn id="1" xr3:uid="{75139EFF-3BF0-4CF0-AC0C-0EA6B769A87F}" name="Date"/>
    <tableColumn id="2" xr3:uid="{1613780F-70B7-46F3-B67C-C0F5F16E59AA}" name="Order Id"/>
    <tableColumn id="3" xr3:uid="{D477FDB2-02AD-45C9-8E89-5439134FB4D5}" name="Items"/>
    <tableColumn id="4" xr3:uid="{14E2999F-27B5-4233-94AD-1D7314F720CD}" name="Qty order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05CE3C-4DA2-4C20-8001-B7C0B2C29178}" name="Table13" displayName="Table13" ref="A2:F6" totalsRowCount="1">
  <autoFilter ref="A2:F5" xr:uid="{D737C4CE-94F3-4BF3-AD23-76D081DEC235}"/>
  <tableColumns count="6">
    <tableColumn id="1" xr3:uid="{922F1758-4992-42A5-ADC0-B14D882B07F2}" name="Date"/>
    <tableColumn id="2" xr3:uid="{017D2393-9FD7-4225-99B3-C20AE6890DD4}" name="Order Id"/>
    <tableColumn id="3" xr3:uid="{395A573C-EC92-49C3-ABC3-99B2DB691891}" name="Items"/>
    <tableColumn id="4" xr3:uid="{0B4E0F04-0D6F-4085-9892-FB010A7F10C2}" name="Qty ordered" totalsRowFunction="custom">
      <totalsRowFormula>SUM(Table13[Qty ordered])</totalsRowFormula>
    </tableColumn>
    <tableColumn id="5" xr3:uid="{24B9B247-1391-4121-93CC-5CBF17C6F209}" name="Qty delivered" totalsRowFunction="custom">
      <totalsRowFormula>SUM(Table13[Qty delivered])</totalsRowFormula>
    </tableColumn>
    <tableColumn id="6" xr3:uid="{47C9BAB3-B58C-4B86-BB36-CB912F9610A6}" name="Delivered in full?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0FE311-4BFD-4DDD-A4B1-F308D25D4252}" name="Table134" displayName="Table134" ref="A2:I5" totalsRowShown="0">
  <autoFilter ref="A2:I5" xr:uid="{D737C4CE-94F3-4BF3-AD23-76D081DEC235}"/>
  <tableColumns count="9">
    <tableColumn id="1" xr3:uid="{A6E87593-56DD-4E33-B453-339C353EE1E8}" name="Date"/>
    <tableColumn id="2" xr3:uid="{0AF7FBCB-FDA4-413D-8C71-66C9BD9ADE05}" name="Order Id"/>
    <tableColumn id="3" xr3:uid="{8DC64EAF-8252-4E0F-975B-7FEED775037F}" name="Items"/>
    <tableColumn id="4" xr3:uid="{C949DDD3-6AF4-409E-8EEA-B8AB16112267}" name="Qty ordered"/>
    <tableColumn id="5" xr3:uid="{C99D1B33-B113-4A92-84E5-CD80E8A73816}" name="Qty delivered"/>
    <tableColumn id="6" xr3:uid="{41BB01CB-BF1A-46CF-9BBE-73FA1234D3A0}" name="Delivered in Full?"/>
    <tableColumn id="8" xr3:uid="{361BA9FE-62A4-46A9-9120-391F4663AF42}" name="Agreed delivery date"/>
    <tableColumn id="7" xr3:uid="{A859BC5D-F882-4575-A619-59D8BFE19215}" name="Actual Delivery Date"/>
    <tableColumn id="9" xr3:uid="{A37DA7A3-9905-4C1A-8D69-B69292E4FF7D}" name="Delivered On Time?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B7EB7E-3E0E-41C0-9622-EBAB742EF09F}" name="Table1345" displayName="Table1345" ref="A2:I4" totalsRowShown="0" headerRowDxfId="10" dataDxfId="0">
  <autoFilter ref="A2:I4" xr:uid="{D737C4CE-94F3-4BF3-AD23-76D081DEC235}"/>
  <tableColumns count="9">
    <tableColumn id="1" xr3:uid="{6E8750EC-FB93-42F5-A7CE-D6DC7777ADEA}" name="Date" dataDxfId="9"/>
    <tableColumn id="2" xr3:uid="{71515B58-FD5A-4637-AB85-91867BD11276}" name="Order Id" dataDxfId="8"/>
    <tableColumn id="4" xr3:uid="{956B12F9-022A-42F7-A296-8187E7260FBC}" name="Qty ordered" dataDxfId="7"/>
    <tableColumn id="5" xr3:uid="{4394EC1A-C6F1-41A5-BC57-1E85EF157963}" name="Qty delivered" dataDxfId="6"/>
    <tableColumn id="6" xr3:uid="{09AAF2BB-40C8-434A-8F58-CF5F8CC187DD}" name="Delivered in Full?" dataDxfId="5"/>
    <tableColumn id="8" xr3:uid="{9A0C9A6F-EBCE-4356-B060-012783658B0B}" name="Agreed delivery date" dataDxfId="4"/>
    <tableColumn id="7" xr3:uid="{37EB1428-3BB5-4B0E-967C-A520BAEDE775}" name="Actual Delivery Date" dataDxfId="3"/>
    <tableColumn id="9" xr3:uid="{872D4FEE-BC10-453D-800F-1F591D2F4B35}" name="Delivered On Time?" dataDxfId="2"/>
    <tableColumn id="10" xr3:uid="{03415B75-54E3-4DD8-994D-303E3C0D5612}" name="Both OnTime &amp; In Full?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showGridLines="0" workbookViewId="0">
      <selection activeCell="B12" sqref="B12"/>
    </sheetView>
  </sheetViews>
  <sheetFormatPr defaultRowHeight="14.4" x14ac:dyDescent="0.3"/>
  <cols>
    <col min="1" max="1" width="27.109375" customWidth="1"/>
    <col min="2" max="2" width="36.5546875" bestFit="1" customWidth="1"/>
    <col min="3" max="3" width="15.5546875" customWidth="1"/>
    <col min="4" max="4" width="14" customWidth="1"/>
  </cols>
  <sheetData>
    <row r="1" spans="1:4" x14ac:dyDescent="0.3">
      <c r="A1" t="s">
        <v>0</v>
      </c>
    </row>
    <row r="2" spans="1:4" x14ac:dyDescent="0.3">
      <c r="A2" t="s">
        <v>1</v>
      </c>
      <c r="B2" t="s">
        <v>2</v>
      </c>
      <c r="C2" t="s">
        <v>3</v>
      </c>
      <c r="D2" t="s">
        <v>4</v>
      </c>
    </row>
    <row r="3" spans="1:4" x14ac:dyDescent="0.3">
      <c r="A3" t="s">
        <v>5</v>
      </c>
      <c r="B3" t="s">
        <v>6</v>
      </c>
      <c r="C3" t="s">
        <v>7</v>
      </c>
      <c r="D3">
        <v>5</v>
      </c>
    </row>
    <row r="4" spans="1:4" x14ac:dyDescent="0.3">
      <c r="A4" t="s">
        <v>8</v>
      </c>
      <c r="B4" t="s">
        <v>9</v>
      </c>
      <c r="C4" t="s">
        <v>7</v>
      </c>
      <c r="D4">
        <v>10</v>
      </c>
    </row>
    <row r="5" spans="1:4" x14ac:dyDescent="0.3">
      <c r="A5" t="s">
        <v>8</v>
      </c>
      <c r="B5" t="s">
        <v>9</v>
      </c>
      <c r="C5" t="s">
        <v>10</v>
      </c>
      <c r="D5">
        <v>5</v>
      </c>
    </row>
    <row r="9" spans="1:4" x14ac:dyDescent="0.3">
      <c r="A9" t="s">
        <v>11</v>
      </c>
      <c r="B9" s="2">
        <v>2</v>
      </c>
    </row>
    <row r="10" spans="1:4" x14ac:dyDescent="0.3">
      <c r="A10" t="s">
        <v>12</v>
      </c>
      <c r="B10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720D-2399-4BA8-B460-74D10635FB81}">
  <dimension ref="A1:F14"/>
  <sheetViews>
    <sheetView showGridLines="0" workbookViewId="0">
      <selection activeCell="C16" sqref="C16"/>
    </sheetView>
  </sheetViews>
  <sheetFormatPr defaultRowHeight="14.4" x14ac:dyDescent="0.3"/>
  <cols>
    <col min="1" max="1" width="27.109375" customWidth="1"/>
    <col min="2" max="2" width="10.5546875" bestFit="1" customWidth="1"/>
    <col min="3" max="3" width="15.5546875" customWidth="1"/>
    <col min="4" max="4" width="14" customWidth="1"/>
    <col min="5" max="5" width="15.33203125" customWidth="1"/>
    <col min="6" max="6" width="15.6640625" customWidth="1"/>
    <col min="7" max="7" width="15.33203125" customWidth="1"/>
  </cols>
  <sheetData>
    <row r="1" spans="1:6" x14ac:dyDescent="0.3">
      <c r="A1" t="s">
        <v>0</v>
      </c>
    </row>
    <row r="2" spans="1:6" x14ac:dyDescent="0.3">
      <c r="A2" t="s">
        <v>1</v>
      </c>
      <c r="B2" t="s">
        <v>2</v>
      </c>
      <c r="C2" t="s">
        <v>3</v>
      </c>
      <c r="D2" t="s">
        <v>4</v>
      </c>
      <c r="E2" t="s">
        <v>13</v>
      </c>
      <c r="F2" s="2" t="s">
        <v>14</v>
      </c>
    </row>
    <row r="3" spans="1:6" x14ac:dyDescent="0.3">
      <c r="A3" t="s">
        <v>5</v>
      </c>
      <c r="B3" t="s">
        <v>6</v>
      </c>
      <c r="C3" t="s">
        <v>7</v>
      </c>
      <c r="D3">
        <v>5</v>
      </c>
      <c r="E3">
        <v>5</v>
      </c>
      <c r="F3">
        <v>1</v>
      </c>
    </row>
    <row r="4" spans="1:6" x14ac:dyDescent="0.3">
      <c r="A4" t="s">
        <v>8</v>
      </c>
      <c r="B4" t="s">
        <v>9</v>
      </c>
      <c r="C4" t="s">
        <v>7</v>
      </c>
      <c r="D4">
        <v>10</v>
      </c>
      <c r="E4">
        <v>7</v>
      </c>
      <c r="F4">
        <v>0</v>
      </c>
    </row>
    <row r="5" spans="1:6" x14ac:dyDescent="0.3">
      <c r="A5" t="s">
        <v>8</v>
      </c>
      <c r="B5" t="s">
        <v>9</v>
      </c>
      <c r="C5" t="s">
        <v>10</v>
      </c>
      <c r="D5">
        <v>5</v>
      </c>
      <c r="E5">
        <v>5</v>
      </c>
      <c r="F5">
        <v>1</v>
      </c>
    </row>
    <row r="6" spans="1:6" x14ac:dyDescent="0.3">
      <c r="D6">
        <f>SUM(Table13[Qty ordered])</f>
        <v>20</v>
      </c>
      <c r="E6">
        <f>SUM(Table13[Qty delivered])</f>
        <v>17</v>
      </c>
    </row>
    <row r="8" spans="1:6" x14ac:dyDescent="0.3">
      <c r="A8" s="3" t="s">
        <v>11</v>
      </c>
      <c r="B8">
        <v>2</v>
      </c>
    </row>
    <row r="9" spans="1:6" x14ac:dyDescent="0.3">
      <c r="A9" s="3" t="s">
        <v>15</v>
      </c>
      <c r="B9">
        <v>3</v>
      </c>
    </row>
    <row r="11" spans="1:6" x14ac:dyDescent="0.3">
      <c r="A11" s="2" t="s">
        <v>16</v>
      </c>
      <c r="B11" s="4">
        <v>2</v>
      </c>
    </row>
    <row r="12" spans="1:6" x14ac:dyDescent="0.3">
      <c r="D12" t="s">
        <v>17</v>
      </c>
    </row>
    <row r="13" spans="1:6" ht="28.8" x14ac:dyDescent="0.3">
      <c r="A13" t="s">
        <v>18</v>
      </c>
      <c r="B13" s="1">
        <f>B11/B9</f>
        <v>0.66666666666666663</v>
      </c>
      <c r="D13" s="2" t="s">
        <v>19</v>
      </c>
    </row>
    <row r="14" spans="1:6" x14ac:dyDescent="0.3">
      <c r="A14" t="s">
        <v>20</v>
      </c>
      <c r="B14" s="1">
        <f>Table13[[#Totals],[Qty delivered]]/Table13[[#Totals],[Qty ordered]]</f>
        <v>0.85</v>
      </c>
      <c r="D14" t="s">
        <v>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DF757-106C-4E2C-B6DE-574B8E3FA0C7}">
  <dimension ref="A1:I19"/>
  <sheetViews>
    <sheetView showGridLines="0" topLeftCell="A2" workbookViewId="0">
      <selection activeCell="E4" sqref="E4:E5"/>
    </sheetView>
  </sheetViews>
  <sheetFormatPr defaultRowHeight="14.4" x14ac:dyDescent="0.3"/>
  <cols>
    <col min="1" max="1" width="27.109375" customWidth="1"/>
    <col min="2" max="2" width="10.5546875" bestFit="1" customWidth="1"/>
    <col min="3" max="3" width="15.5546875" customWidth="1"/>
    <col min="4" max="4" width="14" customWidth="1"/>
    <col min="5" max="8" width="15.33203125" customWidth="1"/>
    <col min="9" max="9" width="10.6640625" customWidth="1"/>
  </cols>
  <sheetData>
    <row r="1" spans="1:9" x14ac:dyDescent="0.3">
      <c r="A1" t="s">
        <v>0</v>
      </c>
    </row>
    <row r="2" spans="1:9" ht="28.8" x14ac:dyDescent="0.3">
      <c r="A2" t="s">
        <v>1</v>
      </c>
      <c r="B2" t="s">
        <v>2</v>
      </c>
      <c r="C2" t="s">
        <v>3</v>
      </c>
      <c r="D2" t="s">
        <v>4</v>
      </c>
      <c r="E2" t="s">
        <v>13</v>
      </c>
      <c r="F2" s="2" t="s">
        <v>22</v>
      </c>
      <c r="G2" s="2" t="s">
        <v>23</v>
      </c>
      <c r="H2" s="2" t="s">
        <v>24</v>
      </c>
      <c r="I2" s="2" t="s">
        <v>25</v>
      </c>
    </row>
    <row r="3" spans="1:9" x14ac:dyDescent="0.3">
      <c r="A3" t="s">
        <v>5</v>
      </c>
      <c r="B3" t="s">
        <v>6</v>
      </c>
      <c r="C3" t="s">
        <v>7</v>
      </c>
      <c r="D3">
        <v>5</v>
      </c>
      <c r="E3">
        <v>5</v>
      </c>
      <c r="F3">
        <v>1</v>
      </c>
      <c r="G3" t="s">
        <v>26</v>
      </c>
      <c r="H3" t="s">
        <v>26</v>
      </c>
      <c r="I3">
        <v>1</v>
      </c>
    </row>
    <row r="4" spans="1:9" x14ac:dyDescent="0.3">
      <c r="A4" t="s">
        <v>8</v>
      </c>
      <c r="B4" t="s">
        <v>9</v>
      </c>
      <c r="C4" t="s">
        <v>7</v>
      </c>
      <c r="D4">
        <v>10</v>
      </c>
      <c r="E4">
        <v>7</v>
      </c>
      <c r="F4">
        <v>0</v>
      </c>
      <c r="G4" t="s">
        <v>26</v>
      </c>
      <c r="H4" t="s">
        <v>26</v>
      </c>
      <c r="I4">
        <v>1</v>
      </c>
    </row>
    <row r="5" spans="1:9" x14ac:dyDescent="0.3">
      <c r="A5" t="s">
        <v>8</v>
      </c>
      <c r="B5" t="s">
        <v>9</v>
      </c>
      <c r="C5" t="s">
        <v>10</v>
      </c>
      <c r="D5">
        <v>5</v>
      </c>
      <c r="E5">
        <v>5</v>
      </c>
      <c r="F5">
        <v>1</v>
      </c>
      <c r="G5" t="s">
        <v>26</v>
      </c>
      <c r="H5" t="s">
        <v>26</v>
      </c>
      <c r="I5">
        <v>1</v>
      </c>
    </row>
    <row r="7" spans="1:9" x14ac:dyDescent="0.3">
      <c r="D7">
        <f>SUM(Table134[Qty ordered])</f>
        <v>20</v>
      </c>
      <c r="E7">
        <f>SUM(Table134[Qty delivered])</f>
        <v>17</v>
      </c>
    </row>
    <row r="10" spans="1:9" x14ac:dyDescent="0.3">
      <c r="A10" s="5" t="s">
        <v>11</v>
      </c>
      <c r="B10">
        <v>2</v>
      </c>
    </row>
    <row r="11" spans="1:9" x14ac:dyDescent="0.3">
      <c r="A11" s="5" t="s">
        <v>12</v>
      </c>
      <c r="B11">
        <v>3</v>
      </c>
    </row>
    <row r="13" spans="1:9" x14ac:dyDescent="0.3">
      <c r="A13" s="6" t="s">
        <v>16</v>
      </c>
      <c r="B13">
        <v>1</v>
      </c>
    </row>
    <row r="15" spans="1:9" x14ac:dyDescent="0.3">
      <c r="A15" s="5" t="s">
        <v>27</v>
      </c>
      <c r="B15" s="1">
        <f>B13/B11</f>
        <v>0.33333333333333331</v>
      </c>
    </row>
    <row r="16" spans="1:9" x14ac:dyDescent="0.3">
      <c r="A16" s="5" t="s">
        <v>28</v>
      </c>
      <c r="B16" s="1">
        <f>E7/D7</f>
        <v>0.85</v>
      </c>
    </row>
    <row r="17" spans="1:5" x14ac:dyDescent="0.3">
      <c r="E17" t="s">
        <v>17</v>
      </c>
    </row>
    <row r="18" spans="1:5" ht="28.8" x14ac:dyDescent="0.3">
      <c r="A18" t="s">
        <v>29</v>
      </c>
      <c r="B18">
        <v>1</v>
      </c>
      <c r="E18" s="2" t="s">
        <v>30</v>
      </c>
    </row>
    <row r="19" spans="1:5" ht="28.8" x14ac:dyDescent="0.3">
      <c r="A19" t="s">
        <v>31</v>
      </c>
      <c r="B19">
        <v>2</v>
      </c>
      <c r="E19" s="2" t="s">
        <v>32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7810-E8BC-4A3A-9CCB-888A909B52DE}">
  <dimension ref="A1:I16"/>
  <sheetViews>
    <sheetView showGridLines="0" tabSelected="1" workbookViewId="0">
      <selection activeCell="G17" sqref="G17"/>
    </sheetView>
  </sheetViews>
  <sheetFormatPr defaultRowHeight="14.4" x14ac:dyDescent="0.3"/>
  <cols>
    <col min="1" max="1" width="27.109375" customWidth="1"/>
    <col min="2" max="2" width="10.5546875" bestFit="1" customWidth="1"/>
    <col min="3" max="3" width="14" customWidth="1"/>
    <col min="4" max="7" width="15.33203125" customWidth="1"/>
    <col min="8" max="8" width="10.6640625" customWidth="1"/>
    <col min="9" max="9" width="23.6640625" bestFit="1" customWidth="1"/>
  </cols>
  <sheetData>
    <row r="1" spans="1:9" x14ac:dyDescent="0.3">
      <c r="A1" t="s">
        <v>0</v>
      </c>
    </row>
    <row r="2" spans="1:9" ht="28.8" x14ac:dyDescent="0.3">
      <c r="A2" s="11" t="s">
        <v>1</v>
      </c>
      <c r="B2" s="11" t="s">
        <v>2</v>
      </c>
      <c r="C2" s="11" t="s">
        <v>4</v>
      </c>
      <c r="D2" s="11" t="s">
        <v>13</v>
      </c>
      <c r="E2" s="12" t="s">
        <v>22</v>
      </c>
      <c r="F2" s="12" t="s">
        <v>23</v>
      </c>
      <c r="G2" s="12" t="s">
        <v>24</v>
      </c>
      <c r="H2" s="12" t="s">
        <v>25</v>
      </c>
      <c r="I2" s="11" t="s">
        <v>33</v>
      </c>
    </row>
    <row r="3" spans="1:9" x14ac:dyDescent="0.3">
      <c r="A3" s="13" t="s">
        <v>5</v>
      </c>
      <c r="B3" s="13" t="s">
        <v>6</v>
      </c>
      <c r="C3" s="13">
        <v>5</v>
      </c>
      <c r="D3" s="13">
        <v>5</v>
      </c>
      <c r="E3" s="13">
        <v>1</v>
      </c>
      <c r="F3" s="13" t="s">
        <v>26</v>
      </c>
      <c r="G3" s="13" t="s">
        <v>26</v>
      </c>
      <c r="H3" s="13">
        <v>1</v>
      </c>
      <c r="I3" s="13">
        <v>1</v>
      </c>
    </row>
    <row r="4" spans="1:9" x14ac:dyDescent="0.3">
      <c r="A4" s="13" t="s">
        <v>8</v>
      </c>
      <c r="B4" s="13" t="s">
        <v>9</v>
      </c>
      <c r="C4" s="13">
        <v>15</v>
      </c>
      <c r="D4" s="13">
        <v>12</v>
      </c>
      <c r="E4" s="13">
        <v>0</v>
      </c>
      <c r="F4" s="13" t="s">
        <v>26</v>
      </c>
      <c r="G4" s="13" t="s">
        <v>26</v>
      </c>
      <c r="H4" s="13">
        <v>1</v>
      </c>
      <c r="I4" s="13">
        <v>0</v>
      </c>
    </row>
    <row r="7" spans="1:9" ht="15" thickBot="1" x14ac:dyDescent="0.35"/>
    <row r="8" spans="1:9" x14ac:dyDescent="0.3">
      <c r="A8" s="8" t="s">
        <v>34</v>
      </c>
      <c r="B8" s="24">
        <v>2</v>
      </c>
    </row>
    <row r="9" spans="1:9" x14ac:dyDescent="0.3">
      <c r="A9" s="7"/>
      <c r="B9" s="25"/>
    </row>
    <row r="10" spans="1:9" x14ac:dyDescent="0.3">
      <c r="A10" s="9" t="s">
        <v>29</v>
      </c>
      <c r="B10" s="25">
        <v>1</v>
      </c>
    </row>
    <row r="11" spans="1:9" ht="15" thickBot="1" x14ac:dyDescent="0.35">
      <c r="A11" s="10" t="s">
        <v>31</v>
      </c>
      <c r="B11" s="26">
        <v>2</v>
      </c>
    </row>
    <row r="12" spans="1:9" ht="15" thickBot="1" x14ac:dyDescent="0.35">
      <c r="A12" s="19"/>
    </row>
    <row r="13" spans="1:9" x14ac:dyDescent="0.3">
      <c r="A13" s="16" t="s">
        <v>35</v>
      </c>
      <c r="B13" s="20">
        <f>B10/B8</f>
        <v>0.5</v>
      </c>
    </row>
    <row r="14" spans="1:9" ht="15" thickBot="1" x14ac:dyDescent="0.35">
      <c r="A14" s="17" t="s">
        <v>36</v>
      </c>
      <c r="B14" s="21">
        <f>B11/B8</f>
        <v>1</v>
      </c>
    </row>
    <row r="15" spans="1:9" x14ac:dyDescent="0.3">
      <c r="A15" s="14"/>
      <c r="B15" s="22"/>
      <c r="D15" s="15" t="s">
        <v>17</v>
      </c>
    </row>
    <row r="16" spans="1:9" ht="29.4" thickBot="1" x14ac:dyDescent="0.35">
      <c r="A16" s="18" t="s">
        <v>37</v>
      </c>
      <c r="B16" s="23">
        <f>1/B8</f>
        <v>0.5</v>
      </c>
      <c r="D16" s="27" t="s">
        <v>38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 &amp; Lines</vt:lpstr>
      <vt:lpstr>LIFR and VOFR</vt:lpstr>
      <vt:lpstr>OT and IF</vt:lpstr>
      <vt:lpstr>OTIF Consolidated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Hemanand Vadivel</dc:creator>
  <cp:keywords/>
  <dc:description/>
  <cp:lastModifiedBy>Prajwal Parmeshwar Bang</cp:lastModifiedBy>
  <cp:revision/>
  <dcterms:created xsi:type="dcterms:W3CDTF">2015-06-05T18:17:20Z</dcterms:created>
  <dcterms:modified xsi:type="dcterms:W3CDTF">2025-09-01T18:23:09Z</dcterms:modified>
  <cp:category/>
  <cp:contentStatus/>
</cp:coreProperties>
</file>