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\Desktop\"/>
    </mc:Choice>
  </mc:AlternateContent>
  <xr:revisionPtr revIDLastSave="0" documentId="13_ncr:1_{01650659-8942-48E6-8A76-AC80BF436233}" xr6:coauthVersionLast="47" xr6:coauthVersionMax="47" xr10:uidLastSave="{00000000-0000-0000-0000-000000000000}"/>
  <bookViews>
    <workbookView xWindow="-120" yWindow="-120" windowWidth="20730" windowHeight="11160" xr2:uid="{63A7CE3E-DA45-42DB-8D43-B4FDDC05BB09}"/>
  </bookViews>
  <sheets>
    <sheet name="sales dashboard" sheetId="21" r:id="rId1"/>
    <sheet name="win and lost" sheetId="13" state="hidden" r:id="rId2"/>
    <sheet name="top Owner with country" sheetId="14" state="hidden" r:id="rId3"/>
    <sheet name="sale stage in month" sheetId="16" state="hidden" r:id="rId4"/>
    <sheet name="sales stage with channel" sheetId="19" state="hidden" r:id="rId5"/>
    <sheet name="sales in channal" sheetId="20" state="hidden" r:id="rId6"/>
    <sheet name="data" sheetId="2" r:id="rId7"/>
    <sheet name="Solution" sheetId="25" state="hidden" r:id="rId8"/>
  </sheets>
  <definedNames>
    <definedName name="_xlchart.v1.0" hidden="1">'top Owner with country'!$A$20:$A$52</definedName>
    <definedName name="_xlchart.v1.1" hidden="1">'top Owner with country'!$B$19</definedName>
    <definedName name="_xlchart.v1.2" hidden="1">'top Owner with country'!$B$20:$B$52</definedName>
    <definedName name="_xlchart.v1.3" hidden="1">'top Owner with country'!$A$20:$A$52</definedName>
    <definedName name="_xlchart.v1.4" hidden="1">'top Owner with country'!$B$19</definedName>
    <definedName name="_xlchart.v1.5" hidden="1">'top Owner with country'!$B$20:$B$52</definedName>
    <definedName name="Close_Date_Expected_Close_Date">data!$J:$J</definedName>
    <definedName name="Country">data!$D:$D</definedName>
    <definedName name="Customer">data!$C:$C</definedName>
    <definedName name="Deal_Owner">data!$B:$B</definedName>
    <definedName name="Deal_size">data!$F:$F</definedName>
    <definedName name="ExternalData_1" localSheetId="6" hidden="1">data!$A$1:$M$3764</definedName>
    <definedName name="Next_Steps">data!$K:$K</definedName>
    <definedName name="Probability">data!$G:$G</definedName>
    <definedName name="Reporting_Date">data!$A:$A</definedName>
    <definedName name="Sales_Channel">data!$I:$I</definedName>
    <definedName name="Sales_stage">data!$E:$E</definedName>
    <definedName name="Weighted_Forecast">data!$H:$H</definedName>
    <definedName name="workday">data!$L:$L</definedName>
  </definedNam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7" i="25" l="1"/>
  <c r="F47" i="25"/>
  <c r="E47" i="25"/>
  <c r="D47" i="25"/>
  <c r="G46" i="25"/>
  <c r="F46" i="25"/>
  <c r="E46" i="25"/>
  <c r="D46" i="25"/>
  <c r="G45" i="25"/>
  <c r="F45" i="25"/>
  <c r="E45" i="25"/>
  <c r="D45" i="25"/>
  <c r="G44" i="25"/>
  <c r="F44" i="25"/>
  <c r="E44" i="25"/>
  <c r="D44" i="25"/>
  <c r="G43" i="25"/>
  <c r="B54" i="25" s="1"/>
  <c r="F43" i="25"/>
  <c r="B53" i="25" s="1"/>
  <c r="E43" i="25"/>
  <c r="D43" i="25"/>
  <c r="B47" i="25"/>
  <c r="B46" i="25"/>
  <c r="B45" i="25"/>
  <c r="B44" i="25"/>
  <c r="B43" i="25"/>
  <c r="K1" i="25"/>
  <c r="M12" i="16"/>
  <c r="B19" i="14"/>
  <c r="D3" i="19"/>
  <c r="E4" i="19" s="1"/>
  <c r="H6" i="13"/>
  <c r="H7" i="13"/>
  <c r="H8" i="13"/>
  <c r="H9" i="13"/>
  <c r="H10" i="13"/>
  <c r="H11" i="13"/>
  <c r="H12" i="13"/>
  <c r="H13" i="13"/>
  <c r="H14" i="13"/>
  <c r="H5" i="13"/>
  <c r="G6" i="13"/>
  <c r="G7" i="13"/>
  <c r="G8" i="13"/>
  <c r="G9" i="13"/>
  <c r="G10" i="13"/>
  <c r="G11" i="13"/>
  <c r="G12" i="13"/>
  <c r="G13" i="13"/>
  <c r="G14" i="13"/>
  <c r="G5" i="13"/>
  <c r="F6" i="13"/>
  <c r="F7" i="13"/>
  <c r="F8" i="13"/>
  <c r="F9" i="13"/>
  <c r="F10" i="13"/>
  <c r="F11" i="13"/>
  <c r="F12" i="13"/>
  <c r="F13" i="13"/>
  <c r="F14" i="13"/>
  <c r="F5" i="13"/>
  <c r="I31" i="25"/>
  <c r="I32" i="25"/>
  <c r="I33" i="25"/>
  <c r="I34" i="25"/>
  <c r="I35" i="25"/>
  <c r="I36" i="25"/>
  <c r="I37" i="25"/>
  <c r="I38" i="25"/>
  <c r="H28" i="25"/>
  <c r="C30" i="25"/>
  <c r="C31" i="25"/>
  <c r="C32" i="25"/>
  <c r="C33" i="25"/>
  <c r="C34" i="25"/>
  <c r="C35" i="25"/>
  <c r="C36" i="25"/>
  <c r="C37" i="25"/>
  <c r="C38" i="25"/>
  <c r="C29" i="25"/>
  <c r="B29" i="25"/>
  <c r="H29" i="25" s="1"/>
  <c r="I29" i="25" s="1"/>
  <c r="B30" i="25"/>
  <c r="B31" i="25"/>
  <c r="H31" i="25" s="1"/>
  <c r="B32" i="25"/>
  <c r="B33" i="25"/>
  <c r="B34" i="25"/>
  <c r="B35" i="25"/>
  <c r="H35" i="25" s="1"/>
  <c r="B36" i="25"/>
  <c r="H36" i="25" s="1"/>
  <c r="B37" i="25"/>
  <c r="B38" i="25"/>
  <c r="M6" i="2"/>
  <c r="M2" i="2"/>
  <c r="M3764" i="2"/>
  <c r="M3763" i="2"/>
  <c r="M3762" i="2"/>
  <c r="M3761" i="2"/>
  <c r="M3760" i="2"/>
  <c r="M3759" i="2"/>
  <c r="M3758" i="2"/>
  <c r="M3757" i="2"/>
  <c r="M3756" i="2"/>
  <c r="M3755" i="2"/>
  <c r="M3754" i="2"/>
  <c r="M3753" i="2"/>
  <c r="M3752" i="2"/>
  <c r="M3751" i="2"/>
  <c r="M3750" i="2"/>
  <c r="M3749" i="2"/>
  <c r="M3748" i="2"/>
  <c r="M3747" i="2"/>
  <c r="M3746" i="2"/>
  <c r="M3745" i="2"/>
  <c r="M3744" i="2"/>
  <c r="M3743" i="2"/>
  <c r="M3742" i="2"/>
  <c r="M3741" i="2"/>
  <c r="M3740" i="2"/>
  <c r="M3739" i="2"/>
  <c r="M3738" i="2"/>
  <c r="M3737" i="2"/>
  <c r="M3736" i="2"/>
  <c r="M3735" i="2"/>
  <c r="M3734" i="2"/>
  <c r="M3733" i="2"/>
  <c r="M3732" i="2"/>
  <c r="M3731" i="2"/>
  <c r="M3730" i="2"/>
  <c r="M3729" i="2"/>
  <c r="M3728" i="2"/>
  <c r="M3727" i="2"/>
  <c r="M3726" i="2"/>
  <c r="M3725" i="2"/>
  <c r="M3724" i="2"/>
  <c r="M3723" i="2"/>
  <c r="M3722" i="2"/>
  <c r="M3721" i="2"/>
  <c r="M3720" i="2"/>
  <c r="M3719" i="2"/>
  <c r="M3718" i="2"/>
  <c r="M3717" i="2"/>
  <c r="M3716" i="2"/>
  <c r="M3715" i="2"/>
  <c r="M3714" i="2"/>
  <c r="M3713" i="2"/>
  <c r="M3712" i="2"/>
  <c r="M3711" i="2"/>
  <c r="M3710" i="2"/>
  <c r="M3709" i="2"/>
  <c r="M3708" i="2"/>
  <c r="M3707" i="2"/>
  <c r="M3706" i="2"/>
  <c r="M3705" i="2"/>
  <c r="M3704" i="2"/>
  <c r="M3703" i="2"/>
  <c r="M3702" i="2"/>
  <c r="M3701" i="2"/>
  <c r="M3700" i="2"/>
  <c r="M3699" i="2"/>
  <c r="M3698" i="2"/>
  <c r="M3697" i="2"/>
  <c r="M3696" i="2"/>
  <c r="M3695" i="2"/>
  <c r="M3694" i="2"/>
  <c r="M3693" i="2"/>
  <c r="M3692" i="2"/>
  <c r="M3691" i="2"/>
  <c r="M3690" i="2"/>
  <c r="M3689" i="2"/>
  <c r="M3688" i="2"/>
  <c r="M3687" i="2"/>
  <c r="M3686" i="2"/>
  <c r="M3685" i="2"/>
  <c r="M3684" i="2"/>
  <c r="M3683" i="2"/>
  <c r="M3682" i="2"/>
  <c r="M3681" i="2"/>
  <c r="M3680" i="2"/>
  <c r="M3679" i="2"/>
  <c r="M3678" i="2"/>
  <c r="M3677" i="2"/>
  <c r="M3676" i="2"/>
  <c r="M3675" i="2"/>
  <c r="M3674" i="2"/>
  <c r="M3673" i="2"/>
  <c r="M3672" i="2"/>
  <c r="M3671" i="2"/>
  <c r="M3670" i="2"/>
  <c r="M3669" i="2"/>
  <c r="M3668" i="2"/>
  <c r="M3667" i="2"/>
  <c r="M3666" i="2"/>
  <c r="M3665" i="2"/>
  <c r="M3664" i="2"/>
  <c r="M3663" i="2"/>
  <c r="M3662" i="2"/>
  <c r="M3661" i="2"/>
  <c r="M3660" i="2"/>
  <c r="M3659" i="2"/>
  <c r="M3658" i="2"/>
  <c r="M3657" i="2"/>
  <c r="M3656" i="2"/>
  <c r="M3655" i="2"/>
  <c r="M3654" i="2"/>
  <c r="M3653" i="2"/>
  <c r="M3652" i="2"/>
  <c r="M3651" i="2"/>
  <c r="M3650" i="2"/>
  <c r="M3649" i="2"/>
  <c r="M3648" i="2"/>
  <c r="M3647" i="2"/>
  <c r="M3646" i="2"/>
  <c r="M3645" i="2"/>
  <c r="M3644" i="2"/>
  <c r="M3643" i="2"/>
  <c r="M3642" i="2"/>
  <c r="M3641" i="2"/>
  <c r="M3640" i="2"/>
  <c r="M3639" i="2"/>
  <c r="M3638" i="2"/>
  <c r="M3637" i="2"/>
  <c r="M3636" i="2"/>
  <c r="M3635" i="2"/>
  <c r="M3634" i="2"/>
  <c r="M3633" i="2"/>
  <c r="M3632" i="2"/>
  <c r="M3631" i="2"/>
  <c r="M3630" i="2"/>
  <c r="M3629" i="2"/>
  <c r="M3628" i="2"/>
  <c r="M3627" i="2"/>
  <c r="M3626" i="2"/>
  <c r="M3625" i="2"/>
  <c r="M3624" i="2"/>
  <c r="M3623" i="2"/>
  <c r="M3622" i="2"/>
  <c r="M3621" i="2"/>
  <c r="M3620" i="2"/>
  <c r="M3619" i="2"/>
  <c r="M3618" i="2"/>
  <c r="M3617" i="2"/>
  <c r="M3616" i="2"/>
  <c r="M3615" i="2"/>
  <c r="M3614" i="2"/>
  <c r="M3613" i="2"/>
  <c r="M3612" i="2"/>
  <c r="M3611" i="2"/>
  <c r="M3610" i="2"/>
  <c r="M3609" i="2"/>
  <c r="M3608" i="2"/>
  <c r="M3607" i="2"/>
  <c r="M3606" i="2"/>
  <c r="M3605" i="2"/>
  <c r="M3604" i="2"/>
  <c r="M3603" i="2"/>
  <c r="M3602" i="2"/>
  <c r="M3601" i="2"/>
  <c r="M3600" i="2"/>
  <c r="M3599" i="2"/>
  <c r="M3598" i="2"/>
  <c r="M3597" i="2"/>
  <c r="M3596" i="2"/>
  <c r="M3595" i="2"/>
  <c r="M3594" i="2"/>
  <c r="M3593" i="2"/>
  <c r="M3592" i="2"/>
  <c r="M3591" i="2"/>
  <c r="M3590" i="2"/>
  <c r="M3589" i="2"/>
  <c r="M3588" i="2"/>
  <c r="M3587" i="2"/>
  <c r="M3586" i="2"/>
  <c r="M3585" i="2"/>
  <c r="M3584" i="2"/>
  <c r="M3583" i="2"/>
  <c r="M3582" i="2"/>
  <c r="M3581" i="2"/>
  <c r="M3580" i="2"/>
  <c r="M3579" i="2"/>
  <c r="M3578" i="2"/>
  <c r="M3577" i="2"/>
  <c r="M3576" i="2"/>
  <c r="M3575" i="2"/>
  <c r="M3574" i="2"/>
  <c r="M3573" i="2"/>
  <c r="M3572" i="2"/>
  <c r="M3571" i="2"/>
  <c r="M3570" i="2"/>
  <c r="M3569" i="2"/>
  <c r="M3568" i="2"/>
  <c r="M3567" i="2"/>
  <c r="M3566" i="2"/>
  <c r="M3565" i="2"/>
  <c r="M3564" i="2"/>
  <c r="M3563" i="2"/>
  <c r="M3562" i="2"/>
  <c r="M3561" i="2"/>
  <c r="M3560" i="2"/>
  <c r="M3559" i="2"/>
  <c r="M3558" i="2"/>
  <c r="M3557" i="2"/>
  <c r="M3556" i="2"/>
  <c r="M3555" i="2"/>
  <c r="M3554" i="2"/>
  <c r="M3553" i="2"/>
  <c r="M3552" i="2"/>
  <c r="M3551" i="2"/>
  <c r="M3550" i="2"/>
  <c r="M3549" i="2"/>
  <c r="M3548" i="2"/>
  <c r="M3547" i="2"/>
  <c r="M3546" i="2"/>
  <c r="M3545" i="2"/>
  <c r="M3544" i="2"/>
  <c r="M3543" i="2"/>
  <c r="M3542" i="2"/>
  <c r="M3541" i="2"/>
  <c r="M3540" i="2"/>
  <c r="M3539" i="2"/>
  <c r="M3538" i="2"/>
  <c r="M3537" i="2"/>
  <c r="M3536" i="2"/>
  <c r="M3535" i="2"/>
  <c r="M3534" i="2"/>
  <c r="M3533" i="2"/>
  <c r="M3532" i="2"/>
  <c r="M3531" i="2"/>
  <c r="M3530" i="2"/>
  <c r="M3529" i="2"/>
  <c r="M3528" i="2"/>
  <c r="M3527" i="2"/>
  <c r="M3526" i="2"/>
  <c r="M3525" i="2"/>
  <c r="M3524" i="2"/>
  <c r="M3523" i="2"/>
  <c r="M3522" i="2"/>
  <c r="M3521" i="2"/>
  <c r="M3520" i="2"/>
  <c r="M3519" i="2"/>
  <c r="M3518" i="2"/>
  <c r="M3517" i="2"/>
  <c r="M3516" i="2"/>
  <c r="M3515" i="2"/>
  <c r="M3514" i="2"/>
  <c r="M3513" i="2"/>
  <c r="M3512" i="2"/>
  <c r="M3511" i="2"/>
  <c r="M3510" i="2"/>
  <c r="M3509" i="2"/>
  <c r="M3508" i="2"/>
  <c r="M3507" i="2"/>
  <c r="M3506" i="2"/>
  <c r="M3505" i="2"/>
  <c r="M3504" i="2"/>
  <c r="M3503" i="2"/>
  <c r="M3502" i="2"/>
  <c r="M3501" i="2"/>
  <c r="M3500" i="2"/>
  <c r="M3499" i="2"/>
  <c r="M3498" i="2"/>
  <c r="M3497" i="2"/>
  <c r="M3496" i="2"/>
  <c r="M3495" i="2"/>
  <c r="M3494" i="2"/>
  <c r="M3493" i="2"/>
  <c r="M3492" i="2"/>
  <c r="M3491" i="2"/>
  <c r="M3490" i="2"/>
  <c r="M3489" i="2"/>
  <c r="M3488" i="2"/>
  <c r="M3487" i="2"/>
  <c r="M3486" i="2"/>
  <c r="M3485" i="2"/>
  <c r="M3484" i="2"/>
  <c r="M3483" i="2"/>
  <c r="M3482" i="2"/>
  <c r="M3481" i="2"/>
  <c r="M3480" i="2"/>
  <c r="M3479" i="2"/>
  <c r="M3478" i="2"/>
  <c r="M3477" i="2"/>
  <c r="M3476" i="2"/>
  <c r="M3475" i="2"/>
  <c r="M3474" i="2"/>
  <c r="M3473" i="2"/>
  <c r="M3472" i="2"/>
  <c r="M3471" i="2"/>
  <c r="M3470" i="2"/>
  <c r="M3469" i="2"/>
  <c r="M3468" i="2"/>
  <c r="M3467" i="2"/>
  <c r="M3466" i="2"/>
  <c r="M3465" i="2"/>
  <c r="M3464" i="2"/>
  <c r="M3463" i="2"/>
  <c r="M3462" i="2"/>
  <c r="M3461" i="2"/>
  <c r="M3460" i="2"/>
  <c r="M3459" i="2"/>
  <c r="M3458" i="2"/>
  <c r="M3457" i="2"/>
  <c r="M3456" i="2"/>
  <c r="M3455" i="2"/>
  <c r="M3454" i="2"/>
  <c r="M3453" i="2"/>
  <c r="M3452" i="2"/>
  <c r="M3451" i="2"/>
  <c r="M3450" i="2"/>
  <c r="M3449" i="2"/>
  <c r="M3448" i="2"/>
  <c r="M3447" i="2"/>
  <c r="M3446" i="2"/>
  <c r="M3445" i="2"/>
  <c r="M3444" i="2"/>
  <c r="M3443" i="2"/>
  <c r="M3442" i="2"/>
  <c r="M3441" i="2"/>
  <c r="M3440" i="2"/>
  <c r="M3439" i="2"/>
  <c r="M3438" i="2"/>
  <c r="M3437" i="2"/>
  <c r="M3436" i="2"/>
  <c r="M3435" i="2"/>
  <c r="M3434" i="2"/>
  <c r="M3433" i="2"/>
  <c r="M3432" i="2"/>
  <c r="M3431" i="2"/>
  <c r="M3430" i="2"/>
  <c r="M3429" i="2"/>
  <c r="M3428" i="2"/>
  <c r="M3427" i="2"/>
  <c r="M3426" i="2"/>
  <c r="M3425" i="2"/>
  <c r="M3424" i="2"/>
  <c r="M3423" i="2"/>
  <c r="M3422" i="2"/>
  <c r="M3421" i="2"/>
  <c r="M3420" i="2"/>
  <c r="M3419" i="2"/>
  <c r="M3418" i="2"/>
  <c r="M3417" i="2"/>
  <c r="M3416" i="2"/>
  <c r="M3415" i="2"/>
  <c r="M3414" i="2"/>
  <c r="M3413" i="2"/>
  <c r="M3412" i="2"/>
  <c r="M3411" i="2"/>
  <c r="M3410" i="2"/>
  <c r="M3409" i="2"/>
  <c r="M3408" i="2"/>
  <c r="M3407" i="2"/>
  <c r="M3406" i="2"/>
  <c r="M3405" i="2"/>
  <c r="M3404" i="2"/>
  <c r="M3403" i="2"/>
  <c r="M3402" i="2"/>
  <c r="M3401" i="2"/>
  <c r="M3400" i="2"/>
  <c r="M3399" i="2"/>
  <c r="M3398" i="2"/>
  <c r="M3397" i="2"/>
  <c r="M3396" i="2"/>
  <c r="M3395" i="2"/>
  <c r="M3394" i="2"/>
  <c r="M3393" i="2"/>
  <c r="M3392" i="2"/>
  <c r="M3391" i="2"/>
  <c r="M3390" i="2"/>
  <c r="M3389" i="2"/>
  <c r="M3388" i="2"/>
  <c r="M3387" i="2"/>
  <c r="M3386" i="2"/>
  <c r="M3385" i="2"/>
  <c r="M3384" i="2"/>
  <c r="M3383" i="2"/>
  <c r="M3382" i="2"/>
  <c r="M3381" i="2"/>
  <c r="M3380" i="2"/>
  <c r="M3379" i="2"/>
  <c r="M3378" i="2"/>
  <c r="M3377" i="2"/>
  <c r="M3376" i="2"/>
  <c r="M3375" i="2"/>
  <c r="M3374" i="2"/>
  <c r="M3373" i="2"/>
  <c r="M3372" i="2"/>
  <c r="M3371" i="2"/>
  <c r="M3370" i="2"/>
  <c r="M3369" i="2"/>
  <c r="M3368" i="2"/>
  <c r="M3367" i="2"/>
  <c r="M3366" i="2"/>
  <c r="M3365" i="2"/>
  <c r="M3364" i="2"/>
  <c r="M3363" i="2"/>
  <c r="M3362" i="2"/>
  <c r="M3361" i="2"/>
  <c r="M3360" i="2"/>
  <c r="M3359" i="2"/>
  <c r="M3358" i="2"/>
  <c r="M3357" i="2"/>
  <c r="M3356" i="2"/>
  <c r="M3355" i="2"/>
  <c r="M3354" i="2"/>
  <c r="M3353" i="2"/>
  <c r="M3352" i="2"/>
  <c r="M3351" i="2"/>
  <c r="M3350" i="2"/>
  <c r="M3349" i="2"/>
  <c r="M3348" i="2"/>
  <c r="M3347" i="2"/>
  <c r="M3346" i="2"/>
  <c r="M3345" i="2"/>
  <c r="M3344" i="2"/>
  <c r="M3343" i="2"/>
  <c r="M3342" i="2"/>
  <c r="M3341" i="2"/>
  <c r="M3340" i="2"/>
  <c r="M3339" i="2"/>
  <c r="M3338" i="2"/>
  <c r="M3337" i="2"/>
  <c r="M3336" i="2"/>
  <c r="M3335" i="2"/>
  <c r="M3334" i="2"/>
  <c r="M3333" i="2"/>
  <c r="M3332" i="2"/>
  <c r="M3331" i="2"/>
  <c r="M3330" i="2"/>
  <c r="M3329" i="2"/>
  <c r="M3328" i="2"/>
  <c r="M3327" i="2"/>
  <c r="M3326" i="2"/>
  <c r="M3325" i="2"/>
  <c r="M3324" i="2"/>
  <c r="M3323" i="2"/>
  <c r="M3322" i="2"/>
  <c r="M3321" i="2"/>
  <c r="M3320" i="2"/>
  <c r="M3319" i="2"/>
  <c r="M3318" i="2"/>
  <c r="M3317" i="2"/>
  <c r="M3316" i="2"/>
  <c r="M3315" i="2"/>
  <c r="M3314" i="2"/>
  <c r="M3313" i="2"/>
  <c r="M3312" i="2"/>
  <c r="M3311" i="2"/>
  <c r="M3310" i="2"/>
  <c r="M3309" i="2"/>
  <c r="M3308" i="2"/>
  <c r="M3307" i="2"/>
  <c r="M3306" i="2"/>
  <c r="M3305" i="2"/>
  <c r="M3304" i="2"/>
  <c r="M3303" i="2"/>
  <c r="M3302" i="2"/>
  <c r="M3301" i="2"/>
  <c r="M3300" i="2"/>
  <c r="M3299" i="2"/>
  <c r="M3298" i="2"/>
  <c r="M3297" i="2"/>
  <c r="M3296" i="2"/>
  <c r="M3295" i="2"/>
  <c r="M3294" i="2"/>
  <c r="M3293" i="2"/>
  <c r="M3292" i="2"/>
  <c r="M3291" i="2"/>
  <c r="M3290" i="2"/>
  <c r="M3289" i="2"/>
  <c r="M3288" i="2"/>
  <c r="M3287" i="2"/>
  <c r="M3286" i="2"/>
  <c r="M3285" i="2"/>
  <c r="M3284" i="2"/>
  <c r="M3283" i="2"/>
  <c r="M3282" i="2"/>
  <c r="M3281" i="2"/>
  <c r="M3280" i="2"/>
  <c r="M3279" i="2"/>
  <c r="M3278" i="2"/>
  <c r="M3277" i="2"/>
  <c r="M3276" i="2"/>
  <c r="M3275" i="2"/>
  <c r="M3274" i="2"/>
  <c r="M3273" i="2"/>
  <c r="M3272" i="2"/>
  <c r="M3271" i="2"/>
  <c r="M3270" i="2"/>
  <c r="M3269" i="2"/>
  <c r="M3268" i="2"/>
  <c r="M3267" i="2"/>
  <c r="M3266" i="2"/>
  <c r="M3265" i="2"/>
  <c r="M3264" i="2"/>
  <c r="M3263" i="2"/>
  <c r="M3262" i="2"/>
  <c r="M3261" i="2"/>
  <c r="M3260" i="2"/>
  <c r="M3259" i="2"/>
  <c r="M3258" i="2"/>
  <c r="M3257" i="2"/>
  <c r="M3256" i="2"/>
  <c r="M3255" i="2"/>
  <c r="M3254" i="2"/>
  <c r="M3253" i="2"/>
  <c r="M3252" i="2"/>
  <c r="M3251" i="2"/>
  <c r="M3250" i="2"/>
  <c r="M3249" i="2"/>
  <c r="M3248" i="2"/>
  <c r="M3247" i="2"/>
  <c r="M3246" i="2"/>
  <c r="M3245" i="2"/>
  <c r="M3244" i="2"/>
  <c r="M3243" i="2"/>
  <c r="M3242" i="2"/>
  <c r="M3241" i="2"/>
  <c r="M3240" i="2"/>
  <c r="M3239" i="2"/>
  <c r="M3238" i="2"/>
  <c r="M3237" i="2"/>
  <c r="M3236" i="2"/>
  <c r="M3235" i="2"/>
  <c r="M3234" i="2"/>
  <c r="M3233" i="2"/>
  <c r="M3232" i="2"/>
  <c r="M3231" i="2"/>
  <c r="M3230" i="2"/>
  <c r="M3229" i="2"/>
  <c r="M3228" i="2"/>
  <c r="M3227" i="2"/>
  <c r="M3226" i="2"/>
  <c r="M3225" i="2"/>
  <c r="M3224" i="2"/>
  <c r="M3223" i="2"/>
  <c r="M3222" i="2"/>
  <c r="M3221" i="2"/>
  <c r="M3220" i="2"/>
  <c r="M3219" i="2"/>
  <c r="M3218" i="2"/>
  <c r="M3217" i="2"/>
  <c r="M3216" i="2"/>
  <c r="M3215" i="2"/>
  <c r="M3214" i="2"/>
  <c r="M3213" i="2"/>
  <c r="M3212" i="2"/>
  <c r="M3211" i="2"/>
  <c r="M3210" i="2"/>
  <c r="M3209" i="2"/>
  <c r="M3208" i="2"/>
  <c r="M3207" i="2"/>
  <c r="M3206" i="2"/>
  <c r="M3205" i="2"/>
  <c r="M3204" i="2"/>
  <c r="M3203" i="2"/>
  <c r="M3202" i="2"/>
  <c r="M3201" i="2"/>
  <c r="M3200" i="2"/>
  <c r="M3199" i="2"/>
  <c r="M3198" i="2"/>
  <c r="M3197" i="2"/>
  <c r="M3196" i="2"/>
  <c r="M3195" i="2"/>
  <c r="M3194" i="2"/>
  <c r="M3193" i="2"/>
  <c r="M3192" i="2"/>
  <c r="M3191" i="2"/>
  <c r="M3190" i="2"/>
  <c r="M3189" i="2"/>
  <c r="M3188" i="2"/>
  <c r="M3187" i="2"/>
  <c r="M3186" i="2"/>
  <c r="M3185" i="2"/>
  <c r="M3184" i="2"/>
  <c r="M3183" i="2"/>
  <c r="M3182" i="2"/>
  <c r="M3181" i="2"/>
  <c r="M3180" i="2"/>
  <c r="M3179" i="2"/>
  <c r="M3178" i="2"/>
  <c r="M3177" i="2"/>
  <c r="M3176" i="2"/>
  <c r="M3175" i="2"/>
  <c r="M3174" i="2"/>
  <c r="M3173" i="2"/>
  <c r="M3172" i="2"/>
  <c r="M3171" i="2"/>
  <c r="M3170" i="2"/>
  <c r="M3169" i="2"/>
  <c r="M3168" i="2"/>
  <c r="M3167" i="2"/>
  <c r="M3166" i="2"/>
  <c r="M3165" i="2"/>
  <c r="M3164" i="2"/>
  <c r="M3163" i="2"/>
  <c r="M3162" i="2"/>
  <c r="M3161" i="2"/>
  <c r="M3160" i="2"/>
  <c r="M3159" i="2"/>
  <c r="M3158" i="2"/>
  <c r="M3157" i="2"/>
  <c r="M3156" i="2"/>
  <c r="M3155" i="2"/>
  <c r="M3154" i="2"/>
  <c r="M3153" i="2"/>
  <c r="M3152" i="2"/>
  <c r="M3151" i="2"/>
  <c r="M3150" i="2"/>
  <c r="M3149" i="2"/>
  <c r="M3148" i="2"/>
  <c r="M3147" i="2"/>
  <c r="M3146" i="2"/>
  <c r="M3145" i="2"/>
  <c r="M3144" i="2"/>
  <c r="M3143" i="2"/>
  <c r="M3142" i="2"/>
  <c r="M3141" i="2"/>
  <c r="M3140" i="2"/>
  <c r="M3139" i="2"/>
  <c r="M3138" i="2"/>
  <c r="M3137" i="2"/>
  <c r="M3136" i="2"/>
  <c r="M3135" i="2"/>
  <c r="M3134" i="2"/>
  <c r="M3133" i="2"/>
  <c r="M3132" i="2"/>
  <c r="M3131" i="2"/>
  <c r="M3130" i="2"/>
  <c r="M3129" i="2"/>
  <c r="M3128" i="2"/>
  <c r="M3127" i="2"/>
  <c r="M3126" i="2"/>
  <c r="M3125" i="2"/>
  <c r="M3124" i="2"/>
  <c r="M3123" i="2"/>
  <c r="M3122" i="2"/>
  <c r="M3121" i="2"/>
  <c r="M3120" i="2"/>
  <c r="M3119" i="2"/>
  <c r="M3118" i="2"/>
  <c r="M3117" i="2"/>
  <c r="M3116" i="2"/>
  <c r="M3115" i="2"/>
  <c r="M3114" i="2"/>
  <c r="M3113" i="2"/>
  <c r="M3112" i="2"/>
  <c r="M3111" i="2"/>
  <c r="M3110" i="2"/>
  <c r="M3109" i="2"/>
  <c r="M3108" i="2"/>
  <c r="M3107" i="2"/>
  <c r="M3106" i="2"/>
  <c r="M3105" i="2"/>
  <c r="M3104" i="2"/>
  <c r="M3103" i="2"/>
  <c r="M3102" i="2"/>
  <c r="M3101" i="2"/>
  <c r="M3100" i="2"/>
  <c r="M3099" i="2"/>
  <c r="M3098" i="2"/>
  <c r="M3097" i="2"/>
  <c r="M3096" i="2"/>
  <c r="M3095" i="2"/>
  <c r="M3094" i="2"/>
  <c r="M3093" i="2"/>
  <c r="M3092" i="2"/>
  <c r="M3091" i="2"/>
  <c r="M3090" i="2"/>
  <c r="M3089" i="2"/>
  <c r="M3088" i="2"/>
  <c r="M3087" i="2"/>
  <c r="M3086" i="2"/>
  <c r="M3085" i="2"/>
  <c r="M3084" i="2"/>
  <c r="M3083" i="2"/>
  <c r="M3082" i="2"/>
  <c r="M3081" i="2"/>
  <c r="M3080" i="2"/>
  <c r="M3079" i="2"/>
  <c r="M3078" i="2"/>
  <c r="M3077" i="2"/>
  <c r="M3076" i="2"/>
  <c r="M3075" i="2"/>
  <c r="M3074" i="2"/>
  <c r="M3073" i="2"/>
  <c r="M3072" i="2"/>
  <c r="M3071" i="2"/>
  <c r="M3070" i="2"/>
  <c r="M3069" i="2"/>
  <c r="M3068" i="2"/>
  <c r="M3067" i="2"/>
  <c r="M3066" i="2"/>
  <c r="M3065" i="2"/>
  <c r="M3064" i="2"/>
  <c r="M3063" i="2"/>
  <c r="M3062" i="2"/>
  <c r="M3061" i="2"/>
  <c r="M3060" i="2"/>
  <c r="M3059" i="2"/>
  <c r="M3058" i="2"/>
  <c r="M3057" i="2"/>
  <c r="M3056" i="2"/>
  <c r="M3055" i="2"/>
  <c r="M3054" i="2"/>
  <c r="M3053" i="2"/>
  <c r="M3052" i="2"/>
  <c r="M3051" i="2"/>
  <c r="M3050" i="2"/>
  <c r="M3049" i="2"/>
  <c r="M3048" i="2"/>
  <c r="M3047" i="2"/>
  <c r="M3046" i="2"/>
  <c r="M3045" i="2"/>
  <c r="M3044" i="2"/>
  <c r="M3043" i="2"/>
  <c r="M3042" i="2"/>
  <c r="M3041" i="2"/>
  <c r="M3040" i="2"/>
  <c r="M3039" i="2"/>
  <c r="M3038" i="2"/>
  <c r="M3037" i="2"/>
  <c r="M3036" i="2"/>
  <c r="M3035" i="2"/>
  <c r="M3034" i="2"/>
  <c r="M3033" i="2"/>
  <c r="M3032" i="2"/>
  <c r="M3031" i="2"/>
  <c r="M3030" i="2"/>
  <c r="M3029" i="2"/>
  <c r="M3028" i="2"/>
  <c r="M3027" i="2"/>
  <c r="M3026" i="2"/>
  <c r="M3025" i="2"/>
  <c r="M3024" i="2"/>
  <c r="M3023" i="2"/>
  <c r="M3022" i="2"/>
  <c r="M3021" i="2"/>
  <c r="M3020" i="2"/>
  <c r="M3019" i="2"/>
  <c r="M3018" i="2"/>
  <c r="M3017" i="2"/>
  <c r="M3016" i="2"/>
  <c r="M3015" i="2"/>
  <c r="M3014" i="2"/>
  <c r="M3013" i="2"/>
  <c r="M3012" i="2"/>
  <c r="M3011" i="2"/>
  <c r="M3010" i="2"/>
  <c r="M3009" i="2"/>
  <c r="M3008" i="2"/>
  <c r="M3007" i="2"/>
  <c r="M3006" i="2"/>
  <c r="M3005" i="2"/>
  <c r="M3004" i="2"/>
  <c r="M3003" i="2"/>
  <c r="M3002" i="2"/>
  <c r="M3001" i="2"/>
  <c r="M3000" i="2"/>
  <c r="M2999" i="2"/>
  <c r="M2998" i="2"/>
  <c r="M2997" i="2"/>
  <c r="M2996" i="2"/>
  <c r="M2995" i="2"/>
  <c r="M2994" i="2"/>
  <c r="M2993" i="2"/>
  <c r="M2992" i="2"/>
  <c r="M2991" i="2"/>
  <c r="M2990" i="2"/>
  <c r="M2989" i="2"/>
  <c r="M2988" i="2"/>
  <c r="M2987" i="2"/>
  <c r="M2986" i="2"/>
  <c r="M2985" i="2"/>
  <c r="M2984" i="2"/>
  <c r="M2983" i="2"/>
  <c r="M2982" i="2"/>
  <c r="M2981" i="2"/>
  <c r="M2980" i="2"/>
  <c r="M2979" i="2"/>
  <c r="M2978" i="2"/>
  <c r="M2977" i="2"/>
  <c r="M2976" i="2"/>
  <c r="M2975" i="2"/>
  <c r="M2974" i="2"/>
  <c r="M2973" i="2"/>
  <c r="M2972" i="2"/>
  <c r="M2971" i="2"/>
  <c r="M2970" i="2"/>
  <c r="M2969" i="2"/>
  <c r="M2968" i="2"/>
  <c r="M2967" i="2"/>
  <c r="M2966" i="2"/>
  <c r="M2965" i="2"/>
  <c r="M2964" i="2"/>
  <c r="M2963" i="2"/>
  <c r="M2962" i="2"/>
  <c r="M2961" i="2"/>
  <c r="M2960" i="2"/>
  <c r="M2959" i="2"/>
  <c r="M2958" i="2"/>
  <c r="M2957" i="2"/>
  <c r="M2956" i="2"/>
  <c r="M2955" i="2"/>
  <c r="M2954" i="2"/>
  <c r="M2953" i="2"/>
  <c r="M2952" i="2"/>
  <c r="M2951" i="2"/>
  <c r="M2950" i="2"/>
  <c r="M2949" i="2"/>
  <c r="M2948" i="2"/>
  <c r="M2947" i="2"/>
  <c r="M2946" i="2"/>
  <c r="M2945" i="2"/>
  <c r="M2944" i="2"/>
  <c r="M2943" i="2"/>
  <c r="M2942" i="2"/>
  <c r="M2941" i="2"/>
  <c r="M2940" i="2"/>
  <c r="M2939" i="2"/>
  <c r="M2938" i="2"/>
  <c r="M2937" i="2"/>
  <c r="M2936" i="2"/>
  <c r="M2935" i="2"/>
  <c r="M2934" i="2"/>
  <c r="M2933" i="2"/>
  <c r="M2932" i="2"/>
  <c r="M2931" i="2"/>
  <c r="M2930" i="2"/>
  <c r="M2929" i="2"/>
  <c r="M2928" i="2"/>
  <c r="M2927" i="2"/>
  <c r="M2926" i="2"/>
  <c r="M2925" i="2"/>
  <c r="M2924" i="2"/>
  <c r="M2923" i="2"/>
  <c r="M2922" i="2"/>
  <c r="M2921" i="2"/>
  <c r="M2920" i="2"/>
  <c r="M2919" i="2"/>
  <c r="M2918" i="2"/>
  <c r="M2917" i="2"/>
  <c r="M2916" i="2"/>
  <c r="M2915" i="2"/>
  <c r="M2914" i="2"/>
  <c r="M2913" i="2"/>
  <c r="M2912" i="2"/>
  <c r="M2911" i="2"/>
  <c r="M2910" i="2"/>
  <c r="M2909" i="2"/>
  <c r="M2908" i="2"/>
  <c r="M2907" i="2"/>
  <c r="M2906" i="2"/>
  <c r="M2905" i="2"/>
  <c r="M2904" i="2"/>
  <c r="M2903" i="2"/>
  <c r="M2902" i="2"/>
  <c r="M2901" i="2"/>
  <c r="M2900" i="2"/>
  <c r="M2899" i="2"/>
  <c r="M2898" i="2"/>
  <c r="M2897" i="2"/>
  <c r="M2896" i="2"/>
  <c r="M2895" i="2"/>
  <c r="M2894" i="2"/>
  <c r="M2893" i="2"/>
  <c r="M2892" i="2"/>
  <c r="M2891" i="2"/>
  <c r="M2890" i="2"/>
  <c r="M2889" i="2"/>
  <c r="M2888" i="2"/>
  <c r="M2887" i="2"/>
  <c r="M2886" i="2"/>
  <c r="M2885" i="2"/>
  <c r="M2884" i="2"/>
  <c r="M2883" i="2"/>
  <c r="M2882" i="2"/>
  <c r="M2881" i="2"/>
  <c r="M2880" i="2"/>
  <c r="M2879" i="2"/>
  <c r="M2878" i="2"/>
  <c r="M2877" i="2"/>
  <c r="M2876" i="2"/>
  <c r="M2875" i="2"/>
  <c r="M2874" i="2"/>
  <c r="M2873" i="2"/>
  <c r="M2872" i="2"/>
  <c r="M2871" i="2"/>
  <c r="M2870" i="2"/>
  <c r="M2869" i="2"/>
  <c r="M2868" i="2"/>
  <c r="M2867" i="2"/>
  <c r="M2866" i="2"/>
  <c r="M2865" i="2"/>
  <c r="M2864" i="2"/>
  <c r="M2863" i="2"/>
  <c r="M2862" i="2"/>
  <c r="M2861" i="2"/>
  <c r="M2860" i="2"/>
  <c r="M2859" i="2"/>
  <c r="M2858" i="2"/>
  <c r="M2857" i="2"/>
  <c r="M2856" i="2"/>
  <c r="M2855" i="2"/>
  <c r="M2854" i="2"/>
  <c r="M2853" i="2"/>
  <c r="M2852" i="2"/>
  <c r="M2851" i="2"/>
  <c r="M2850" i="2"/>
  <c r="M2849" i="2"/>
  <c r="M2848" i="2"/>
  <c r="M2847" i="2"/>
  <c r="M2846" i="2"/>
  <c r="M2845" i="2"/>
  <c r="M2844" i="2"/>
  <c r="M2843" i="2"/>
  <c r="M2842" i="2"/>
  <c r="M2841" i="2"/>
  <c r="M2840" i="2"/>
  <c r="M2839" i="2"/>
  <c r="M2838" i="2"/>
  <c r="M2837" i="2"/>
  <c r="M2836" i="2"/>
  <c r="M2835" i="2"/>
  <c r="M2834" i="2"/>
  <c r="M2833" i="2"/>
  <c r="M2832" i="2"/>
  <c r="M2831" i="2"/>
  <c r="M2830" i="2"/>
  <c r="M2829" i="2"/>
  <c r="M2828" i="2"/>
  <c r="M2827" i="2"/>
  <c r="M2826" i="2"/>
  <c r="M2825" i="2"/>
  <c r="M2824" i="2"/>
  <c r="M2823" i="2"/>
  <c r="M2822" i="2"/>
  <c r="M2821" i="2"/>
  <c r="M2820" i="2"/>
  <c r="M2819" i="2"/>
  <c r="M2818" i="2"/>
  <c r="M2817" i="2"/>
  <c r="M2816" i="2"/>
  <c r="M2815" i="2"/>
  <c r="M2814" i="2"/>
  <c r="M2813" i="2"/>
  <c r="M2812" i="2"/>
  <c r="M2811" i="2"/>
  <c r="M2810" i="2"/>
  <c r="M2809" i="2"/>
  <c r="M2808" i="2"/>
  <c r="M2807" i="2"/>
  <c r="M2806" i="2"/>
  <c r="M2805" i="2"/>
  <c r="M2804" i="2"/>
  <c r="M2803" i="2"/>
  <c r="M2802" i="2"/>
  <c r="M2801" i="2"/>
  <c r="M2800" i="2"/>
  <c r="M2799" i="2"/>
  <c r="M2798" i="2"/>
  <c r="M2797" i="2"/>
  <c r="M2796" i="2"/>
  <c r="M2795" i="2"/>
  <c r="M2794" i="2"/>
  <c r="M2793" i="2"/>
  <c r="M2792" i="2"/>
  <c r="M2791" i="2"/>
  <c r="M2790" i="2"/>
  <c r="M2789" i="2"/>
  <c r="M2788" i="2"/>
  <c r="M2787" i="2"/>
  <c r="M2786" i="2"/>
  <c r="M2785" i="2"/>
  <c r="M2784" i="2"/>
  <c r="M2783" i="2"/>
  <c r="M2782" i="2"/>
  <c r="M2781" i="2"/>
  <c r="M2780" i="2"/>
  <c r="M2779" i="2"/>
  <c r="M2778" i="2"/>
  <c r="M2777" i="2"/>
  <c r="M2776" i="2"/>
  <c r="M2775" i="2"/>
  <c r="M2774" i="2"/>
  <c r="M2773" i="2"/>
  <c r="M2772" i="2"/>
  <c r="M2771" i="2"/>
  <c r="M2770" i="2"/>
  <c r="M2769" i="2"/>
  <c r="M2768" i="2"/>
  <c r="M2767" i="2"/>
  <c r="M2766" i="2"/>
  <c r="M2765" i="2"/>
  <c r="M2764" i="2"/>
  <c r="M2763" i="2"/>
  <c r="M2762" i="2"/>
  <c r="M2761" i="2"/>
  <c r="M2760" i="2"/>
  <c r="M2759" i="2"/>
  <c r="M2758" i="2"/>
  <c r="M2757" i="2"/>
  <c r="M2756" i="2"/>
  <c r="M2755" i="2"/>
  <c r="M2754" i="2"/>
  <c r="M2753" i="2"/>
  <c r="M2752" i="2"/>
  <c r="M2751" i="2"/>
  <c r="M2750" i="2"/>
  <c r="M2749" i="2"/>
  <c r="M2748" i="2"/>
  <c r="M2747" i="2"/>
  <c r="M2746" i="2"/>
  <c r="M2745" i="2"/>
  <c r="M2744" i="2"/>
  <c r="M2743" i="2"/>
  <c r="M2742" i="2"/>
  <c r="M2741" i="2"/>
  <c r="M2740" i="2"/>
  <c r="M2739" i="2"/>
  <c r="M2738" i="2"/>
  <c r="M2737" i="2"/>
  <c r="M2736" i="2"/>
  <c r="M2735" i="2"/>
  <c r="M2734" i="2"/>
  <c r="M2733" i="2"/>
  <c r="M2732" i="2"/>
  <c r="M2731" i="2"/>
  <c r="M2730" i="2"/>
  <c r="M2729" i="2"/>
  <c r="M2728" i="2"/>
  <c r="M2727" i="2"/>
  <c r="M2726" i="2"/>
  <c r="M2725" i="2"/>
  <c r="M2724" i="2"/>
  <c r="M2723" i="2"/>
  <c r="M2722" i="2"/>
  <c r="M2721" i="2"/>
  <c r="M2720" i="2"/>
  <c r="M2719" i="2"/>
  <c r="M2718" i="2"/>
  <c r="M2717" i="2"/>
  <c r="M2716" i="2"/>
  <c r="M2715" i="2"/>
  <c r="M2714" i="2"/>
  <c r="M2713" i="2"/>
  <c r="M2712" i="2"/>
  <c r="M2711" i="2"/>
  <c r="M2710" i="2"/>
  <c r="M2709" i="2"/>
  <c r="M2708" i="2"/>
  <c r="M2707" i="2"/>
  <c r="M2706" i="2"/>
  <c r="M2705" i="2"/>
  <c r="M2704" i="2"/>
  <c r="M2703" i="2"/>
  <c r="M2702" i="2"/>
  <c r="M2701" i="2"/>
  <c r="M2700" i="2"/>
  <c r="M2699" i="2"/>
  <c r="M2698" i="2"/>
  <c r="M2697" i="2"/>
  <c r="M2696" i="2"/>
  <c r="M2695" i="2"/>
  <c r="M2694" i="2"/>
  <c r="M2693" i="2"/>
  <c r="M2692" i="2"/>
  <c r="M2691" i="2"/>
  <c r="M2690" i="2"/>
  <c r="M2689" i="2"/>
  <c r="M2688" i="2"/>
  <c r="M2687" i="2"/>
  <c r="M2686" i="2"/>
  <c r="M2685" i="2"/>
  <c r="M2684" i="2"/>
  <c r="M2683" i="2"/>
  <c r="M2682" i="2"/>
  <c r="M2681" i="2"/>
  <c r="M2680" i="2"/>
  <c r="M2679" i="2"/>
  <c r="M2678" i="2"/>
  <c r="M2677" i="2"/>
  <c r="M2676" i="2"/>
  <c r="M2675" i="2"/>
  <c r="M2674" i="2"/>
  <c r="M2673" i="2"/>
  <c r="M2672" i="2"/>
  <c r="M2671" i="2"/>
  <c r="M2670" i="2"/>
  <c r="M2669" i="2"/>
  <c r="M2668" i="2"/>
  <c r="M2667" i="2"/>
  <c r="M2666" i="2"/>
  <c r="M2665" i="2"/>
  <c r="M2664" i="2"/>
  <c r="M2663" i="2"/>
  <c r="M2662" i="2"/>
  <c r="M2661" i="2"/>
  <c r="M2660" i="2"/>
  <c r="M2659" i="2"/>
  <c r="M2658" i="2"/>
  <c r="M2657" i="2"/>
  <c r="M2656" i="2"/>
  <c r="M2655" i="2"/>
  <c r="M2654" i="2"/>
  <c r="M2653" i="2"/>
  <c r="M2652" i="2"/>
  <c r="M2651" i="2"/>
  <c r="M2650" i="2"/>
  <c r="M2649" i="2"/>
  <c r="M2648" i="2"/>
  <c r="M2647" i="2"/>
  <c r="M2646" i="2"/>
  <c r="M2645" i="2"/>
  <c r="M2644" i="2"/>
  <c r="M2643" i="2"/>
  <c r="M2642" i="2"/>
  <c r="M2641" i="2"/>
  <c r="M2640" i="2"/>
  <c r="M2639" i="2"/>
  <c r="M2638" i="2"/>
  <c r="M2637" i="2"/>
  <c r="M2636" i="2"/>
  <c r="M2635" i="2"/>
  <c r="M2634" i="2"/>
  <c r="M2633" i="2"/>
  <c r="M2632" i="2"/>
  <c r="M2631" i="2"/>
  <c r="M2630" i="2"/>
  <c r="M2629" i="2"/>
  <c r="M2628" i="2"/>
  <c r="M2627" i="2"/>
  <c r="M2626" i="2"/>
  <c r="M2625" i="2"/>
  <c r="M2624" i="2"/>
  <c r="M2623" i="2"/>
  <c r="M2622" i="2"/>
  <c r="M2621" i="2"/>
  <c r="M2620" i="2"/>
  <c r="M2619" i="2"/>
  <c r="M2618" i="2"/>
  <c r="M2617" i="2"/>
  <c r="M2616" i="2"/>
  <c r="M2615" i="2"/>
  <c r="M2614" i="2"/>
  <c r="M2613" i="2"/>
  <c r="M2612" i="2"/>
  <c r="M2611" i="2"/>
  <c r="M2610" i="2"/>
  <c r="M2609" i="2"/>
  <c r="M2608" i="2"/>
  <c r="M2607" i="2"/>
  <c r="M2606" i="2"/>
  <c r="M2605" i="2"/>
  <c r="M2604" i="2"/>
  <c r="M2603" i="2"/>
  <c r="M2602" i="2"/>
  <c r="M2601" i="2"/>
  <c r="M2600" i="2"/>
  <c r="M2599" i="2"/>
  <c r="M2598" i="2"/>
  <c r="M2597" i="2"/>
  <c r="M2596" i="2"/>
  <c r="M2595" i="2"/>
  <c r="M2594" i="2"/>
  <c r="M2593" i="2"/>
  <c r="M2592" i="2"/>
  <c r="M2591" i="2"/>
  <c r="M2590" i="2"/>
  <c r="M2589" i="2"/>
  <c r="M2588" i="2"/>
  <c r="M2587" i="2"/>
  <c r="M2586" i="2"/>
  <c r="M2585" i="2"/>
  <c r="M2584" i="2"/>
  <c r="M2583" i="2"/>
  <c r="M2582" i="2"/>
  <c r="M2581" i="2"/>
  <c r="M2580" i="2"/>
  <c r="M2579" i="2"/>
  <c r="M2578" i="2"/>
  <c r="M2577" i="2"/>
  <c r="M2576" i="2"/>
  <c r="M2575" i="2"/>
  <c r="M2574" i="2"/>
  <c r="M2573" i="2"/>
  <c r="M2572" i="2"/>
  <c r="M2571" i="2"/>
  <c r="M2570" i="2"/>
  <c r="M2569" i="2"/>
  <c r="M2568" i="2"/>
  <c r="M2567" i="2"/>
  <c r="M2566" i="2"/>
  <c r="M2565" i="2"/>
  <c r="M2564" i="2"/>
  <c r="M2563" i="2"/>
  <c r="M2562" i="2"/>
  <c r="M2561" i="2"/>
  <c r="M2560" i="2"/>
  <c r="M2559" i="2"/>
  <c r="M2558" i="2"/>
  <c r="M2557" i="2"/>
  <c r="M2556" i="2"/>
  <c r="M2555" i="2"/>
  <c r="M2554" i="2"/>
  <c r="M2553" i="2"/>
  <c r="M2552" i="2"/>
  <c r="M2551" i="2"/>
  <c r="M2550" i="2"/>
  <c r="M2549" i="2"/>
  <c r="M2548" i="2"/>
  <c r="M2547" i="2"/>
  <c r="M2546" i="2"/>
  <c r="M2545" i="2"/>
  <c r="M2544" i="2"/>
  <c r="M2543" i="2"/>
  <c r="M2542" i="2"/>
  <c r="M2541" i="2"/>
  <c r="M2540" i="2"/>
  <c r="M2539" i="2"/>
  <c r="M2538" i="2"/>
  <c r="M2537" i="2"/>
  <c r="M2536" i="2"/>
  <c r="M2535" i="2"/>
  <c r="M2534" i="2"/>
  <c r="M2533" i="2"/>
  <c r="M2532" i="2"/>
  <c r="M2531" i="2"/>
  <c r="M2530" i="2"/>
  <c r="M2529" i="2"/>
  <c r="M2528" i="2"/>
  <c r="M2527" i="2"/>
  <c r="M2526" i="2"/>
  <c r="M2525" i="2"/>
  <c r="M2524" i="2"/>
  <c r="M2523" i="2"/>
  <c r="M2522" i="2"/>
  <c r="M2521" i="2"/>
  <c r="M2520" i="2"/>
  <c r="M2519" i="2"/>
  <c r="M2518" i="2"/>
  <c r="M2517" i="2"/>
  <c r="M2516" i="2"/>
  <c r="M2515" i="2"/>
  <c r="M2514" i="2"/>
  <c r="M2513" i="2"/>
  <c r="M2512" i="2"/>
  <c r="M2511" i="2"/>
  <c r="M2510" i="2"/>
  <c r="M2509" i="2"/>
  <c r="M2508" i="2"/>
  <c r="M2507" i="2"/>
  <c r="M2506" i="2"/>
  <c r="M2505" i="2"/>
  <c r="M2504" i="2"/>
  <c r="M2503" i="2"/>
  <c r="M2502" i="2"/>
  <c r="M2501" i="2"/>
  <c r="M2500" i="2"/>
  <c r="M2499" i="2"/>
  <c r="M2498" i="2"/>
  <c r="M2497" i="2"/>
  <c r="M2496" i="2"/>
  <c r="M2495" i="2"/>
  <c r="M2494" i="2"/>
  <c r="M2493" i="2"/>
  <c r="M2492" i="2"/>
  <c r="M2491" i="2"/>
  <c r="M2490" i="2"/>
  <c r="M2489" i="2"/>
  <c r="M2488" i="2"/>
  <c r="M2487" i="2"/>
  <c r="M2486" i="2"/>
  <c r="M2485" i="2"/>
  <c r="M2484" i="2"/>
  <c r="M2483" i="2"/>
  <c r="M2482" i="2"/>
  <c r="M2481" i="2"/>
  <c r="M2480" i="2"/>
  <c r="M2479" i="2"/>
  <c r="M2478" i="2"/>
  <c r="M2477" i="2"/>
  <c r="M2476" i="2"/>
  <c r="M2475" i="2"/>
  <c r="M2474" i="2"/>
  <c r="M2473" i="2"/>
  <c r="M2472" i="2"/>
  <c r="M2471" i="2"/>
  <c r="M2470" i="2"/>
  <c r="M2469" i="2"/>
  <c r="M2468" i="2"/>
  <c r="M2467" i="2"/>
  <c r="M2466" i="2"/>
  <c r="M2465" i="2"/>
  <c r="M2464" i="2"/>
  <c r="M2463" i="2"/>
  <c r="M2462" i="2"/>
  <c r="M2461" i="2"/>
  <c r="M2460" i="2"/>
  <c r="M2459" i="2"/>
  <c r="M2458" i="2"/>
  <c r="M2457" i="2"/>
  <c r="M2456" i="2"/>
  <c r="M2455" i="2"/>
  <c r="M2454" i="2"/>
  <c r="M2453" i="2"/>
  <c r="M2452" i="2"/>
  <c r="M2451" i="2"/>
  <c r="M2450" i="2"/>
  <c r="M2449" i="2"/>
  <c r="M2448" i="2"/>
  <c r="M2447" i="2"/>
  <c r="M2446" i="2"/>
  <c r="M2445" i="2"/>
  <c r="M2444" i="2"/>
  <c r="M2443" i="2"/>
  <c r="M2442" i="2"/>
  <c r="M2441" i="2"/>
  <c r="M2440" i="2"/>
  <c r="M2439" i="2"/>
  <c r="M2438" i="2"/>
  <c r="M2437" i="2"/>
  <c r="M2436" i="2"/>
  <c r="M2435" i="2"/>
  <c r="M2434" i="2"/>
  <c r="M2433" i="2"/>
  <c r="M2432" i="2"/>
  <c r="M2431" i="2"/>
  <c r="M2430" i="2"/>
  <c r="M2429" i="2"/>
  <c r="M2428" i="2"/>
  <c r="M2427" i="2"/>
  <c r="M2426" i="2"/>
  <c r="M2425" i="2"/>
  <c r="M2424" i="2"/>
  <c r="M2423" i="2"/>
  <c r="M2422" i="2"/>
  <c r="M2421" i="2"/>
  <c r="M2420" i="2"/>
  <c r="M2419" i="2"/>
  <c r="M2418" i="2"/>
  <c r="M2417" i="2"/>
  <c r="M2416" i="2"/>
  <c r="M2415" i="2"/>
  <c r="M2414" i="2"/>
  <c r="M2413" i="2"/>
  <c r="M2412" i="2"/>
  <c r="M2411" i="2"/>
  <c r="M2410" i="2"/>
  <c r="M2409" i="2"/>
  <c r="M2408" i="2"/>
  <c r="M2407" i="2"/>
  <c r="M2406" i="2"/>
  <c r="M2405" i="2"/>
  <c r="M2404" i="2"/>
  <c r="M2403" i="2"/>
  <c r="M2402" i="2"/>
  <c r="M2401" i="2"/>
  <c r="M2400" i="2"/>
  <c r="M2399" i="2"/>
  <c r="M2398" i="2"/>
  <c r="M2397" i="2"/>
  <c r="M2396" i="2"/>
  <c r="M2395" i="2"/>
  <c r="M2394" i="2"/>
  <c r="M2393" i="2"/>
  <c r="M2392" i="2"/>
  <c r="M2391" i="2"/>
  <c r="M2390" i="2"/>
  <c r="M2389" i="2"/>
  <c r="M2388" i="2"/>
  <c r="M2387" i="2"/>
  <c r="M2386" i="2"/>
  <c r="M2385" i="2"/>
  <c r="M2384" i="2"/>
  <c r="M2383" i="2"/>
  <c r="M2382" i="2"/>
  <c r="M2381" i="2"/>
  <c r="M2380" i="2"/>
  <c r="M2379" i="2"/>
  <c r="M2378" i="2"/>
  <c r="M2377" i="2"/>
  <c r="M2376" i="2"/>
  <c r="M2375" i="2"/>
  <c r="M2374" i="2"/>
  <c r="M2373" i="2"/>
  <c r="M2372" i="2"/>
  <c r="M2371" i="2"/>
  <c r="M2370" i="2"/>
  <c r="M2369" i="2"/>
  <c r="M2368" i="2"/>
  <c r="M2367" i="2"/>
  <c r="M2366" i="2"/>
  <c r="M2365" i="2"/>
  <c r="M2364" i="2"/>
  <c r="M2363" i="2"/>
  <c r="M2362" i="2"/>
  <c r="M2361" i="2"/>
  <c r="M2360" i="2"/>
  <c r="M2359" i="2"/>
  <c r="M2358" i="2"/>
  <c r="M2357" i="2"/>
  <c r="M2356" i="2"/>
  <c r="M2355" i="2"/>
  <c r="M2354" i="2"/>
  <c r="M2353" i="2"/>
  <c r="M2352" i="2"/>
  <c r="M2351" i="2"/>
  <c r="M2350" i="2"/>
  <c r="M2349" i="2"/>
  <c r="M2348" i="2"/>
  <c r="M2347" i="2"/>
  <c r="M2346" i="2"/>
  <c r="M2345" i="2"/>
  <c r="M2344" i="2"/>
  <c r="M2343" i="2"/>
  <c r="M2342" i="2"/>
  <c r="M2341" i="2"/>
  <c r="M2340" i="2"/>
  <c r="M2339" i="2"/>
  <c r="M2338" i="2"/>
  <c r="M2337" i="2"/>
  <c r="M2336" i="2"/>
  <c r="M2335" i="2"/>
  <c r="M2334" i="2"/>
  <c r="M2333" i="2"/>
  <c r="M2332" i="2"/>
  <c r="M2331" i="2"/>
  <c r="M2330" i="2"/>
  <c r="M2329" i="2"/>
  <c r="M2328" i="2"/>
  <c r="M2327" i="2"/>
  <c r="M2326" i="2"/>
  <c r="M2325" i="2"/>
  <c r="M2324" i="2"/>
  <c r="M2323" i="2"/>
  <c r="M2322" i="2"/>
  <c r="M2321" i="2"/>
  <c r="M2320" i="2"/>
  <c r="M2319" i="2"/>
  <c r="M2318" i="2"/>
  <c r="M2317" i="2"/>
  <c r="M2316" i="2"/>
  <c r="M2315" i="2"/>
  <c r="M2314" i="2"/>
  <c r="M2313" i="2"/>
  <c r="M2312" i="2"/>
  <c r="M2311" i="2"/>
  <c r="M2310" i="2"/>
  <c r="M2309" i="2"/>
  <c r="M2308" i="2"/>
  <c r="M2307" i="2"/>
  <c r="M2306" i="2"/>
  <c r="M2305" i="2"/>
  <c r="M2304" i="2"/>
  <c r="M2303" i="2"/>
  <c r="M2302" i="2"/>
  <c r="M2301" i="2"/>
  <c r="M2300" i="2"/>
  <c r="M2299" i="2"/>
  <c r="M2298" i="2"/>
  <c r="M2297" i="2"/>
  <c r="M2296" i="2"/>
  <c r="M2295" i="2"/>
  <c r="M2294" i="2"/>
  <c r="M2293" i="2"/>
  <c r="M2292" i="2"/>
  <c r="M2291" i="2"/>
  <c r="M2290" i="2"/>
  <c r="M2289" i="2"/>
  <c r="M2288" i="2"/>
  <c r="M2287" i="2"/>
  <c r="M2286" i="2"/>
  <c r="M2285" i="2"/>
  <c r="M2284" i="2"/>
  <c r="M2283" i="2"/>
  <c r="M2282" i="2"/>
  <c r="M2281" i="2"/>
  <c r="M2280" i="2"/>
  <c r="M2279" i="2"/>
  <c r="M2278" i="2"/>
  <c r="M2277" i="2"/>
  <c r="M2276" i="2"/>
  <c r="M2275" i="2"/>
  <c r="M2274" i="2"/>
  <c r="M2273" i="2"/>
  <c r="M2272" i="2"/>
  <c r="M2271" i="2"/>
  <c r="M2270" i="2"/>
  <c r="M2269" i="2"/>
  <c r="M2268" i="2"/>
  <c r="M2267" i="2"/>
  <c r="M2266" i="2"/>
  <c r="M2265" i="2"/>
  <c r="M2264" i="2"/>
  <c r="M2263" i="2"/>
  <c r="M2262" i="2"/>
  <c r="M2261" i="2"/>
  <c r="M2260" i="2"/>
  <c r="M2259" i="2"/>
  <c r="M2258" i="2"/>
  <c r="M2257" i="2"/>
  <c r="M2256" i="2"/>
  <c r="M2255" i="2"/>
  <c r="M2254" i="2"/>
  <c r="M2253" i="2"/>
  <c r="M2252" i="2"/>
  <c r="M2251" i="2"/>
  <c r="M2250" i="2"/>
  <c r="M2249" i="2"/>
  <c r="M2248" i="2"/>
  <c r="M2247" i="2"/>
  <c r="M2246" i="2"/>
  <c r="M2245" i="2"/>
  <c r="M2244" i="2"/>
  <c r="M2243" i="2"/>
  <c r="M2242" i="2"/>
  <c r="M2241" i="2"/>
  <c r="M2240" i="2"/>
  <c r="M2239" i="2"/>
  <c r="M2238" i="2"/>
  <c r="M2237" i="2"/>
  <c r="M2236" i="2"/>
  <c r="M2235" i="2"/>
  <c r="M2234" i="2"/>
  <c r="M2233" i="2"/>
  <c r="M2232" i="2"/>
  <c r="M2231" i="2"/>
  <c r="M2230" i="2"/>
  <c r="M2229" i="2"/>
  <c r="M2228" i="2"/>
  <c r="M2227" i="2"/>
  <c r="M2226" i="2"/>
  <c r="M2225" i="2"/>
  <c r="M2224" i="2"/>
  <c r="M2223" i="2"/>
  <c r="M2222" i="2"/>
  <c r="M2221" i="2"/>
  <c r="M2220" i="2"/>
  <c r="M2219" i="2"/>
  <c r="M2218" i="2"/>
  <c r="M2217" i="2"/>
  <c r="M2216" i="2"/>
  <c r="M2215" i="2"/>
  <c r="M2214" i="2"/>
  <c r="M2213" i="2"/>
  <c r="M2212" i="2"/>
  <c r="M2211" i="2"/>
  <c r="M2210" i="2"/>
  <c r="M2209" i="2"/>
  <c r="M2208" i="2"/>
  <c r="M2207" i="2"/>
  <c r="M2206" i="2"/>
  <c r="M2205" i="2"/>
  <c r="M2204" i="2"/>
  <c r="M2203" i="2"/>
  <c r="M2202" i="2"/>
  <c r="M2201" i="2"/>
  <c r="M2200" i="2"/>
  <c r="M2199" i="2"/>
  <c r="M2198" i="2"/>
  <c r="M2197" i="2"/>
  <c r="M2196" i="2"/>
  <c r="M2195" i="2"/>
  <c r="M2194" i="2"/>
  <c r="M2193" i="2"/>
  <c r="M2192" i="2"/>
  <c r="M2191" i="2"/>
  <c r="M2190" i="2"/>
  <c r="M2189" i="2"/>
  <c r="M2188" i="2"/>
  <c r="M2187" i="2"/>
  <c r="M2186" i="2"/>
  <c r="M2185" i="2"/>
  <c r="M2184" i="2"/>
  <c r="M2183" i="2"/>
  <c r="M2182" i="2"/>
  <c r="M2181" i="2"/>
  <c r="M2180" i="2"/>
  <c r="M2179" i="2"/>
  <c r="M2178" i="2"/>
  <c r="M2177" i="2"/>
  <c r="M2176" i="2"/>
  <c r="M2175" i="2"/>
  <c r="M2174" i="2"/>
  <c r="M2173" i="2"/>
  <c r="M2172" i="2"/>
  <c r="M2171" i="2"/>
  <c r="M2170" i="2"/>
  <c r="M2169" i="2"/>
  <c r="M2168" i="2"/>
  <c r="M2167" i="2"/>
  <c r="M2166" i="2"/>
  <c r="M2165" i="2"/>
  <c r="M2164" i="2"/>
  <c r="M2163" i="2"/>
  <c r="M2162" i="2"/>
  <c r="M2161" i="2"/>
  <c r="M2160" i="2"/>
  <c r="M2159" i="2"/>
  <c r="M2158" i="2"/>
  <c r="M2157" i="2"/>
  <c r="M2156" i="2"/>
  <c r="M2155" i="2"/>
  <c r="M2154" i="2"/>
  <c r="M2153" i="2"/>
  <c r="M2152" i="2"/>
  <c r="M2151" i="2"/>
  <c r="M2150" i="2"/>
  <c r="M2149" i="2"/>
  <c r="M2148" i="2"/>
  <c r="M2147" i="2"/>
  <c r="M2146" i="2"/>
  <c r="M2145" i="2"/>
  <c r="M2144" i="2"/>
  <c r="M2143" i="2"/>
  <c r="M2142" i="2"/>
  <c r="M2141" i="2"/>
  <c r="M2140" i="2"/>
  <c r="M2139" i="2"/>
  <c r="M2138" i="2"/>
  <c r="M2137" i="2"/>
  <c r="M2136" i="2"/>
  <c r="M2135" i="2"/>
  <c r="M2134" i="2"/>
  <c r="M2133" i="2"/>
  <c r="M2132" i="2"/>
  <c r="M2131" i="2"/>
  <c r="M2130" i="2"/>
  <c r="M2129" i="2"/>
  <c r="M2128" i="2"/>
  <c r="M2127" i="2"/>
  <c r="M2126" i="2"/>
  <c r="M2125" i="2"/>
  <c r="M2124" i="2"/>
  <c r="M2123" i="2"/>
  <c r="M2122" i="2"/>
  <c r="M2121" i="2"/>
  <c r="M2120" i="2"/>
  <c r="M2119" i="2"/>
  <c r="M2118" i="2"/>
  <c r="M2117" i="2"/>
  <c r="M2116" i="2"/>
  <c r="M2115" i="2"/>
  <c r="M2114" i="2"/>
  <c r="M2113" i="2"/>
  <c r="M2112" i="2"/>
  <c r="M2111" i="2"/>
  <c r="M2110" i="2"/>
  <c r="M2109" i="2"/>
  <c r="M2108" i="2"/>
  <c r="M2107" i="2"/>
  <c r="M2106" i="2"/>
  <c r="M2105" i="2"/>
  <c r="M2104" i="2"/>
  <c r="M2103" i="2"/>
  <c r="M2102" i="2"/>
  <c r="M2101" i="2"/>
  <c r="M2100" i="2"/>
  <c r="M2099" i="2"/>
  <c r="M2098" i="2"/>
  <c r="M2097" i="2"/>
  <c r="M2096" i="2"/>
  <c r="M2095" i="2"/>
  <c r="M2094" i="2"/>
  <c r="M2093" i="2"/>
  <c r="M2092" i="2"/>
  <c r="M2091" i="2"/>
  <c r="M2090" i="2"/>
  <c r="M2089" i="2"/>
  <c r="M2088" i="2"/>
  <c r="M2087" i="2"/>
  <c r="M2086" i="2"/>
  <c r="M2085" i="2"/>
  <c r="M2084" i="2"/>
  <c r="M2083" i="2"/>
  <c r="M2082" i="2"/>
  <c r="M2081" i="2"/>
  <c r="M2080" i="2"/>
  <c r="M2079" i="2"/>
  <c r="M2078" i="2"/>
  <c r="M2077" i="2"/>
  <c r="M2076" i="2"/>
  <c r="M2075" i="2"/>
  <c r="M2074" i="2"/>
  <c r="M2073" i="2"/>
  <c r="M2072" i="2"/>
  <c r="M2071" i="2"/>
  <c r="M2070" i="2"/>
  <c r="M2069" i="2"/>
  <c r="M2068" i="2"/>
  <c r="M2067" i="2"/>
  <c r="M2066" i="2"/>
  <c r="M2065" i="2"/>
  <c r="M2064" i="2"/>
  <c r="M2063" i="2"/>
  <c r="M2062" i="2"/>
  <c r="M2061" i="2"/>
  <c r="M2060" i="2"/>
  <c r="M2059" i="2"/>
  <c r="M2058" i="2"/>
  <c r="M2057" i="2"/>
  <c r="M2056" i="2"/>
  <c r="M2055" i="2"/>
  <c r="M2054" i="2"/>
  <c r="M2053" i="2"/>
  <c r="M2052" i="2"/>
  <c r="M2051" i="2"/>
  <c r="M2050" i="2"/>
  <c r="M2049" i="2"/>
  <c r="M2048" i="2"/>
  <c r="M2047" i="2"/>
  <c r="M2046" i="2"/>
  <c r="M2045" i="2"/>
  <c r="M2044" i="2"/>
  <c r="M2043" i="2"/>
  <c r="M2042" i="2"/>
  <c r="M2041" i="2"/>
  <c r="M2040" i="2"/>
  <c r="M2039" i="2"/>
  <c r="M2038" i="2"/>
  <c r="M2037" i="2"/>
  <c r="M2036" i="2"/>
  <c r="M2035" i="2"/>
  <c r="M2034" i="2"/>
  <c r="M2033" i="2"/>
  <c r="M2032" i="2"/>
  <c r="M2031" i="2"/>
  <c r="M2030" i="2"/>
  <c r="M2029" i="2"/>
  <c r="M2028" i="2"/>
  <c r="M2027" i="2"/>
  <c r="M2026" i="2"/>
  <c r="M2025" i="2"/>
  <c r="M2024" i="2"/>
  <c r="M2023" i="2"/>
  <c r="M2022" i="2"/>
  <c r="M2021" i="2"/>
  <c r="M2020" i="2"/>
  <c r="M2019" i="2"/>
  <c r="M2018" i="2"/>
  <c r="M2017" i="2"/>
  <c r="M2016" i="2"/>
  <c r="M2015" i="2"/>
  <c r="M2014" i="2"/>
  <c r="M2013" i="2"/>
  <c r="M2012" i="2"/>
  <c r="M2011" i="2"/>
  <c r="M2010" i="2"/>
  <c r="M2009" i="2"/>
  <c r="M2008" i="2"/>
  <c r="M2007" i="2"/>
  <c r="M2006" i="2"/>
  <c r="M2005" i="2"/>
  <c r="M2004" i="2"/>
  <c r="M2003" i="2"/>
  <c r="M2002" i="2"/>
  <c r="M2001" i="2"/>
  <c r="M2000" i="2"/>
  <c r="M1999" i="2"/>
  <c r="M1998" i="2"/>
  <c r="M1997" i="2"/>
  <c r="M1996" i="2"/>
  <c r="M1995" i="2"/>
  <c r="M1994" i="2"/>
  <c r="M1993" i="2"/>
  <c r="M1992" i="2"/>
  <c r="M1991" i="2"/>
  <c r="M1990" i="2"/>
  <c r="M1989" i="2"/>
  <c r="M1988" i="2"/>
  <c r="M1987" i="2"/>
  <c r="M1986" i="2"/>
  <c r="M1985" i="2"/>
  <c r="M1984" i="2"/>
  <c r="M1983" i="2"/>
  <c r="M1982" i="2"/>
  <c r="M1981" i="2"/>
  <c r="M1980" i="2"/>
  <c r="M1979" i="2"/>
  <c r="M1978" i="2"/>
  <c r="M1977" i="2"/>
  <c r="M1976" i="2"/>
  <c r="M1975" i="2"/>
  <c r="M1974" i="2"/>
  <c r="M1973" i="2"/>
  <c r="M1972" i="2"/>
  <c r="M1971" i="2"/>
  <c r="M1970" i="2"/>
  <c r="M1969" i="2"/>
  <c r="M1968" i="2"/>
  <c r="M1967" i="2"/>
  <c r="M1966" i="2"/>
  <c r="M1965" i="2"/>
  <c r="M1964" i="2"/>
  <c r="M1963" i="2"/>
  <c r="M1962" i="2"/>
  <c r="M1961" i="2"/>
  <c r="M1960" i="2"/>
  <c r="M1959" i="2"/>
  <c r="M1958" i="2"/>
  <c r="M1957" i="2"/>
  <c r="M1956" i="2"/>
  <c r="M1955" i="2"/>
  <c r="M1954" i="2"/>
  <c r="M1953" i="2"/>
  <c r="M1952" i="2"/>
  <c r="M1951" i="2"/>
  <c r="M1950" i="2"/>
  <c r="M1949" i="2"/>
  <c r="M1948" i="2"/>
  <c r="M1947" i="2"/>
  <c r="M1946" i="2"/>
  <c r="M1945" i="2"/>
  <c r="M1944" i="2"/>
  <c r="M1943" i="2"/>
  <c r="M1942" i="2"/>
  <c r="M1941" i="2"/>
  <c r="M1940" i="2"/>
  <c r="M1939" i="2"/>
  <c r="M1938" i="2"/>
  <c r="M1937" i="2"/>
  <c r="M1936" i="2"/>
  <c r="M1935" i="2"/>
  <c r="M1934" i="2"/>
  <c r="M1933" i="2"/>
  <c r="M1932" i="2"/>
  <c r="M1931" i="2"/>
  <c r="M1930" i="2"/>
  <c r="M1929" i="2"/>
  <c r="M1928" i="2"/>
  <c r="M1927" i="2"/>
  <c r="M1926" i="2"/>
  <c r="M1925" i="2"/>
  <c r="M1924" i="2"/>
  <c r="M1923" i="2"/>
  <c r="M1922" i="2"/>
  <c r="M1921" i="2"/>
  <c r="M1920" i="2"/>
  <c r="M1919" i="2"/>
  <c r="M1918" i="2"/>
  <c r="M1917" i="2"/>
  <c r="M1916" i="2"/>
  <c r="M1915" i="2"/>
  <c r="M1914" i="2"/>
  <c r="M1913" i="2"/>
  <c r="M1912" i="2"/>
  <c r="M1911" i="2"/>
  <c r="M1910" i="2"/>
  <c r="M1909" i="2"/>
  <c r="M1908" i="2"/>
  <c r="M1907" i="2"/>
  <c r="M1906" i="2"/>
  <c r="M1905" i="2"/>
  <c r="M1904" i="2"/>
  <c r="M1903" i="2"/>
  <c r="M1902" i="2"/>
  <c r="M1901" i="2"/>
  <c r="M1900" i="2"/>
  <c r="M1899" i="2"/>
  <c r="M1898" i="2"/>
  <c r="M1897" i="2"/>
  <c r="M1896" i="2"/>
  <c r="M1895" i="2"/>
  <c r="M1894" i="2"/>
  <c r="M1893" i="2"/>
  <c r="M1892" i="2"/>
  <c r="M1891" i="2"/>
  <c r="M1890" i="2"/>
  <c r="M1889" i="2"/>
  <c r="M1888" i="2"/>
  <c r="M1887" i="2"/>
  <c r="M1886" i="2"/>
  <c r="M1885" i="2"/>
  <c r="M1884" i="2"/>
  <c r="M1883" i="2"/>
  <c r="M1882" i="2"/>
  <c r="M1881" i="2"/>
  <c r="M1880" i="2"/>
  <c r="M1879" i="2"/>
  <c r="M1878" i="2"/>
  <c r="M1877" i="2"/>
  <c r="M1876" i="2"/>
  <c r="M1875" i="2"/>
  <c r="M1874" i="2"/>
  <c r="M1873" i="2"/>
  <c r="M1872" i="2"/>
  <c r="M1871" i="2"/>
  <c r="M1870" i="2"/>
  <c r="M1869" i="2"/>
  <c r="M1868" i="2"/>
  <c r="M1867" i="2"/>
  <c r="M1866" i="2"/>
  <c r="M1865" i="2"/>
  <c r="M1864" i="2"/>
  <c r="M1863" i="2"/>
  <c r="M1862" i="2"/>
  <c r="M1861" i="2"/>
  <c r="M1860" i="2"/>
  <c r="M1859" i="2"/>
  <c r="M1858" i="2"/>
  <c r="M1857" i="2"/>
  <c r="M1856" i="2"/>
  <c r="M1855" i="2"/>
  <c r="M1854" i="2"/>
  <c r="M1853" i="2"/>
  <c r="M1852" i="2"/>
  <c r="M1851" i="2"/>
  <c r="M1850" i="2"/>
  <c r="M1849" i="2"/>
  <c r="M1848" i="2"/>
  <c r="M1847" i="2"/>
  <c r="M1846" i="2"/>
  <c r="M1845" i="2"/>
  <c r="M1844" i="2"/>
  <c r="M1843" i="2"/>
  <c r="M1842" i="2"/>
  <c r="M1841" i="2"/>
  <c r="M1840" i="2"/>
  <c r="M1839" i="2"/>
  <c r="M1838" i="2"/>
  <c r="M1837" i="2"/>
  <c r="M1836" i="2"/>
  <c r="M1835" i="2"/>
  <c r="M1834" i="2"/>
  <c r="M1833" i="2"/>
  <c r="M1832" i="2"/>
  <c r="M1831" i="2"/>
  <c r="M1830" i="2"/>
  <c r="M1829" i="2"/>
  <c r="M1828" i="2"/>
  <c r="M1827" i="2"/>
  <c r="M1826" i="2"/>
  <c r="M1825" i="2"/>
  <c r="M1824" i="2"/>
  <c r="M1823" i="2"/>
  <c r="M1822" i="2"/>
  <c r="M1821" i="2"/>
  <c r="M1820" i="2"/>
  <c r="M1819" i="2"/>
  <c r="M1818" i="2"/>
  <c r="M1817" i="2"/>
  <c r="M1816" i="2"/>
  <c r="M1815" i="2"/>
  <c r="M1814" i="2"/>
  <c r="M1813" i="2"/>
  <c r="M1812" i="2"/>
  <c r="M1811" i="2"/>
  <c r="M1810" i="2"/>
  <c r="M1809" i="2"/>
  <c r="M1808" i="2"/>
  <c r="M1807" i="2"/>
  <c r="M1806" i="2"/>
  <c r="M1805" i="2"/>
  <c r="M1804" i="2"/>
  <c r="M1803" i="2"/>
  <c r="M1802" i="2"/>
  <c r="M1801" i="2"/>
  <c r="M1800" i="2"/>
  <c r="M1799" i="2"/>
  <c r="M1798" i="2"/>
  <c r="M1797" i="2"/>
  <c r="M1796" i="2"/>
  <c r="M1795" i="2"/>
  <c r="M1794" i="2"/>
  <c r="M1793" i="2"/>
  <c r="M1792" i="2"/>
  <c r="M1791" i="2"/>
  <c r="M1790" i="2"/>
  <c r="M1789" i="2"/>
  <c r="M1788" i="2"/>
  <c r="M1787" i="2"/>
  <c r="M1786" i="2"/>
  <c r="M1785" i="2"/>
  <c r="M1784" i="2"/>
  <c r="M1783" i="2"/>
  <c r="M1782" i="2"/>
  <c r="M1781" i="2"/>
  <c r="M1780" i="2"/>
  <c r="M1779" i="2"/>
  <c r="M1778" i="2"/>
  <c r="M1777" i="2"/>
  <c r="M1776" i="2"/>
  <c r="M1775" i="2"/>
  <c r="M1774" i="2"/>
  <c r="M1773" i="2"/>
  <c r="M1772" i="2"/>
  <c r="M1771" i="2"/>
  <c r="M1770" i="2"/>
  <c r="M1769" i="2"/>
  <c r="M1768" i="2"/>
  <c r="M1767" i="2"/>
  <c r="M1766" i="2"/>
  <c r="M1765" i="2"/>
  <c r="M1764" i="2"/>
  <c r="M1763" i="2"/>
  <c r="M1762" i="2"/>
  <c r="M1761" i="2"/>
  <c r="M1760" i="2"/>
  <c r="M1759" i="2"/>
  <c r="M1758" i="2"/>
  <c r="M1757" i="2"/>
  <c r="M1756" i="2"/>
  <c r="M1755" i="2"/>
  <c r="M1754" i="2"/>
  <c r="M1753" i="2"/>
  <c r="M1752" i="2"/>
  <c r="M1751" i="2"/>
  <c r="M1750" i="2"/>
  <c r="M1749" i="2"/>
  <c r="M1748" i="2"/>
  <c r="M1747" i="2"/>
  <c r="M1746" i="2"/>
  <c r="M1745" i="2"/>
  <c r="M1744" i="2"/>
  <c r="M1743" i="2"/>
  <c r="M1742" i="2"/>
  <c r="M1741" i="2"/>
  <c r="M1740" i="2"/>
  <c r="M1739" i="2"/>
  <c r="M1738" i="2"/>
  <c r="M1737" i="2"/>
  <c r="M1736" i="2"/>
  <c r="M1735" i="2"/>
  <c r="M1734" i="2"/>
  <c r="M1733" i="2"/>
  <c r="M1732" i="2"/>
  <c r="M1731" i="2"/>
  <c r="M1730" i="2"/>
  <c r="M1729" i="2"/>
  <c r="M1728" i="2"/>
  <c r="M1727" i="2"/>
  <c r="M1726" i="2"/>
  <c r="M1725" i="2"/>
  <c r="M1724" i="2"/>
  <c r="M1723" i="2"/>
  <c r="M1722" i="2"/>
  <c r="M1721" i="2"/>
  <c r="M1720" i="2"/>
  <c r="M1719" i="2"/>
  <c r="M1718" i="2"/>
  <c r="M1717" i="2"/>
  <c r="M1716" i="2"/>
  <c r="M1715" i="2"/>
  <c r="M1714" i="2"/>
  <c r="M1713" i="2"/>
  <c r="M1712" i="2"/>
  <c r="M1711" i="2"/>
  <c r="M1710" i="2"/>
  <c r="M1709" i="2"/>
  <c r="M1708" i="2"/>
  <c r="M1707" i="2"/>
  <c r="M1706" i="2"/>
  <c r="M1705" i="2"/>
  <c r="M1704" i="2"/>
  <c r="M1703" i="2"/>
  <c r="M1702" i="2"/>
  <c r="M1701" i="2"/>
  <c r="M1700" i="2"/>
  <c r="M1699" i="2"/>
  <c r="M1698" i="2"/>
  <c r="M1697" i="2"/>
  <c r="M1696" i="2"/>
  <c r="M1695" i="2"/>
  <c r="M1694" i="2"/>
  <c r="M1693" i="2"/>
  <c r="M1692" i="2"/>
  <c r="M1691" i="2"/>
  <c r="M1690" i="2"/>
  <c r="M1689" i="2"/>
  <c r="M1688" i="2"/>
  <c r="M1687" i="2"/>
  <c r="M1686" i="2"/>
  <c r="M1685" i="2"/>
  <c r="M1684" i="2"/>
  <c r="M1683" i="2"/>
  <c r="M1682" i="2"/>
  <c r="M1681" i="2"/>
  <c r="M1680" i="2"/>
  <c r="M1679" i="2"/>
  <c r="M1678" i="2"/>
  <c r="M1677" i="2"/>
  <c r="M1676" i="2"/>
  <c r="M1675" i="2"/>
  <c r="M1674" i="2"/>
  <c r="M1673" i="2"/>
  <c r="M1672" i="2"/>
  <c r="M1671" i="2"/>
  <c r="M1670" i="2"/>
  <c r="M1669" i="2"/>
  <c r="M1668" i="2"/>
  <c r="M1667" i="2"/>
  <c r="M1666" i="2"/>
  <c r="M1665" i="2"/>
  <c r="M1664" i="2"/>
  <c r="M1663" i="2"/>
  <c r="M1662" i="2"/>
  <c r="M1661" i="2"/>
  <c r="M1660" i="2"/>
  <c r="M1659" i="2"/>
  <c r="M1658" i="2"/>
  <c r="M1657" i="2"/>
  <c r="M1656" i="2"/>
  <c r="M1655" i="2"/>
  <c r="M1654" i="2"/>
  <c r="M1653" i="2"/>
  <c r="M1652" i="2"/>
  <c r="M1651" i="2"/>
  <c r="M1650" i="2"/>
  <c r="M1649" i="2"/>
  <c r="M1648" i="2"/>
  <c r="M1647" i="2"/>
  <c r="M1646" i="2"/>
  <c r="M1645" i="2"/>
  <c r="M1644" i="2"/>
  <c r="M1643" i="2"/>
  <c r="M1642" i="2"/>
  <c r="M1641" i="2"/>
  <c r="M1640" i="2"/>
  <c r="M1639" i="2"/>
  <c r="M1638" i="2"/>
  <c r="M1637" i="2"/>
  <c r="M1636" i="2"/>
  <c r="M1635" i="2"/>
  <c r="M1634" i="2"/>
  <c r="M1633" i="2"/>
  <c r="M1632" i="2"/>
  <c r="M1631" i="2"/>
  <c r="M1630" i="2"/>
  <c r="M1629" i="2"/>
  <c r="M1628" i="2"/>
  <c r="M1627" i="2"/>
  <c r="M1626" i="2"/>
  <c r="M1625" i="2"/>
  <c r="M1624" i="2"/>
  <c r="M1623" i="2"/>
  <c r="M1622" i="2"/>
  <c r="M1621" i="2"/>
  <c r="M1620" i="2"/>
  <c r="M1619" i="2"/>
  <c r="M1618" i="2"/>
  <c r="M1617" i="2"/>
  <c r="M1616" i="2"/>
  <c r="M1615" i="2"/>
  <c r="M1614" i="2"/>
  <c r="M1613" i="2"/>
  <c r="M1612" i="2"/>
  <c r="M1611" i="2"/>
  <c r="M1610" i="2"/>
  <c r="M1609" i="2"/>
  <c r="M1608" i="2"/>
  <c r="M1607" i="2"/>
  <c r="M1606" i="2"/>
  <c r="M1605" i="2"/>
  <c r="M1604" i="2"/>
  <c r="M1603" i="2"/>
  <c r="M1602" i="2"/>
  <c r="M1601" i="2"/>
  <c r="M1600" i="2"/>
  <c r="M1599" i="2"/>
  <c r="M1598" i="2"/>
  <c r="M1597" i="2"/>
  <c r="M1596" i="2"/>
  <c r="M1595" i="2"/>
  <c r="M1594" i="2"/>
  <c r="M1593" i="2"/>
  <c r="M1592" i="2"/>
  <c r="M1591" i="2"/>
  <c r="M1590" i="2"/>
  <c r="M1589" i="2"/>
  <c r="M1588" i="2"/>
  <c r="M1587" i="2"/>
  <c r="M1586" i="2"/>
  <c r="M1585" i="2"/>
  <c r="M1584" i="2"/>
  <c r="M1583" i="2"/>
  <c r="M1582" i="2"/>
  <c r="M1581" i="2"/>
  <c r="M1580" i="2"/>
  <c r="M1579" i="2"/>
  <c r="M1578" i="2"/>
  <c r="M1577" i="2"/>
  <c r="M1576" i="2"/>
  <c r="M1575" i="2"/>
  <c r="M1574" i="2"/>
  <c r="M1573" i="2"/>
  <c r="M1572" i="2"/>
  <c r="M1571" i="2"/>
  <c r="M1570" i="2"/>
  <c r="M1569" i="2"/>
  <c r="M1568" i="2"/>
  <c r="M1567" i="2"/>
  <c r="M1566" i="2"/>
  <c r="M1565" i="2"/>
  <c r="M1564" i="2"/>
  <c r="M1563" i="2"/>
  <c r="M1562" i="2"/>
  <c r="M1561" i="2"/>
  <c r="M1560" i="2"/>
  <c r="M1559" i="2"/>
  <c r="M1558" i="2"/>
  <c r="M1557" i="2"/>
  <c r="M1556" i="2"/>
  <c r="M1555" i="2"/>
  <c r="M1554" i="2"/>
  <c r="M1553" i="2"/>
  <c r="M1552" i="2"/>
  <c r="M1551" i="2"/>
  <c r="M1550" i="2"/>
  <c r="M1549" i="2"/>
  <c r="M1548" i="2"/>
  <c r="M1547" i="2"/>
  <c r="M1546" i="2"/>
  <c r="M1545" i="2"/>
  <c r="M1544" i="2"/>
  <c r="M1543" i="2"/>
  <c r="M1542" i="2"/>
  <c r="M1541" i="2"/>
  <c r="M1540" i="2"/>
  <c r="M1539" i="2"/>
  <c r="M1538" i="2"/>
  <c r="M1537" i="2"/>
  <c r="M1536" i="2"/>
  <c r="M1535" i="2"/>
  <c r="M1534" i="2"/>
  <c r="M1533" i="2"/>
  <c r="M1532" i="2"/>
  <c r="M1531" i="2"/>
  <c r="M1530" i="2"/>
  <c r="M1529" i="2"/>
  <c r="M1528" i="2"/>
  <c r="M1527" i="2"/>
  <c r="M1526" i="2"/>
  <c r="M1525" i="2"/>
  <c r="M1524" i="2"/>
  <c r="M1523" i="2"/>
  <c r="M1522" i="2"/>
  <c r="M1521" i="2"/>
  <c r="M1520" i="2"/>
  <c r="M1519" i="2"/>
  <c r="M1518" i="2"/>
  <c r="M1517" i="2"/>
  <c r="M1516" i="2"/>
  <c r="M1515" i="2"/>
  <c r="M1514" i="2"/>
  <c r="M1513" i="2"/>
  <c r="M1512" i="2"/>
  <c r="M1511" i="2"/>
  <c r="M1510" i="2"/>
  <c r="M1509" i="2"/>
  <c r="M1508" i="2"/>
  <c r="M1507" i="2"/>
  <c r="M1506" i="2"/>
  <c r="M1505" i="2"/>
  <c r="M1504" i="2"/>
  <c r="M1503" i="2"/>
  <c r="M1502" i="2"/>
  <c r="M1501" i="2"/>
  <c r="M1500" i="2"/>
  <c r="M1499" i="2"/>
  <c r="M1498" i="2"/>
  <c r="M1497" i="2"/>
  <c r="M1496" i="2"/>
  <c r="M1495" i="2"/>
  <c r="M1494" i="2"/>
  <c r="M1493" i="2"/>
  <c r="M1492" i="2"/>
  <c r="M1491" i="2"/>
  <c r="M1490" i="2"/>
  <c r="M1489" i="2"/>
  <c r="M1488" i="2"/>
  <c r="M1487" i="2"/>
  <c r="M1486" i="2"/>
  <c r="M1485" i="2"/>
  <c r="M1484" i="2"/>
  <c r="M1483" i="2"/>
  <c r="M1482" i="2"/>
  <c r="M1481" i="2"/>
  <c r="M1480" i="2"/>
  <c r="M1479" i="2"/>
  <c r="M1478" i="2"/>
  <c r="M1477" i="2"/>
  <c r="M1476" i="2"/>
  <c r="M1475" i="2"/>
  <c r="M1474" i="2"/>
  <c r="M1473" i="2"/>
  <c r="M1472" i="2"/>
  <c r="M1471" i="2"/>
  <c r="M1470" i="2"/>
  <c r="M1469" i="2"/>
  <c r="M1468" i="2"/>
  <c r="M1467" i="2"/>
  <c r="M1466" i="2"/>
  <c r="M1465" i="2"/>
  <c r="M1464" i="2"/>
  <c r="M1463" i="2"/>
  <c r="M1462" i="2"/>
  <c r="M1461" i="2"/>
  <c r="M1460" i="2"/>
  <c r="M1459" i="2"/>
  <c r="M1458" i="2"/>
  <c r="M1457" i="2"/>
  <c r="M1456" i="2"/>
  <c r="M1455" i="2"/>
  <c r="M1454" i="2"/>
  <c r="M1453" i="2"/>
  <c r="M1452" i="2"/>
  <c r="M1451" i="2"/>
  <c r="M1450" i="2"/>
  <c r="M1449" i="2"/>
  <c r="M1448" i="2"/>
  <c r="M1447" i="2"/>
  <c r="M1446" i="2"/>
  <c r="M1445" i="2"/>
  <c r="M1444" i="2"/>
  <c r="M1443" i="2"/>
  <c r="M1442" i="2"/>
  <c r="M1441" i="2"/>
  <c r="M1440" i="2"/>
  <c r="M1439" i="2"/>
  <c r="M1438" i="2"/>
  <c r="M1437" i="2"/>
  <c r="M1436" i="2"/>
  <c r="M1435" i="2"/>
  <c r="M1434" i="2"/>
  <c r="M1433" i="2"/>
  <c r="M1432" i="2"/>
  <c r="M1431" i="2"/>
  <c r="M1430" i="2"/>
  <c r="M1429" i="2"/>
  <c r="M1428" i="2"/>
  <c r="M1427" i="2"/>
  <c r="M1426" i="2"/>
  <c r="M1425" i="2"/>
  <c r="M1424" i="2"/>
  <c r="M1423" i="2"/>
  <c r="M1422" i="2"/>
  <c r="M1421" i="2"/>
  <c r="M1420" i="2"/>
  <c r="M1419" i="2"/>
  <c r="M1418" i="2"/>
  <c r="M1417" i="2"/>
  <c r="M1416" i="2"/>
  <c r="M1415" i="2"/>
  <c r="M1414" i="2"/>
  <c r="M1413" i="2"/>
  <c r="M1412" i="2"/>
  <c r="M1411" i="2"/>
  <c r="M1410" i="2"/>
  <c r="M1409" i="2"/>
  <c r="M1408" i="2"/>
  <c r="M1407" i="2"/>
  <c r="M1406" i="2"/>
  <c r="M1405" i="2"/>
  <c r="M1404" i="2"/>
  <c r="M1403" i="2"/>
  <c r="M1402" i="2"/>
  <c r="M1401" i="2"/>
  <c r="M1400" i="2"/>
  <c r="M1399" i="2"/>
  <c r="M1398" i="2"/>
  <c r="M1397" i="2"/>
  <c r="M1396" i="2"/>
  <c r="M1395" i="2"/>
  <c r="M1394" i="2"/>
  <c r="M1393" i="2"/>
  <c r="M1392" i="2"/>
  <c r="M1391" i="2"/>
  <c r="M1390" i="2"/>
  <c r="M1389" i="2"/>
  <c r="M1388" i="2"/>
  <c r="M1387" i="2"/>
  <c r="M1386" i="2"/>
  <c r="M1385" i="2"/>
  <c r="M1384" i="2"/>
  <c r="M1383" i="2"/>
  <c r="M1382" i="2"/>
  <c r="M1381" i="2"/>
  <c r="M1380" i="2"/>
  <c r="M1379" i="2"/>
  <c r="M1378" i="2"/>
  <c r="M1377" i="2"/>
  <c r="M1376" i="2"/>
  <c r="M1375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M1216" i="2"/>
  <c r="M1215" i="2"/>
  <c r="M1214" i="2"/>
  <c r="M1213" i="2"/>
  <c r="M1212" i="2"/>
  <c r="M1211" i="2"/>
  <c r="M1210" i="2"/>
  <c r="M1209" i="2"/>
  <c r="M1208" i="2"/>
  <c r="M1207" i="2"/>
  <c r="M1206" i="2"/>
  <c r="M1205" i="2"/>
  <c r="M1204" i="2"/>
  <c r="M1203" i="2"/>
  <c r="M1202" i="2"/>
  <c r="M1201" i="2"/>
  <c r="M1200" i="2"/>
  <c r="M1199" i="2"/>
  <c r="M1198" i="2"/>
  <c r="M1197" i="2"/>
  <c r="M1196" i="2"/>
  <c r="M1195" i="2"/>
  <c r="M1194" i="2"/>
  <c r="M1193" i="2"/>
  <c r="M1192" i="2"/>
  <c r="M1191" i="2"/>
  <c r="M1190" i="2"/>
  <c r="M1189" i="2"/>
  <c r="M1188" i="2"/>
  <c r="M1187" i="2"/>
  <c r="M1186" i="2"/>
  <c r="M1185" i="2"/>
  <c r="M1184" i="2"/>
  <c r="M1183" i="2"/>
  <c r="M1182" i="2"/>
  <c r="M1181" i="2"/>
  <c r="M1180" i="2"/>
  <c r="M1179" i="2"/>
  <c r="M1178" i="2"/>
  <c r="M1177" i="2"/>
  <c r="M1176" i="2"/>
  <c r="M1175" i="2"/>
  <c r="M1174" i="2"/>
  <c r="M1173" i="2"/>
  <c r="M1172" i="2"/>
  <c r="M1171" i="2"/>
  <c r="M1170" i="2"/>
  <c r="M1169" i="2"/>
  <c r="M1168" i="2"/>
  <c r="M1167" i="2"/>
  <c r="M1166" i="2"/>
  <c r="M1165" i="2"/>
  <c r="M1164" i="2"/>
  <c r="M1163" i="2"/>
  <c r="M1162" i="2"/>
  <c r="M1161" i="2"/>
  <c r="M1160" i="2"/>
  <c r="M1159" i="2"/>
  <c r="M1158" i="2"/>
  <c r="M1157" i="2"/>
  <c r="M1156" i="2"/>
  <c r="M1155" i="2"/>
  <c r="M1154" i="2"/>
  <c r="M1153" i="2"/>
  <c r="M1152" i="2"/>
  <c r="M1151" i="2"/>
  <c r="M1150" i="2"/>
  <c r="M1149" i="2"/>
  <c r="M1148" i="2"/>
  <c r="M1147" i="2"/>
  <c r="M1146" i="2"/>
  <c r="M1145" i="2"/>
  <c r="M1144" i="2"/>
  <c r="M1143" i="2"/>
  <c r="M1142" i="2"/>
  <c r="M1141" i="2"/>
  <c r="M1140" i="2"/>
  <c r="M1139" i="2"/>
  <c r="M1138" i="2"/>
  <c r="M1137" i="2"/>
  <c r="M1136" i="2"/>
  <c r="M1135" i="2"/>
  <c r="M1134" i="2"/>
  <c r="M1133" i="2"/>
  <c r="M1132" i="2"/>
  <c r="M1131" i="2"/>
  <c r="M1130" i="2"/>
  <c r="M1129" i="2"/>
  <c r="M1128" i="2"/>
  <c r="M1127" i="2"/>
  <c r="M1126" i="2"/>
  <c r="M1125" i="2"/>
  <c r="M1124" i="2"/>
  <c r="M1123" i="2"/>
  <c r="M1122" i="2"/>
  <c r="M1121" i="2"/>
  <c r="M1120" i="2"/>
  <c r="M1119" i="2"/>
  <c r="M1118" i="2"/>
  <c r="M1117" i="2"/>
  <c r="M1116" i="2"/>
  <c r="M1115" i="2"/>
  <c r="M1114" i="2"/>
  <c r="M1113" i="2"/>
  <c r="M1112" i="2"/>
  <c r="M1111" i="2"/>
  <c r="M1110" i="2"/>
  <c r="M1109" i="2"/>
  <c r="M1108" i="2"/>
  <c r="M1107" i="2"/>
  <c r="M1106" i="2"/>
  <c r="M1105" i="2"/>
  <c r="M1104" i="2"/>
  <c r="M1103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1083" i="2"/>
  <c r="M1082" i="2"/>
  <c r="M1081" i="2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60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5" i="2"/>
  <c r="M4" i="2"/>
  <c r="M3" i="2"/>
  <c r="I19" i="25"/>
  <c r="B52" i="25" l="1"/>
  <c r="B51" i="25"/>
  <c r="H38" i="25"/>
  <c r="H34" i="25"/>
  <c r="H30" i="25"/>
  <c r="I30" i="25"/>
  <c r="H37" i="25"/>
  <c r="H32" i="25"/>
  <c r="H33" i="25"/>
  <c r="M15" i="16"/>
  <c r="M13" i="16"/>
  <c r="M14" i="16"/>
  <c r="B50" i="14"/>
  <c r="B32" i="14"/>
  <c r="B51" i="14"/>
  <c r="B47" i="14"/>
  <c r="B43" i="14"/>
  <c r="B39" i="14"/>
  <c r="B35" i="14"/>
  <c r="B46" i="14"/>
  <c r="B42" i="14"/>
  <c r="B38" i="14"/>
  <c r="B34" i="14"/>
  <c r="B49" i="14"/>
  <c r="B45" i="14"/>
  <c r="B41" i="14"/>
  <c r="B37" i="14"/>
  <c r="B33" i="14"/>
  <c r="B52" i="14"/>
  <c r="B48" i="14"/>
  <c r="B44" i="14"/>
  <c r="B40" i="14"/>
  <c r="B36" i="14"/>
  <c r="B22" i="14"/>
  <c r="B29" i="14"/>
  <c r="B25" i="14"/>
  <c r="B24" i="14"/>
  <c r="B20" i="14"/>
  <c r="B31" i="14"/>
  <c r="B27" i="14"/>
  <c r="B23" i="14"/>
  <c r="B21" i="14"/>
  <c r="B28" i="14"/>
  <c r="B30" i="14"/>
  <c r="B26" i="14"/>
  <c r="E9" i="19"/>
  <c r="E8" i="19"/>
  <c r="E7" i="19"/>
  <c r="E6" i="19"/>
  <c r="E5" i="19"/>
  <c r="B21" i="25"/>
  <c r="C22" i="25"/>
  <c r="C25" i="25"/>
  <c r="C21" i="25"/>
  <c r="B25" i="25"/>
  <c r="C24" i="25"/>
  <c r="B22" i="25"/>
  <c r="B24" i="25"/>
  <c r="B20" i="25"/>
  <c r="C23" i="25"/>
  <c r="B23" i="25"/>
  <c r="C20" i="25"/>
  <c r="I23" i="25" l="1"/>
  <c r="I22" i="25"/>
  <c r="I20" i="25"/>
  <c r="I25" i="25"/>
  <c r="I21" i="25"/>
  <c r="I24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45D0FC-9D0F-419B-A422-BF69011B78BC}" keepAlive="1" name="Query - Sales-Pipeline-Dashboard_Data xlsx - Data" description="Connection to the 'Sales-Pipeline-Dashboard_Data xlsx - Data' query in the workbook." type="5" refreshedVersion="7" background="1" saveData="1">
    <dbPr connection="Provider=Microsoft.Mashup.OleDb.1;Data Source=$Workbook$;Location=&quot;Sales-Pipeline-Dashboard_Data xlsx - Data&quot;;Extended Properties=&quot;&quot;" command="SELECT * FROM [Sales-Pipeline-Dashboard_Data xlsx - Data]"/>
  </connection>
</connections>
</file>

<file path=xl/sharedStrings.xml><?xml version="1.0" encoding="utf-8"?>
<sst xmlns="http://schemas.openxmlformats.org/spreadsheetml/2006/main" count="22845" uniqueCount="1090">
  <si>
    <t>Reporting Date</t>
  </si>
  <si>
    <t>Deal Owner</t>
  </si>
  <si>
    <t>Customer</t>
  </si>
  <si>
    <t>Country</t>
  </si>
  <si>
    <t>Sales stage</t>
  </si>
  <si>
    <t>Deal size</t>
  </si>
  <si>
    <t>Probability</t>
  </si>
  <si>
    <t>Weighted Forecast</t>
  </si>
  <si>
    <t>Sales Channel</t>
  </si>
  <si>
    <t>Close Date/Expected Close Date</t>
  </si>
  <si>
    <t>Next Steps</t>
  </si>
  <si>
    <t>Angela</t>
  </si>
  <si>
    <t>Customer 1</t>
  </si>
  <si>
    <t>China</t>
  </si>
  <si>
    <t>Identified</t>
  </si>
  <si>
    <t>Telesales</t>
  </si>
  <si>
    <t>No Response</t>
  </si>
  <si>
    <t>Denny</t>
  </si>
  <si>
    <t>Customer 2</t>
  </si>
  <si>
    <t>Australia</t>
  </si>
  <si>
    <t>Validated</t>
  </si>
  <si>
    <t>Follow up on call</t>
  </si>
  <si>
    <t>Customer 3</t>
  </si>
  <si>
    <t>France</t>
  </si>
  <si>
    <t>Partners</t>
  </si>
  <si>
    <t>Charlie</t>
  </si>
  <si>
    <t>Customer 4</t>
  </si>
  <si>
    <t>US</t>
  </si>
  <si>
    <t>Proposal</t>
  </si>
  <si>
    <t>Greg</t>
  </si>
  <si>
    <t>Customer 5</t>
  </si>
  <si>
    <t>Send Email</t>
  </si>
  <si>
    <t>Bob</t>
  </si>
  <si>
    <t>Customer 6</t>
  </si>
  <si>
    <t>India</t>
  </si>
  <si>
    <t>Qualified</t>
  </si>
  <si>
    <t>Customer 7</t>
  </si>
  <si>
    <t>Schedule a Meeting</t>
  </si>
  <si>
    <t>Tim</t>
  </si>
  <si>
    <t>Customer 8</t>
  </si>
  <si>
    <t>Malaysia</t>
  </si>
  <si>
    <t>Edwin</t>
  </si>
  <si>
    <t>Customer 9</t>
  </si>
  <si>
    <t>Canada</t>
  </si>
  <si>
    <t>Lynda</t>
  </si>
  <si>
    <t>Customer 10</t>
  </si>
  <si>
    <t>Won</t>
  </si>
  <si>
    <t>F2F</t>
  </si>
  <si>
    <t>Paul</t>
  </si>
  <si>
    <t>Customer 11</t>
  </si>
  <si>
    <t>Customer 12</t>
  </si>
  <si>
    <t>Customer 13</t>
  </si>
  <si>
    <t>UK</t>
  </si>
  <si>
    <t>Website</t>
  </si>
  <si>
    <t/>
  </si>
  <si>
    <t>Rachael</t>
  </si>
  <si>
    <t>Customer 14</t>
  </si>
  <si>
    <t>Germany</t>
  </si>
  <si>
    <t>Customer 15</t>
  </si>
  <si>
    <t>Martha</t>
  </si>
  <si>
    <t>Customer 16</t>
  </si>
  <si>
    <t>Indonesia</t>
  </si>
  <si>
    <t>Joe</t>
  </si>
  <si>
    <t>Customer 17</t>
  </si>
  <si>
    <t>Customer 18</t>
  </si>
  <si>
    <t>John</t>
  </si>
  <si>
    <t>Customer 19</t>
  </si>
  <si>
    <t>Customer 20</t>
  </si>
  <si>
    <t>Arnold</t>
  </si>
  <si>
    <t>Customer 21</t>
  </si>
  <si>
    <t>Piere</t>
  </si>
  <si>
    <t>Customer 22</t>
  </si>
  <si>
    <t>Customer 23</t>
  </si>
  <si>
    <t>Lost</t>
  </si>
  <si>
    <t>Mike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</si>
  <si>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</si>
  <si>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</si>
  <si>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</si>
  <si>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</si>
  <si>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</si>
  <si>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</si>
  <si>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</si>
  <si>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</si>
  <si>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Cameron</t>
  </si>
  <si>
    <t>Customer 32</t>
  </si>
  <si>
    <t>Customer 33</t>
  </si>
  <si>
    <t>Customer 34</t>
  </si>
  <si>
    <t>Adrian</t>
  </si>
  <si>
    <t>Customer 35</t>
  </si>
  <si>
    <t>Customer 36</t>
  </si>
  <si>
    <t>Customer 37</t>
  </si>
  <si>
    <t>Rose</t>
  </si>
  <si>
    <t>Customer 38</t>
  </si>
  <si>
    <t>Chang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</si>
  <si>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</si>
  <si>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</si>
  <si>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</si>
  <si>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</si>
  <si>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</si>
  <si>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</si>
  <si>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</si>
  <si>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</si>
  <si>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</si>
  <si>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</si>
  <si>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</si>
  <si>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</si>
  <si>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</si>
  <si>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</si>
  <si>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</si>
  <si>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</si>
  <si>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</si>
  <si>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</si>
  <si>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</si>
  <si>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</si>
  <si>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</si>
  <si>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</si>
  <si>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</si>
  <si>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</si>
  <si>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</si>
  <si>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</si>
  <si>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</si>
  <si>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</si>
  <si>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</si>
  <si>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</si>
  <si>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</si>
  <si>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</si>
  <si>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</si>
  <si>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</si>
  <si>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</si>
  <si>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</si>
  <si>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</si>
  <si>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</si>
  <si>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</si>
  <si>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</si>
  <si>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</si>
  <si>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</si>
  <si>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</si>
  <si>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</si>
  <si>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</si>
  <si>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</si>
  <si>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</si>
  <si>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</si>
  <si>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</si>
  <si>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</si>
  <si>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</si>
  <si>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</si>
  <si>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</si>
  <si>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</si>
  <si>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</si>
  <si>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</si>
  <si>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</si>
  <si>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</si>
  <si>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</si>
  <si>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</si>
  <si>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</si>
  <si>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</si>
  <si>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Customer 101</t>
  </si>
  <si>
    <t>Customer 102</t>
  </si>
  <si>
    <t>Customer 103</t>
  </si>
  <si>
    <t>Customer 104</t>
  </si>
  <si>
    <t>Customer 105</t>
  </si>
  <si>
    <t>Customer 106</t>
  </si>
  <si>
    <t>Customer 107</t>
  </si>
  <si>
    <t>Customer 108</t>
  </si>
  <si>
    <t>Customer 109</t>
  </si>
  <si>
    <t>Customer 110</t>
  </si>
  <si>
    <t>Customer 111</t>
  </si>
  <si>
    <t>Customer 112</t>
  </si>
  <si>
    <t>Customer 113</t>
  </si>
  <si>
    <t>Customer 114</t>
  </si>
  <si>
    <t>Customer 115</t>
  </si>
  <si>
    <t>Customer 116</t>
  </si>
  <si>
    <t>Customer 117</t>
  </si>
  <si>
    <t>Customer 118</t>
  </si>
  <si>
    <t>Customer 119</t>
  </si>
  <si>
    <t>Customer 120</t>
  </si>
  <si>
    <t>Customer 121</t>
  </si>
  <si>
    <t>Customer 122</t>
  </si>
  <si>
    <t>Customer 123</t>
  </si>
  <si>
    <t>Customer 124</t>
  </si>
  <si>
    <t>Customer 125</t>
  </si>
  <si>
    <t>Customer 126</t>
  </si>
  <si>
    <t>Customer 127</t>
  </si>
  <si>
    <t>Customer 128</t>
  </si>
  <si>
    <t>Customer 129</t>
  </si>
  <si>
    <t>Customer 130</t>
  </si>
  <si>
    <t>Customer 131</t>
  </si>
  <si>
    <t>Customer 132</t>
  </si>
  <si>
    <t>Customer 133</t>
  </si>
  <si>
    <t>Customer 134</t>
  </si>
  <si>
    <t>Customer 135</t>
  </si>
  <si>
    <t>Customer 136</t>
  </si>
  <si>
    <t>Customer 137</t>
  </si>
  <si>
    <t>Customer 138</t>
  </si>
  <si>
    <t>Customer 139</t>
  </si>
  <si>
    <t>Customer 140</t>
  </si>
  <si>
    <t>Customer 141</t>
  </si>
  <si>
    <t>Customer 142</t>
  </si>
  <si>
    <t>Customer 143</t>
  </si>
  <si>
    <t>Customer 144</t>
  </si>
  <si>
    <t>Customer 145</t>
  </si>
  <si>
    <t>Customer 146</t>
  </si>
  <si>
    <t>Customer 147</t>
  </si>
  <si>
    <t>Customer 148</t>
  </si>
  <si>
    <t>Customer 149</t>
  </si>
  <si>
    <t>Customer 150</t>
  </si>
  <si>
    <t>Customer 151</t>
  </si>
  <si>
    <t>Customer 152</t>
  </si>
  <si>
    <t>Customer 153</t>
  </si>
  <si>
    <t>Customer 154</t>
  </si>
  <si>
    <t>Customer 155</t>
  </si>
  <si>
    <t>Customer 156</t>
  </si>
  <si>
    <t>Customer 157</t>
  </si>
  <si>
    <t>Customer 158</t>
  </si>
  <si>
    <t>Customer 159</t>
  </si>
  <si>
    <t>Customer 160</t>
  </si>
  <si>
    <t>Customer 161</t>
  </si>
  <si>
    <t>Customer 162</t>
  </si>
  <si>
    <t>Customer 163</t>
  </si>
  <si>
    <t>Customer 164</t>
  </si>
  <si>
    <t>Customer 165</t>
  </si>
  <si>
    <t>Customer 166</t>
  </si>
  <si>
    <t>Customer 167</t>
  </si>
  <si>
    <t>Customer 168</t>
  </si>
  <si>
    <t>Customer 169</t>
  </si>
  <si>
    <t>Customer 170</t>
  </si>
  <si>
    <t>Customer 171</t>
  </si>
  <si>
    <t>Customer 172</t>
  </si>
  <si>
    <t>Customer 173</t>
  </si>
  <si>
    <t>Customer 174</t>
  </si>
  <si>
    <t>Customer 175</t>
  </si>
  <si>
    <t>Customer 176</t>
  </si>
  <si>
    <t>Customer 177</t>
  </si>
  <si>
    <t>Customer 178</t>
  </si>
  <si>
    <t>Customer 179</t>
  </si>
  <si>
    <t>Customer 180</t>
  </si>
  <si>
    <t>Customer 181</t>
  </si>
  <si>
    <t>Customer 182</t>
  </si>
  <si>
    <t>Customer 183</t>
  </si>
  <si>
    <t>Customer 184</t>
  </si>
  <si>
    <t>Customer 185</t>
  </si>
  <si>
    <t>Customer 186</t>
  </si>
  <si>
    <t>Customer 187</t>
  </si>
  <si>
    <t>Customer 188</t>
  </si>
  <si>
    <t>Customer 189</t>
  </si>
  <si>
    <t>Customer 190</t>
  </si>
  <si>
    <t>Customer 191</t>
  </si>
  <si>
    <t>Customer 192</t>
  </si>
  <si>
    <t>Customer 193</t>
  </si>
  <si>
    <t>Customer 194</t>
  </si>
  <si>
    <t>Customer 195</t>
  </si>
  <si>
    <t>Customer 196</t>
  </si>
  <si>
    <t>Customer 197</t>
  </si>
  <si>
    <t>Customer 198</t>
  </si>
  <si>
    <t>Customer 199</t>
  </si>
  <si>
    <t>Customer 200</t>
  </si>
  <si>
    <t>Customer 201</t>
  </si>
  <si>
    <t>Customer 202</t>
  </si>
  <si>
    <t>Customer 203</t>
  </si>
  <si>
    <t>Customer 204</t>
  </si>
  <si>
    <t>Customer 205</t>
  </si>
  <si>
    <t>Customer 206</t>
  </si>
  <si>
    <t>Customer 207</t>
  </si>
  <si>
    <t>Customer 208</t>
  </si>
  <si>
    <t>Customer 209</t>
  </si>
  <si>
    <t>Customer 210</t>
  </si>
  <si>
    <t>Customer 211</t>
  </si>
  <si>
    <t>Customer 212</t>
  </si>
  <si>
    <t>Customer 213</t>
  </si>
  <si>
    <t>Customer 214</t>
  </si>
  <si>
    <t>Customer 215</t>
  </si>
  <si>
    <t>Customer 216</t>
  </si>
  <si>
    <t>Customer 217</t>
  </si>
  <si>
    <t>Customer 218</t>
  </si>
  <si>
    <t>Customer 219</t>
  </si>
  <si>
    <t>Customer 220</t>
  </si>
  <si>
    <t>Customer 221</t>
  </si>
  <si>
    <t>Customer 222</t>
  </si>
  <si>
    <t>Customer 223</t>
  </si>
  <si>
    <t>Customer 224</t>
  </si>
  <si>
    <t>Customer 225</t>
  </si>
  <si>
    <t>Customer 226</t>
  </si>
  <si>
    <t>Customer 227</t>
  </si>
  <si>
    <t>Customer 228</t>
  </si>
  <si>
    <t>Customer 229</t>
  </si>
  <si>
    <t>Customer 230</t>
  </si>
  <si>
    <t>Customer 231</t>
  </si>
  <si>
    <t>Customer 232</t>
  </si>
  <si>
    <t>Customer 233</t>
  </si>
  <si>
    <t>Customer 234</t>
  </si>
  <si>
    <t>Customer 235</t>
  </si>
  <si>
    <t>Customer 236</t>
  </si>
  <si>
    <t>Customer 237</t>
  </si>
  <si>
    <t>Customer 238</t>
  </si>
  <si>
    <t>Customer 239</t>
  </si>
  <si>
    <t>Customer 240</t>
  </si>
  <si>
    <t>Customer 241</t>
  </si>
  <si>
    <t>Customer 242</t>
  </si>
  <si>
    <t>Customer 243</t>
  </si>
  <si>
    <t>Customer 244</t>
  </si>
  <si>
    <t>Customer 245</t>
  </si>
  <si>
    <t>Customer 246</t>
  </si>
  <si>
    <t>Customer 247</t>
  </si>
  <si>
    <t>Customer 248</t>
  </si>
  <si>
    <t>Customer 249</t>
  </si>
  <si>
    <t>Customer 250</t>
  </si>
  <si>
    <t>Customer 251</t>
  </si>
  <si>
    <t>Customer 252</t>
  </si>
  <si>
    <t>Customer 253</t>
  </si>
  <si>
    <t>Customer 254</t>
  </si>
  <si>
    <t>Customer 255</t>
  </si>
  <si>
    <t>Customer 256</t>
  </si>
  <si>
    <t>Customer 257</t>
  </si>
  <si>
    <t>Customer 258</t>
  </si>
  <si>
    <t>Customer 259</t>
  </si>
  <si>
    <t>Customer 260</t>
  </si>
  <si>
    <t>Customer 261</t>
  </si>
  <si>
    <t>Customer 262</t>
  </si>
  <si>
    <t>Customer 263</t>
  </si>
  <si>
    <t>Customer 264</t>
  </si>
  <si>
    <t>Customer 265</t>
  </si>
  <si>
    <t>Customer 266</t>
  </si>
  <si>
    <t>Customer 267</t>
  </si>
  <si>
    <t>Customer 268</t>
  </si>
  <si>
    <t>Customer 269</t>
  </si>
  <si>
    <t>Customer 270</t>
  </si>
  <si>
    <t>Customer 271</t>
  </si>
  <si>
    <t>Customer 272</t>
  </si>
  <si>
    <t>Customer 273</t>
  </si>
  <si>
    <t>Customer 274</t>
  </si>
  <si>
    <t>Customer 275</t>
  </si>
  <si>
    <t>Customer 276</t>
  </si>
  <si>
    <t>Customer 277</t>
  </si>
  <si>
    <t>Customer 278</t>
  </si>
  <si>
    <t>Customer 279</t>
  </si>
  <si>
    <t>Customer 280</t>
  </si>
  <si>
    <t>Customer 281</t>
  </si>
  <si>
    <t>Customer 282</t>
  </si>
  <si>
    <t>Customer 283</t>
  </si>
  <si>
    <t>Customer 284</t>
  </si>
  <si>
    <t>Customer 285</t>
  </si>
  <si>
    <t>Customer 286</t>
  </si>
  <si>
    <t>Customer 287</t>
  </si>
  <si>
    <t>Customer 288</t>
  </si>
  <si>
    <t>Customer 289</t>
  </si>
  <si>
    <t>Customer 290</t>
  </si>
  <si>
    <t>Customer 291</t>
  </si>
  <si>
    <t>Customer 292</t>
  </si>
  <si>
    <t>Customer 293</t>
  </si>
  <si>
    <t>Customer 294</t>
  </si>
  <si>
    <t>Customer 295</t>
  </si>
  <si>
    <t>Customer 296</t>
  </si>
  <si>
    <t>Customer 297</t>
  </si>
  <si>
    <t>Customer 298</t>
  </si>
  <si>
    <t>Customer 299</t>
  </si>
  <si>
    <t>Customer 300</t>
  </si>
  <si>
    <t>Customer 301</t>
  </si>
  <si>
    <t>Customer 302</t>
  </si>
  <si>
    <t>Customer 303</t>
  </si>
  <si>
    <t>Customer 304</t>
  </si>
  <si>
    <t>Customer 305</t>
  </si>
  <si>
    <t>Customer 306</t>
  </si>
  <si>
    <t>Customer 307</t>
  </si>
  <si>
    <t>Customer 308</t>
  </si>
  <si>
    <t>Customer 309</t>
  </si>
  <si>
    <t>Customer 310</t>
  </si>
  <si>
    <t>Customer 311</t>
  </si>
  <si>
    <t>Customer 312</t>
  </si>
  <si>
    <t>Customer 313</t>
  </si>
  <si>
    <t>Customer 314</t>
  </si>
  <si>
    <t>Customer 315</t>
  </si>
  <si>
    <t>Customer 316</t>
  </si>
  <si>
    <t>Customer 317</t>
  </si>
  <si>
    <t>Customer 318</t>
  </si>
  <si>
    <t>Customer 319</t>
  </si>
  <si>
    <t>Customer 320</t>
  </si>
  <si>
    <t>Customer 321</t>
  </si>
  <si>
    <t>Customer 322</t>
  </si>
  <si>
    <t>Customer 323</t>
  </si>
  <si>
    <t>Customer 324</t>
  </si>
  <si>
    <t>Customer 325</t>
  </si>
  <si>
    <t>Customer 326</t>
  </si>
  <si>
    <t>Customer 327</t>
  </si>
  <si>
    <t>Customer 328</t>
  </si>
  <si>
    <t>Customer 329</t>
  </si>
  <si>
    <t>Customer 330</t>
  </si>
  <si>
    <t>Customer 331</t>
  </si>
  <si>
    <t>Customer 332</t>
  </si>
  <si>
    <t>Customer 333</t>
  </si>
  <si>
    <t>Customer 334</t>
  </si>
  <si>
    <t>Customer 335</t>
  </si>
  <si>
    <t>Customer 336</t>
  </si>
  <si>
    <t>Customer 337</t>
  </si>
  <si>
    <t>Customer 338</t>
  </si>
  <si>
    <t>Customer 339</t>
  </si>
  <si>
    <t>Customer 340</t>
  </si>
  <si>
    <t>Customer 341</t>
  </si>
  <si>
    <t>Customer 342</t>
  </si>
  <si>
    <t>Customer 343</t>
  </si>
  <si>
    <t>Customer 344</t>
  </si>
  <si>
    <t>Customer 345</t>
  </si>
  <si>
    <t>Customer 346</t>
  </si>
  <si>
    <t>Customer 347</t>
  </si>
  <si>
    <t>Customer 348</t>
  </si>
  <si>
    <t>Customer 349</t>
  </si>
  <si>
    <t>Customer 350</t>
  </si>
  <si>
    <t>Customer 351</t>
  </si>
  <si>
    <t>Customer 352</t>
  </si>
  <si>
    <t>Customer 353</t>
  </si>
  <si>
    <t>Customer 354</t>
  </si>
  <si>
    <t>Customer 355</t>
  </si>
  <si>
    <t>Customer 356</t>
  </si>
  <si>
    <t>Customer 357</t>
  </si>
  <si>
    <t>Customer 358</t>
  </si>
  <si>
    <t>Customer 359</t>
  </si>
  <si>
    <t>Customer 360</t>
  </si>
  <si>
    <t>Customer 361</t>
  </si>
  <si>
    <t>Customer 362</t>
  </si>
  <si>
    <t>Customer 363</t>
  </si>
  <si>
    <t>Customer 364</t>
  </si>
  <si>
    <t>Customer 365</t>
  </si>
  <si>
    <t>Customer 366</t>
  </si>
  <si>
    <t>Customer 367</t>
  </si>
  <si>
    <t>Customer 368</t>
  </si>
  <si>
    <t>Customer 369</t>
  </si>
  <si>
    <t>Customer 370</t>
  </si>
  <si>
    <t>Customer 371</t>
  </si>
  <si>
    <t>Customer 372</t>
  </si>
  <si>
    <t>Customer 373</t>
  </si>
  <si>
    <t>Customer 374</t>
  </si>
  <si>
    <t>Customer 375</t>
  </si>
  <si>
    <t>Customer 376</t>
  </si>
  <si>
    <t>Customer 377</t>
  </si>
  <si>
    <t>Customer 378</t>
  </si>
  <si>
    <t>Customer 379</t>
  </si>
  <si>
    <t>Customer 380</t>
  </si>
  <si>
    <t>Customer 381</t>
  </si>
  <si>
    <t>Customer 382</t>
  </si>
  <si>
    <t>Customer 383</t>
  </si>
  <si>
    <t>Customer 384</t>
  </si>
  <si>
    <t>Customer 385</t>
  </si>
  <si>
    <t>Customer 386</t>
  </si>
  <si>
    <t>Customer 387</t>
  </si>
  <si>
    <t>Customer 388</t>
  </si>
  <si>
    <t>Customer 389</t>
  </si>
  <si>
    <t>Customer 390</t>
  </si>
  <si>
    <t>Customer 391</t>
  </si>
  <si>
    <t>Customer 392</t>
  </si>
  <si>
    <t>Customer 393</t>
  </si>
  <si>
    <t>Customer 394</t>
  </si>
  <si>
    <t>Customer 395</t>
  </si>
  <si>
    <t>Customer 396</t>
  </si>
  <si>
    <t>Customer 397</t>
  </si>
  <si>
    <t>Customer 398</t>
  </si>
  <si>
    <t>Customer 399</t>
  </si>
  <si>
    <t>Customer 400</t>
  </si>
  <si>
    <t>Customer 401</t>
  </si>
  <si>
    <t>Customer 402</t>
  </si>
  <si>
    <t>Customer 403</t>
  </si>
  <si>
    <t>Customer 404</t>
  </si>
  <si>
    <t>Customer 405</t>
  </si>
  <si>
    <t>Customer 406</t>
  </si>
  <si>
    <t>Customer 407</t>
  </si>
  <si>
    <t>Customer 408</t>
  </si>
  <si>
    <t>Customer 409</t>
  </si>
  <si>
    <t>Customer 410</t>
  </si>
  <si>
    <t>Customer 411</t>
  </si>
  <si>
    <t>Customer 412</t>
  </si>
  <si>
    <t>Customer 413</t>
  </si>
  <si>
    <t>Customer 414</t>
  </si>
  <si>
    <t>Customer 415</t>
  </si>
  <si>
    <t>Customer 416</t>
  </si>
  <si>
    <t>Customer 417</t>
  </si>
  <si>
    <t>Customer 418</t>
  </si>
  <si>
    <t>Customer 419</t>
  </si>
  <si>
    <t>Customer 420</t>
  </si>
  <si>
    <t>Customer 421</t>
  </si>
  <si>
    <t>Customer 422</t>
  </si>
  <si>
    <t>Customer 423</t>
  </si>
  <si>
    <t>Customer 424</t>
  </si>
  <si>
    <t>Customer 425</t>
  </si>
  <si>
    <t>Customer 426</t>
  </si>
  <si>
    <t>Customer 427</t>
  </si>
  <si>
    <t>Customer 428</t>
  </si>
  <si>
    <t>Customer 429</t>
  </si>
  <si>
    <t>Customer 430</t>
  </si>
  <si>
    <t>Customer 431</t>
  </si>
  <si>
    <t>Customer 432</t>
  </si>
  <si>
    <t>Customer 433</t>
  </si>
  <si>
    <t>Customer 434</t>
  </si>
  <si>
    <t>Customer 435</t>
  </si>
  <si>
    <t>Customer 436</t>
  </si>
  <si>
    <t>Customer 437</t>
  </si>
  <si>
    <t>Customer 438</t>
  </si>
  <si>
    <t>Customer 439</t>
  </si>
  <si>
    <t>Customer 440</t>
  </si>
  <si>
    <t>Customer 441</t>
  </si>
  <si>
    <t>Customer 442</t>
  </si>
  <si>
    <t>Customer 443</t>
  </si>
  <si>
    <t>Customer 444</t>
  </si>
  <si>
    <t>Customer 445</t>
  </si>
  <si>
    <t>Customer 446</t>
  </si>
  <si>
    <t>Customer 447</t>
  </si>
  <si>
    <t>Customer 448</t>
  </si>
  <si>
    <t>Customer 449</t>
  </si>
  <si>
    <t>Customer 450</t>
  </si>
  <si>
    <t>Customer 451</t>
  </si>
  <si>
    <t>Customer 452</t>
  </si>
  <si>
    <t>Customer 453</t>
  </si>
  <si>
    <t>Customer 454</t>
  </si>
  <si>
    <t>Customer 455</t>
  </si>
  <si>
    <t>Customer 456</t>
  </si>
  <si>
    <t>Customer 457</t>
  </si>
  <si>
    <t>Customer 458</t>
  </si>
  <si>
    <t>Customer 459</t>
  </si>
  <si>
    <t>Customer 460</t>
  </si>
  <si>
    <t>Customer 461</t>
  </si>
  <si>
    <t>Customer 462</t>
  </si>
  <si>
    <t>Customer 463</t>
  </si>
  <si>
    <t>Customer 464</t>
  </si>
  <si>
    <t>Customer 465</t>
  </si>
  <si>
    <t>Customer 466</t>
  </si>
  <si>
    <t>Customer 467</t>
  </si>
  <si>
    <t>Customer 468</t>
  </si>
  <si>
    <t>Customer 469</t>
  </si>
  <si>
    <t>Customer 470</t>
  </si>
  <si>
    <t>Customer 471</t>
  </si>
  <si>
    <t>Customer 472</t>
  </si>
  <si>
    <t>Customer 473</t>
  </si>
  <si>
    <t>Customer 474</t>
  </si>
  <si>
    <t>Customer 475</t>
  </si>
  <si>
    <t>Customer 476</t>
  </si>
  <si>
    <t>Customer 477</t>
  </si>
  <si>
    <t>Customer 478</t>
  </si>
  <si>
    <t>Customer 479</t>
  </si>
  <si>
    <t>Customer 480</t>
  </si>
  <si>
    <t>Customer 481</t>
  </si>
  <si>
    <t>Customer 482</t>
  </si>
  <si>
    <t>Customer 483</t>
  </si>
  <si>
    <t>Customer 484</t>
  </si>
  <si>
    <t>Customer 485</t>
  </si>
  <si>
    <t>Customer 486</t>
  </si>
  <si>
    <t>Customer 487</t>
  </si>
  <si>
    <t>Customer 488</t>
  </si>
  <si>
    <t>Customer 489</t>
  </si>
  <si>
    <t>Customer 490</t>
  </si>
  <si>
    <t>Customer 491</t>
  </si>
  <si>
    <t>Customer 492</t>
  </si>
  <si>
    <t>Customer 493</t>
  </si>
  <si>
    <t>Customer 494</t>
  </si>
  <si>
    <t>Customer 495</t>
  </si>
  <si>
    <t>Customer 496</t>
  </si>
  <si>
    <t>Customer 497</t>
  </si>
  <si>
    <t>Customer 498</t>
  </si>
  <si>
    <t>Customer 499</t>
  </si>
  <si>
    <t>Customer 500</t>
  </si>
  <si>
    <t>Customer 501</t>
  </si>
  <si>
    <t>Customer 502</t>
  </si>
  <si>
    <t>Customer 503</t>
  </si>
  <si>
    <t>Customer 504</t>
  </si>
  <si>
    <t>Customer 505</t>
  </si>
  <si>
    <t>Customer 506</t>
  </si>
  <si>
    <t>Customer 507</t>
  </si>
  <si>
    <t>Customer 508</t>
  </si>
  <si>
    <t>Customer 509</t>
  </si>
  <si>
    <t>Customer 510</t>
  </si>
  <si>
    <t>Customer 511</t>
  </si>
  <si>
    <t>Customer 512</t>
  </si>
  <si>
    <t>Customer 513</t>
  </si>
  <si>
    <t>Customer 514</t>
  </si>
  <si>
    <t>Customer 515</t>
  </si>
  <si>
    <t>Customer 516</t>
  </si>
  <si>
    <t>Customer 517</t>
  </si>
  <si>
    <t>Customer 518</t>
  </si>
  <si>
    <t>Customer 519</t>
  </si>
  <si>
    <t>Customer 520</t>
  </si>
  <si>
    <t>Customer 521</t>
  </si>
  <si>
    <t>Customer 522</t>
  </si>
  <si>
    <t>Customer 523</t>
  </si>
  <si>
    <t>Customer 524</t>
  </si>
  <si>
    <t>Customer 525</t>
  </si>
  <si>
    <t>Customer 526</t>
  </si>
  <si>
    <t>Customer 527</t>
  </si>
  <si>
    <t>Customer 528</t>
  </si>
  <si>
    <t>Customer 529</t>
  </si>
  <si>
    <t>Customer 530</t>
  </si>
  <si>
    <t>Customer 531</t>
  </si>
  <si>
    <t>Customer 532</t>
  </si>
  <si>
    <t>Customer 533</t>
  </si>
  <si>
    <t>Customer 534</t>
  </si>
  <si>
    <t>Customer 535</t>
  </si>
  <si>
    <t>Customer 536</t>
  </si>
  <si>
    <t>Customer 537</t>
  </si>
  <si>
    <t>Customer 538</t>
  </si>
  <si>
    <t>Customer 539</t>
  </si>
  <si>
    <t>Customer 540</t>
  </si>
  <si>
    <t>Customer 541</t>
  </si>
  <si>
    <t>Customer 542</t>
  </si>
  <si>
    <t>Customer 543</t>
  </si>
  <si>
    <t>Customer 544</t>
  </si>
  <si>
    <t>Customer 545</t>
  </si>
  <si>
    <t>Customer 546</t>
  </si>
  <si>
    <t>Customer 547</t>
  </si>
  <si>
    <t>Customer 548</t>
  </si>
  <si>
    <t>Customer 549</t>
  </si>
  <si>
    <t>Customer 550</t>
  </si>
  <si>
    <t>Customer 551</t>
  </si>
  <si>
    <t>Customer 552</t>
  </si>
  <si>
    <t>Customer 553</t>
  </si>
  <si>
    <t>Customer 554</t>
  </si>
  <si>
    <t>Customer 555</t>
  </si>
  <si>
    <t>Customer 556</t>
  </si>
  <si>
    <t>Customer 557</t>
  </si>
  <si>
    <t>Customer 558</t>
  </si>
  <si>
    <t>Customer 559</t>
  </si>
  <si>
    <t>Customer 560</t>
  </si>
  <si>
    <t>Customer 561</t>
  </si>
  <si>
    <t>Customer 562</t>
  </si>
  <si>
    <t>Customer 563</t>
  </si>
  <si>
    <t>Customer 564</t>
  </si>
  <si>
    <t>Customer 565</t>
  </si>
  <si>
    <t>Customer 566</t>
  </si>
  <si>
    <t>Customer 567</t>
  </si>
  <si>
    <t>Customer 568</t>
  </si>
  <si>
    <t>Customer 569</t>
  </si>
  <si>
    <t>Customer 570</t>
  </si>
  <si>
    <t>Customer 571</t>
  </si>
  <si>
    <t>Customer 572</t>
  </si>
  <si>
    <t>Customer 573</t>
  </si>
  <si>
    <t>Customer 574</t>
  </si>
  <si>
    <t>Customer 575</t>
  </si>
  <si>
    <t>Customer 576</t>
  </si>
  <si>
    <t>Customer 577</t>
  </si>
  <si>
    <t>Customer 578</t>
  </si>
  <si>
    <t>Customer 579</t>
  </si>
  <si>
    <t>Customer 580</t>
  </si>
  <si>
    <t>Customer 581</t>
  </si>
  <si>
    <t>Customer 582</t>
  </si>
  <si>
    <t>Customer 583</t>
  </si>
  <si>
    <t>Customer 584</t>
  </si>
  <si>
    <t>Customer 585</t>
  </si>
  <si>
    <t>Customer 586</t>
  </si>
  <si>
    <t>Customer 587</t>
  </si>
  <si>
    <t>Customer 588</t>
  </si>
  <si>
    <t>Customer 589</t>
  </si>
  <si>
    <t>Customer 590</t>
  </si>
  <si>
    <t>Customer 591</t>
  </si>
  <si>
    <t>Customer 592</t>
  </si>
  <si>
    <t>Customer 593</t>
  </si>
  <si>
    <t>Customer 594</t>
  </si>
  <si>
    <t>Customer 595</t>
  </si>
  <si>
    <t>Customer 596</t>
  </si>
  <si>
    <t>Customer 597</t>
  </si>
  <si>
    <t>Customer 598</t>
  </si>
  <si>
    <t>Customer 599</t>
  </si>
  <si>
    <t>Customer 600</t>
  </si>
  <si>
    <t>Customer 601</t>
  </si>
  <si>
    <t>Customer 602</t>
  </si>
  <si>
    <t>Customer 603</t>
  </si>
  <si>
    <t>Customer 604</t>
  </si>
  <si>
    <t>Customer 605</t>
  </si>
  <si>
    <t>Customer 606</t>
  </si>
  <si>
    <t>Customer 607</t>
  </si>
  <si>
    <t>Customer 608</t>
  </si>
  <si>
    <t>Customer 609</t>
  </si>
  <si>
    <t>Customer 610</t>
  </si>
  <si>
    <t>Customer 611</t>
  </si>
  <si>
    <t>Customer 612</t>
  </si>
  <si>
    <t>Customer 613</t>
  </si>
  <si>
    <t>Customer 614</t>
  </si>
  <si>
    <t>Customer 615</t>
  </si>
  <si>
    <t>Customer 616</t>
  </si>
  <si>
    <t>Customer 617</t>
  </si>
  <si>
    <t>Customer 618</t>
  </si>
  <si>
    <t>Customer 619</t>
  </si>
  <si>
    <t>Customer 620</t>
  </si>
  <si>
    <t>Customer 621</t>
  </si>
  <si>
    <t>Customer 622</t>
  </si>
  <si>
    <t>Customer 623</t>
  </si>
  <si>
    <t>Customer 624</t>
  </si>
  <si>
    <t>Customer 625</t>
  </si>
  <si>
    <t>Customer 626</t>
  </si>
  <si>
    <t>Customer 627</t>
  </si>
  <si>
    <t>Customer 628</t>
  </si>
  <si>
    <t>Customer 629</t>
  </si>
  <si>
    <t>Customer 630</t>
  </si>
  <si>
    <t>Customer 631</t>
  </si>
  <si>
    <t>Customer 632</t>
  </si>
  <si>
    <t>Customer 633</t>
  </si>
  <si>
    <t>Customer 634</t>
  </si>
  <si>
    <t>Customer 635</t>
  </si>
  <si>
    <t>Customer 636</t>
  </si>
  <si>
    <t>Customer 637</t>
  </si>
  <si>
    <t>Customer 638</t>
  </si>
  <si>
    <t>Customer 639</t>
  </si>
  <si>
    <t>Customer 640</t>
  </si>
  <si>
    <t>Customer 641</t>
  </si>
  <si>
    <t>Customer 642</t>
  </si>
  <si>
    <t>Customer 643</t>
  </si>
  <si>
    <t>Customer 644</t>
  </si>
  <si>
    <t>Customer 645</t>
  </si>
  <si>
    <t>Customer 646</t>
  </si>
  <si>
    <t>Customer 647</t>
  </si>
  <si>
    <t>Customer 648</t>
  </si>
  <si>
    <t>Customer 649</t>
  </si>
  <si>
    <t>Customer 650</t>
  </si>
  <si>
    <t>Customer 651</t>
  </si>
  <si>
    <t>Customer 652</t>
  </si>
  <si>
    <t>Customer 653</t>
  </si>
  <si>
    <t>Customer 654</t>
  </si>
  <si>
    <t>Customer 655</t>
  </si>
  <si>
    <t>Customer 656</t>
  </si>
  <si>
    <t>Customer 657</t>
  </si>
  <si>
    <t>Customer 658</t>
  </si>
  <si>
    <t>Customer 659</t>
  </si>
  <si>
    <t>Customer 660</t>
  </si>
  <si>
    <t>Customer 661</t>
  </si>
  <si>
    <t>Customer 662</t>
  </si>
  <si>
    <t>Customer 663</t>
  </si>
  <si>
    <t>Customer 664</t>
  </si>
  <si>
    <t>Customer 665</t>
  </si>
  <si>
    <t>Customer 666</t>
  </si>
  <si>
    <t>Customer 667</t>
  </si>
  <si>
    <t>Customer 668</t>
  </si>
  <si>
    <t>Customer 669</t>
  </si>
  <si>
    <t>Customer 670</t>
  </si>
  <si>
    <t>Customer 671</t>
  </si>
  <si>
    <t>Customer 672</t>
  </si>
  <si>
    <t>Customer 673</t>
  </si>
  <si>
    <t>Customer 674</t>
  </si>
  <si>
    <t>Customer 675</t>
  </si>
  <si>
    <t>Customer 676</t>
  </si>
  <si>
    <t>Customer 677</t>
  </si>
  <si>
    <t>Customer 678</t>
  </si>
  <si>
    <t>Customer 679</t>
  </si>
  <si>
    <t>Customer 680</t>
  </si>
  <si>
    <t>Customer 681</t>
  </si>
  <si>
    <t>Customer 682</t>
  </si>
  <si>
    <t>Customer 683</t>
  </si>
  <si>
    <t>Customer 684</t>
  </si>
  <si>
    <t>Customer 685</t>
  </si>
  <si>
    <t>Customer 686</t>
  </si>
  <si>
    <t>Customer 687</t>
  </si>
  <si>
    <t>Customer 688</t>
  </si>
  <si>
    <t>Customer 689</t>
  </si>
  <si>
    <t>Customer 690</t>
  </si>
  <si>
    <t>Customer 691</t>
  </si>
  <si>
    <t>Customer 692</t>
  </si>
  <si>
    <t>Customer 693</t>
  </si>
  <si>
    <t>Customer 694</t>
  </si>
  <si>
    <t>Customer 695</t>
  </si>
  <si>
    <t>Customer 696</t>
  </si>
  <si>
    <t>Customer 697</t>
  </si>
  <si>
    <t>Customer 698</t>
  </si>
  <si>
    <t>Customer 699</t>
  </si>
  <si>
    <t>Customer 700</t>
  </si>
  <si>
    <t>Customer 701</t>
  </si>
  <si>
    <t>Customer 702</t>
  </si>
  <si>
    <t>Customer 703</t>
  </si>
  <si>
    <t>Customer 704</t>
  </si>
  <si>
    <t>Customer 705</t>
  </si>
  <si>
    <t>Customer 706</t>
  </si>
  <si>
    <t>Customer 707</t>
  </si>
  <si>
    <t>Customer 708</t>
  </si>
  <si>
    <t>Customer 709</t>
  </si>
  <si>
    <t>Customer 710</t>
  </si>
  <si>
    <t>Customer 711</t>
  </si>
  <si>
    <t>Customer 712</t>
  </si>
  <si>
    <t>Customer 713</t>
  </si>
  <si>
    <t>Customer 714</t>
  </si>
  <si>
    <t>Customer 715</t>
  </si>
  <si>
    <t>Customer 716</t>
  </si>
  <si>
    <t>Customer 717</t>
  </si>
  <si>
    <t>Customer 718</t>
  </si>
  <si>
    <t>Customer 719</t>
  </si>
  <si>
    <t>Customer 720</t>
  </si>
  <si>
    <t>Customer 721</t>
  </si>
  <si>
    <t>Customer 722</t>
  </si>
  <si>
    <t>Customer 723</t>
  </si>
  <si>
    <t>Customer 724</t>
  </si>
  <si>
    <t>Customer 725</t>
  </si>
  <si>
    <t>Customer 726</t>
  </si>
  <si>
    <t>Customer 727</t>
  </si>
  <si>
    <t>Customer 728</t>
  </si>
  <si>
    <t>Customer 729</t>
  </si>
  <si>
    <t>Customer 730</t>
  </si>
  <si>
    <t>Customer 731</t>
  </si>
  <si>
    <t>Customer 732</t>
  </si>
  <si>
    <t>Customer 733</t>
  </si>
  <si>
    <t>Customer 734</t>
  </si>
  <si>
    <t>Customer 735</t>
  </si>
  <si>
    <t>Customer 736</t>
  </si>
  <si>
    <t>Customer 737</t>
  </si>
  <si>
    <t>Customer 738</t>
  </si>
  <si>
    <t>Customer 739</t>
  </si>
  <si>
    <t>Customer 740</t>
  </si>
  <si>
    <t>Customer 741</t>
  </si>
  <si>
    <t>Customer 742</t>
  </si>
  <si>
    <t>Customer 743</t>
  </si>
  <si>
    <t>Customer 744</t>
  </si>
  <si>
    <t>Customer 745</t>
  </si>
  <si>
    <t>Customer 746</t>
  </si>
  <si>
    <t>Customer 747</t>
  </si>
  <si>
    <t>Customer 748</t>
  </si>
  <si>
    <t>Customer 749</t>
  </si>
  <si>
    <t>Customer 750</t>
  </si>
  <si>
    <t>Customer 751</t>
  </si>
  <si>
    <t>Customer 752</t>
  </si>
  <si>
    <t>Customer 753</t>
  </si>
  <si>
    <t>Customer 754</t>
  </si>
  <si>
    <t>Customer 755</t>
  </si>
  <si>
    <t>Customer 756</t>
  </si>
  <si>
    <t>Customer 757</t>
  </si>
  <si>
    <t>Customer 758</t>
  </si>
  <si>
    <t>Customer 759</t>
  </si>
  <si>
    <t>Customer 760</t>
  </si>
  <si>
    <t>Customer 761</t>
  </si>
  <si>
    <t>Customer 762</t>
  </si>
  <si>
    <t>Customer 763</t>
  </si>
  <si>
    <t>Customer 764</t>
  </si>
  <si>
    <t>Customer 765</t>
  </si>
  <si>
    <t>Customer 766</t>
  </si>
  <si>
    <t>Customer 767</t>
  </si>
  <si>
    <t>Customer 768</t>
  </si>
  <si>
    <t>Customer 769</t>
  </si>
  <si>
    <t>Customer 770</t>
  </si>
  <si>
    <t>Customer 771</t>
  </si>
  <si>
    <t>Customer 772</t>
  </si>
  <si>
    <t>Customer 773</t>
  </si>
  <si>
    <t>Customer 774</t>
  </si>
  <si>
    <t>Customer 775</t>
  </si>
  <si>
    <t>Customer 776</t>
  </si>
  <si>
    <t>Customer 777</t>
  </si>
  <si>
    <t>Customer 778</t>
  </si>
  <si>
    <t>Customer 779</t>
  </si>
  <si>
    <t>Customer 780</t>
  </si>
  <si>
    <t>Customer 781</t>
  </si>
  <si>
    <t>Customer 782</t>
  </si>
  <si>
    <t>Customer 783</t>
  </si>
  <si>
    <t>Customer 784</t>
  </si>
  <si>
    <t>Customer 785</t>
  </si>
  <si>
    <t>Customer 786</t>
  </si>
  <si>
    <t>Customer 787</t>
  </si>
  <si>
    <t>Customer 788</t>
  </si>
  <si>
    <t>Customer 789</t>
  </si>
  <si>
    <t>Customer 790</t>
  </si>
  <si>
    <t>Customer 791</t>
  </si>
  <si>
    <t>Customer 792</t>
  </si>
  <si>
    <t>Customer 793</t>
  </si>
  <si>
    <t>Customer 794</t>
  </si>
  <si>
    <t>Customer 795</t>
  </si>
  <si>
    <t>Customer 796</t>
  </si>
  <si>
    <t>Customer 797</t>
  </si>
  <si>
    <t>Customer 798</t>
  </si>
  <si>
    <t>Customer 799</t>
  </si>
  <si>
    <t>Customer 800</t>
  </si>
  <si>
    <t>Customer 801</t>
  </si>
  <si>
    <t>Customer 802</t>
  </si>
  <si>
    <t>Customer 803</t>
  </si>
  <si>
    <t>Customer 804</t>
  </si>
  <si>
    <t>Customer 805</t>
  </si>
  <si>
    <t>Customer 806</t>
  </si>
  <si>
    <t>Customer 807</t>
  </si>
  <si>
    <t>Customer 808</t>
  </si>
  <si>
    <t>Customer 809</t>
  </si>
  <si>
    <t>Customer 810</t>
  </si>
  <si>
    <t>Customer 811</t>
  </si>
  <si>
    <t>Customer 812</t>
  </si>
  <si>
    <t>Customer 813</t>
  </si>
  <si>
    <t>Customer 814</t>
  </si>
  <si>
    <t>Customer 815</t>
  </si>
  <si>
    <t>Customer 816</t>
  </si>
  <si>
    <t>Customer 817</t>
  </si>
  <si>
    <t>Customer 818</t>
  </si>
  <si>
    <t>Customer 819</t>
  </si>
  <si>
    <t>Customer 820</t>
  </si>
  <si>
    <t>Customer 821</t>
  </si>
  <si>
    <t>Customer 822</t>
  </si>
  <si>
    <t>Customer 823</t>
  </si>
  <si>
    <t>Customer 824</t>
  </si>
  <si>
    <t>Customer 825</t>
  </si>
  <si>
    <t>Customer 826</t>
  </si>
  <si>
    <t>Customer 827</t>
  </si>
  <si>
    <t>Customer 828</t>
  </si>
  <si>
    <t>Customer 829</t>
  </si>
  <si>
    <t>Customer 830</t>
  </si>
  <si>
    <t>Customer 831</t>
  </si>
  <si>
    <t>Customer 832</t>
  </si>
  <si>
    <t>Customer 833</t>
  </si>
  <si>
    <t>Customer 834</t>
  </si>
  <si>
    <t>Customer 835</t>
  </si>
  <si>
    <t>Customer 836</t>
  </si>
  <si>
    <t>Customer 837</t>
  </si>
  <si>
    <t>Customer 838</t>
  </si>
  <si>
    <t>Customer 839</t>
  </si>
  <si>
    <t>Customer 840</t>
  </si>
  <si>
    <t>Customer 841</t>
  </si>
  <si>
    <t>Customer 842</t>
  </si>
  <si>
    <t>Customer 843</t>
  </si>
  <si>
    <t>Customer 844</t>
  </si>
  <si>
    <t>Customer 845</t>
  </si>
  <si>
    <t>Customer 846</t>
  </si>
  <si>
    <t>Customer 847</t>
  </si>
  <si>
    <t>Customer 848</t>
  </si>
  <si>
    <t>Customer 849</t>
  </si>
  <si>
    <t>Customer 850</t>
  </si>
  <si>
    <t>Customer 851</t>
  </si>
  <si>
    <t>Customer 852</t>
  </si>
  <si>
    <t>Customer 853</t>
  </si>
  <si>
    <t>Customer 854</t>
  </si>
  <si>
    <t>Customer 855</t>
  </si>
  <si>
    <t>Customer 856</t>
  </si>
  <si>
    <t>Customer 857</t>
  </si>
  <si>
    <t>Customer 858</t>
  </si>
  <si>
    <t>Customer 859</t>
  </si>
  <si>
    <t>Customer 860</t>
  </si>
  <si>
    <t>Customer 861</t>
  </si>
  <si>
    <t>Customer 862</t>
  </si>
  <si>
    <t>Customer 863</t>
  </si>
  <si>
    <t>Customer 864</t>
  </si>
  <si>
    <t>Customer 865</t>
  </si>
  <si>
    <t>Customer 866</t>
  </si>
  <si>
    <t>Customer 867</t>
  </si>
  <si>
    <t>Customer 868</t>
  </si>
  <si>
    <t>Customer 869</t>
  </si>
  <si>
    <t>Customer 870</t>
  </si>
  <si>
    <t>Customer 871</t>
  </si>
  <si>
    <t>Customer 872</t>
  </si>
  <si>
    <t>Customer 873</t>
  </si>
  <si>
    <t>Customer 874</t>
  </si>
  <si>
    <t>Customer 875</t>
  </si>
  <si>
    <t>Customer 876</t>
  </si>
  <si>
    <t>Customer 877</t>
  </si>
  <si>
    <t>Customer 878</t>
  </si>
  <si>
    <t>Customer 879</t>
  </si>
  <si>
    <t>Customer 880</t>
  </si>
  <si>
    <t>Customer 881</t>
  </si>
  <si>
    <t>Customer 882</t>
  </si>
  <si>
    <t>Customer 883</t>
  </si>
  <si>
    <t>Customer 884</t>
  </si>
  <si>
    <t>Customer 885</t>
  </si>
  <si>
    <t>Customer 886</t>
  </si>
  <si>
    <t>Customer 887</t>
  </si>
  <si>
    <t>Customer 888</t>
  </si>
  <si>
    <t>Customer 889</t>
  </si>
  <si>
    <t>Customer 890</t>
  </si>
  <si>
    <t>Customer 891</t>
  </si>
  <si>
    <t>Customer 892</t>
  </si>
  <si>
    <t>Customer 893</t>
  </si>
  <si>
    <t>Customer 894</t>
  </si>
  <si>
    <t>Customer 895</t>
  </si>
  <si>
    <t>Customer 896</t>
  </si>
  <si>
    <t>Customer 897</t>
  </si>
  <si>
    <t>Customer 898</t>
  </si>
  <si>
    <t>Customer 899</t>
  </si>
  <si>
    <t>Customer 900</t>
  </si>
  <si>
    <t>Customer 901</t>
  </si>
  <si>
    <t>Customer 902</t>
  </si>
  <si>
    <t>Customer 903</t>
  </si>
  <si>
    <t>Customer 904</t>
  </si>
  <si>
    <t>Customer 905</t>
  </si>
  <si>
    <t>Customer 906</t>
  </si>
  <si>
    <t>Customer 907</t>
  </si>
  <si>
    <t>Customer 908</t>
  </si>
  <si>
    <t>Customer 909</t>
  </si>
  <si>
    <t>Customer 910</t>
  </si>
  <si>
    <t>Customer 911</t>
  </si>
  <si>
    <t>Customer 912</t>
  </si>
  <si>
    <t>Customer 913</t>
  </si>
  <si>
    <t>Customer 914</t>
  </si>
  <si>
    <t>Customer 915</t>
  </si>
  <si>
    <t>Customer 916</t>
  </si>
  <si>
    <t>Customer 917</t>
  </si>
  <si>
    <t>Customer 918</t>
  </si>
  <si>
    <t>Customer 919</t>
  </si>
  <si>
    <t>Customer 920</t>
  </si>
  <si>
    <t>Customer 921</t>
  </si>
  <si>
    <t>Customer 922</t>
  </si>
  <si>
    <t>Customer 923</t>
  </si>
  <si>
    <t>Customer 924</t>
  </si>
  <si>
    <t>Customer 925</t>
  </si>
  <si>
    <t>Customer 926</t>
  </si>
  <si>
    <t>Customer 927</t>
  </si>
  <si>
    <t>Customer 928</t>
  </si>
  <si>
    <t>Customer 929</t>
  </si>
  <si>
    <t>Customer 930</t>
  </si>
  <si>
    <t>Customer 931</t>
  </si>
  <si>
    <t>Customer 932</t>
  </si>
  <si>
    <t>Customer 933</t>
  </si>
  <si>
    <t>Customer 934</t>
  </si>
  <si>
    <t>Customer 935</t>
  </si>
  <si>
    <t>Customer 936</t>
  </si>
  <si>
    <t>Customer 937</t>
  </si>
  <si>
    <t>Customer 938</t>
  </si>
  <si>
    <t>Customer 939</t>
  </si>
  <si>
    <t>Customer 940</t>
  </si>
  <si>
    <t>Customer 941</t>
  </si>
  <si>
    <t>Customer 942</t>
  </si>
  <si>
    <t>Customer 943</t>
  </si>
  <si>
    <t>Customer 944</t>
  </si>
  <si>
    <t>Customer 945</t>
  </si>
  <si>
    <t>Customer 946</t>
  </si>
  <si>
    <t>Customer 947</t>
  </si>
  <si>
    <t>Customer 948</t>
  </si>
  <si>
    <t>Customer 949</t>
  </si>
  <si>
    <t>Customer 950</t>
  </si>
  <si>
    <t>Customer 951</t>
  </si>
  <si>
    <t>Customer 952</t>
  </si>
  <si>
    <t>Customer 953</t>
  </si>
  <si>
    <t>Customer 954</t>
  </si>
  <si>
    <t>Customer 955</t>
  </si>
  <si>
    <t>Customer 956</t>
  </si>
  <si>
    <t>Customer 957</t>
  </si>
  <si>
    <t>Customer 958</t>
  </si>
  <si>
    <t>Customer 959</t>
  </si>
  <si>
    <t>Customer 960</t>
  </si>
  <si>
    <t>Customer 961</t>
  </si>
  <si>
    <t>Customer 962</t>
  </si>
  <si>
    <t>Customer 963</t>
  </si>
  <si>
    <t>Customer 964</t>
  </si>
  <si>
    <t>Customer 965</t>
  </si>
  <si>
    <t>Customer 966</t>
  </si>
  <si>
    <t>Customer 967</t>
  </si>
  <si>
    <t>Customer 968</t>
  </si>
  <si>
    <t>Customer 969</t>
  </si>
  <si>
    <t>Customer 970</t>
  </si>
  <si>
    <t>Customer 971</t>
  </si>
  <si>
    <t>Customer 972</t>
  </si>
  <si>
    <t>Customer 973</t>
  </si>
  <si>
    <t>Customer 974</t>
  </si>
  <si>
    <t>Customer 975</t>
  </si>
  <si>
    <t>Customer 976</t>
  </si>
  <si>
    <t>Customer 977</t>
  </si>
  <si>
    <t>Customer 978</t>
  </si>
  <si>
    <t>Customer 979</t>
  </si>
  <si>
    <t>Customer 980</t>
  </si>
  <si>
    <t>Customer 981</t>
  </si>
  <si>
    <t>Customer 982</t>
  </si>
  <si>
    <t>Customer 983</t>
  </si>
  <si>
    <t>Customer 984</t>
  </si>
  <si>
    <t>Customer 985</t>
  </si>
  <si>
    <t>Customer 986</t>
  </si>
  <si>
    <t>Customer 987</t>
  </si>
  <si>
    <t>Customer 988</t>
  </si>
  <si>
    <t>Customer 989</t>
  </si>
  <si>
    <t>Customer 990</t>
  </si>
  <si>
    <t>Customer 991</t>
  </si>
  <si>
    <t>Customer 992</t>
  </si>
  <si>
    <t>Customer 993</t>
  </si>
  <si>
    <t>Customer 994</t>
  </si>
  <si>
    <t>Customer 995</t>
  </si>
  <si>
    <t>Customer 996</t>
  </si>
  <si>
    <t>Customer 997</t>
  </si>
  <si>
    <t>Customer 998</t>
  </si>
  <si>
    <t>Customer 999</t>
  </si>
  <si>
    <t>Customer 1000</t>
  </si>
  <si>
    <t>31-Dec-1899</t>
  </si>
  <si>
    <t>country</t>
  </si>
  <si>
    <t>Row Labels</t>
  </si>
  <si>
    <t>Grand Total</t>
  </si>
  <si>
    <t>Sum of Deal size</t>
  </si>
  <si>
    <t>Column Labels</t>
  </si>
  <si>
    <t>Jan</t>
  </si>
  <si>
    <t>Feb</t>
  </si>
  <si>
    <t>Mar</t>
  </si>
  <si>
    <t>Count of Deal size</t>
  </si>
  <si>
    <t>Count of Sales stage</t>
  </si>
  <si>
    <t>Count of Sales Channel</t>
  </si>
  <si>
    <t>workday</t>
  </si>
  <si>
    <t>all country</t>
  </si>
  <si>
    <t>All countries</t>
  </si>
  <si>
    <t>chat radio button</t>
  </si>
  <si>
    <t>Sales Stage</t>
  </si>
  <si>
    <t>Deal Size</t>
  </si>
  <si>
    <t>Deal Count</t>
  </si>
  <si>
    <t>won</t>
  </si>
  <si>
    <t>Country check</t>
  </si>
  <si>
    <t>Won Deal Size</t>
  </si>
  <si>
    <t>Won Deal Count</t>
  </si>
  <si>
    <t>Countries</t>
  </si>
  <si>
    <t>Hilighted country</t>
  </si>
  <si>
    <t>highlited</t>
  </si>
  <si>
    <t xml:space="preserve">Won </t>
  </si>
  <si>
    <t>Owner</t>
  </si>
  <si>
    <t xml:space="preserve">Sales in month </t>
  </si>
  <si>
    <t>&lt;250k</t>
  </si>
  <si>
    <t>250k-500k</t>
  </si>
  <si>
    <t>500k-1000k</t>
  </si>
  <si>
    <t>1000k-3000k</t>
  </si>
  <si>
    <t>3000k-5000k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</si>
</sst>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9" tint="0.79998168889431442"/>
      </patternFill>
    </fill>
    <fill>
      <patternFill patternType="solid">
        <fgColor theme="4" tint="0.59999389629810485"/>
        <bgColor theme="9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0" fillId="7" borderId="3" xfId="0" applyFill="1" applyBorder="1"/>
    <xf numFmtId="0" fontId="0" fillId="8" borderId="4" xfId="0" applyFill="1" applyBorder="1"/>
    <xf numFmtId="0" fontId="0" fillId="0" borderId="3" xfId="0" applyBorder="1"/>
    <xf numFmtId="0" fontId="0" fillId="11" borderId="2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2" fillId="14" borderId="5" xfId="0" applyFont="1" applyFill="1" applyBorder="1" applyAlignment="1">
      <alignment horizontal="left"/>
    </xf>
    <xf numFmtId="0" fontId="2" fillId="14" borderId="5" xfId="0" applyFont="1" applyFill="1" applyBorder="1"/>
    <xf numFmtId="0" fontId="2" fillId="14" borderId="3" xfId="0" applyFont="1" applyFill="1" applyBorder="1"/>
    <xf numFmtId="0" fontId="0" fillId="9" borderId="2" xfId="0" applyFill="1" applyBorder="1"/>
    <xf numFmtId="164" fontId="0" fillId="9" borderId="2" xfId="1" applyNumberFormat="1" applyFont="1" applyFill="1" applyBorder="1" applyAlignment="1">
      <alignment horizontal="left" indent="2"/>
    </xf>
    <xf numFmtId="164" fontId="0" fillId="9" borderId="4" xfId="1" applyNumberFormat="1" applyFont="1" applyFill="1" applyBorder="1"/>
    <xf numFmtId="0" fontId="0" fillId="9" borderId="6" xfId="0" applyFill="1" applyBorder="1"/>
    <xf numFmtId="0" fontId="0" fillId="9" borderId="8" xfId="0" applyFill="1" applyBorder="1"/>
    <xf numFmtId="0" fontId="2" fillId="14" borderId="11" xfId="0" applyFont="1" applyFill="1" applyBorder="1" applyAlignment="1">
      <alignment horizontal="left"/>
    </xf>
    <xf numFmtId="0" fontId="0" fillId="9" borderId="12" xfId="0" applyFill="1" applyBorder="1"/>
    <xf numFmtId="164" fontId="0" fillId="9" borderId="6" xfId="1" applyNumberFormat="1" applyFont="1" applyFill="1" applyBorder="1"/>
    <xf numFmtId="0" fontId="0" fillId="9" borderId="10" xfId="0" applyFill="1" applyBorder="1"/>
    <xf numFmtId="0" fontId="0" fillId="9" borderId="13" xfId="0" applyFill="1" applyBorder="1"/>
    <xf numFmtId="2" fontId="0" fillId="0" borderId="0" xfId="0" applyNumberFormat="1"/>
    <xf numFmtId="9" fontId="0" fillId="0" borderId="0" xfId="2" applyFont="1"/>
    <xf numFmtId="10" fontId="0" fillId="0" borderId="0" xfId="2" applyNumberFormat="1" applyFont="1"/>
    <xf numFmtId="0" fontId="0" fillId="6" borderId="5" xfId="0" applyFill="1" applyBorder="1" applyAlignment="1">
      <alignment horizontal="center" vertical="center"/>
    </xf>
    <xf numFmtId="0" fontId="0" fillId="14" borderId="3" xfId="0" applyFill="1" applyBorder="1"/>
    <xf numFmtId="0" fontId="0" fillId="14" borderId="5" xfId="0" applyFill="1" applyBorder="1"/>
    <xf numFmtId="0" fontId="0" fillId="9" borderId="6" xfId="0" applyFill="1" applyBorder="1" applyAlignment="1">
      <alignment horizontal="center" vertical="center"/>
    </xf>
    <xf numFmtId="0" fontId="0" fillId="9" borderId="7" xfId="0" applyFill="1" applyBorder="1"/>
    <xf numFmtId="0" fontId="0" fillId="10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/>
    </xf>
    <xf numFmtId="0" fontId="2" fillId="3" borderId="0" xfId="0" applyNumberFormat="1" applyFont="1" applyFill="1" applyBorder="1"/>
    <xf numFmtId="0" fontId="0" fillId="0" borderId="7" xfId="0" applyNumberFormat="1" applyBorder="1"/>
    <xf numFmtId="0" fontId="0" fillId="0" borderId="9" xfId="0" applyNumberFormat="1" applyBorder="1"/>
    <xf numFmtId="0" fontId="2" fillId="15" borderId="3" xfId="0" applyFont="1" applyFill="1" applyBorder="1"/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5" borderId="5" xfId="0" applyFont="1" applyFill="1" applyBorder="1"/>
    <xf numFmtId="0" fontId="0" fillId="0" borderId="7" xfId="0" applyBorder="1"/>
    <xf numFmtId="0" fontId="0" fillId="0" borderId="9" xfId="0" applyBorder="1"/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0" fillId="9" borderId="5" xfId="0" applyFill="1" applyBorder="1"/>
    <xf numFmtId="0" fontId="0" fillId="9" borderId="3" xfId="0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0" borderId="0" xfId="0" applyBorder="1"/>
    <xf numFmtId="0" fontId="2" fillId="6" borderId="5" xfId="0" applyNumberFormat="1" applyFont="1" applyFill="1" applyBorder="1" applyAlignment="1">
      <alignment horizontal="center" vertical="center"/>
    </xf>
    <xf numFmtId="0" fontId="0" fillId="0" borderId="7" xfId="0" applyBorder="1"/>
    <xf numFmtId="0" fontId="0" fillId="10" borderId="8" xfId="0" applyNumberFormat="1" applyFont="1" applyFill="1" applyBorder="1" applyAlignment="1">
      <alignment horizontal="center" vertical="center"/>
    </xf>
    <xf numFmtId="0" fontId="0" fillId="9" borderId="2" xfId="0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14" xfId="0" applyBorder="1"/>
    <xf numFmtId="0" fontId="0" fillId="0" borderId="15" xfId="0" applyBorder="1"/>
  </cellXfs>
  <cellStyles count="4">
    <cellStyle name="Comma" xfId="1" builtinId="3"/>
    <cellStyle name="Comma 2" xfId="3" xr:uid="{26521C0C-0457-4CA6-88F5-22A16545CD69}"/>
    <cellStyle name="Normal" xfId="0" builtinId="0"/>
    <cellStyle name="Percent" xfId="2" builtinId="5"/>
  </cellStyles>
  <dxfs count="12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2" formatCode="0.00"/>
    </dxf>
    <dxf>
      <numFmt numFmtId="14" formatCode="0.00%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Solution!$I$19</c:f>
              <c:strCache>
                <c:ptCount val="1"/>
                <c:pt idx="0">
                  <c:v>Deal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Solution!$H$20:$H$25</c:f>
              <c:strCache>
                <c:ptCount val="6"/>
                <c:pt idx="0">
                  <c:v>Identified</c:v>
                </c:pt>
                <c:pt idx="1">
                  <c:v>Validated</c:v>
                </c:pt>
                <c:pt idx="2">
                  <c:v>Proposal</c:v>
                </c:pt>
                <c:pt idx="3">
                  <c:v>Qualified</c:v>
                </c:pt>
                <c:pt idx="4">
                  <c:v>won</c:v>
                </c:pt>
                <c:pt idx="5">
                  <c:v>Lost</c:v>
                </c:pt>
              </c:strCache>
            </c:strRef>
          </c:cat>
          <c:val>
            <c:numRef>
              <c:f>Solution!$I$20:$I$25</c:f>
              <c:numCache>
                <c:formatCode>_ * #,##0_ ;_ * \-#,##0_ ;_ * "-"??_ ;_ @_ </c:formatCode>
                <c:ptCount val="6"/>
                <c:pt idx="0">
                  <c:v>355</c:v>
                </c:pt>
                <c:pt idx="1">
                  <c:v>226</c:v>
                </c:pt>
                <c:pt idx="2">
                  <c:v>145</c:v>
                </c:pt>
                <c:pt idx="3">
                  <c:v>188</c:v>
                </c:pt>
                <c:pt idx="4">
                  <c:v>53</c:v>
                </c:pt>
                <c:pt idx="5">
                  <c:v>33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0-99C7-4916-BB92-A35362C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3800640"/>
        <c:axId val="1203800968"/>
        <c:axId val="0"/>
      </c:bar3DChart>
      <c:catAx>
        <c:axId val="120380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00968"/>
        <c:crosses val="autoZero"/>
        <c:auto val="1"/>
        <c:lblAlgn val="ctr"/>
        <c:lblOffset val="100"/>
        <c:noMultiLvlLbl val="0"/>
      </c:catAx>
      <c:valAx>
        <c:axId val="12038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0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10-prakash keshari.xlsx]sale stage in month!PivotTable9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'sale stage in month'!$B$3:$B$4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'sale stage in month'!$A$5:$A$8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'sale stage in month'!$B$5:$B$8</c:f>
              <c:numCache>
                <c:formatCode>General</c:formatCode>
                <c:ptCount val="3"/>
                <c:pt idx="0">
                  <c:v>42</c:v>
                </c:pt>
                <c:pt idx="1">
                  <c:v>41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F-4A2D-B50D-6619ACEC33F2}"/>
            </c:ext>
          </c:extLst>
        </c:ser>
        <c:ser>
          <c:idx val="1"/>
          <c:order val="1"/>
          <c:tx>
            <c:strRef>
              <c:f>'sale stage in month'!$C$3:$C$4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'sale stage in month'!$A$5:$A$8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'sale stage in month'!$C$5:$C$8</c:f>
              <c:numCache>
                <c:formatCode>General</c:formatCode>
                <c:ptCount val="3"/>
                <c:pt idx="0">
                  <c:v>42</c:v>
                </c:pt>
                <c:pt idx="1">
                  <c:v>20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F-4A2D-B50D-6619ACEC33F2}"/>
            </c:ext>
          </c:extLst>
        </c:ser>
        <c:ser>
          <c:idx val="2"/>
          <c:order val="2"/>
          <c:tx>
            <c:strRef>
              <c:f>'sale stage in month'!$D$3:$D$4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'sale stage in month'!$A$5:$A$8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'sale stage in month'!$D$5:$D$8</c:f>
              <c:numCache>
                <c:formatCode>General</c:formatCode>
                <c:ptCount val="3"/>
                <c:pt idx="0">
                  <c:v>47</c:v>
                </c:pt>
                <c:pt idx="1">
                  <c:v>25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F-4A2D-B50D-6619ACEC33F2}"/>
            </c:ext>
          </c:extLst>
        </c:ser>
        <c:ser>
          <c:idx val="3"/>
          <c:order val="3"/>
          <c:tx>
            <c:strRef>
              <c:f>'sale stage in month'!$E$3:$E$4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'sale stage in month'!$A$5:$A$8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'sale stage in month'!$E$5:$E$8</c:f>
              <c:numCache>
                <c:formatCode>General</c:formatCode>
                <c:ptCount val="3"/>
                <c:pt idx="0">
                  <c:v>29</c:v>
                </c:pt>
                <c:pt idx="1">
                  <c:v>30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F-4A2D-B50D-6619ACEC33F2}"/>
            </c:ext>
          </c:extLst>
        </c:ser>
        <c:ser>
          <c:idx val="4"/>
          <c:order val="4"/>
          <c:tx>
            <c:strRef>
              <c:f>'sale stage in month'!$F$3:$F$4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'sale stage in month'!$A$5:$A$8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'sale stage in month'!$F$5:$F$8</c:f>
              <c:numCache>
                <c:formatCode>General</c:formatCode>
                <c:ptCount val="3"/>
                <c:pt idx="0">
                  <c:v>36</c:v>
                </c:pt>
                <c:pt idx="1">
                  <c:v>31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7F-4A2D-B50D-6619ACEC33F2}"/>
            </c:ext>
          </c:extLst>
        </c:ser>
        <c:ser>
          <c:idx val="5"/>
          <c:order val="5"/>
          <c:tx>
            <c:strRef>
              <c:f>'sale stage in month'!$G$3:$G$4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'sale stage in month'!$A$5:$A$8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'sale stage in month'!$G$5:$G$8</c:f>
              <c:numCache>
                <c:formatCode>General</c:formatCode>
                <c:ptCount val="3"/>
                <c:pt idx="0">
                  <c:v>32</c:v>
                </c:pt>
                <c:pt idx="1">
                  <c:v>25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7F-4A2D-B50D-6619ACEC33F2}"/>
            </c:ext>
          </c:extLst>
        </c:ser>
        <c:ser>
          <c:idx val="6"/>
          <c:order val="6"/>
          <c:tx>
            <c:strRef>
              <c:f>'sale stage in month'!$H$3:$H$4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'sale stage in month'!$A$5:$A$8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'sale stage in month'!$H$5:$H$8</c:f>
              <c:numCache>
                <c:formatCode>General</c:formatCode>
                <c:ptCount val="3"/>
                <c:pt idx="0">
                  <c:v>36</c:v>
                </c:pt>
                <c:pt idx="1">
                  <c:v>33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7F-4A2D-B50D-6619ACEC33F2}"/>
            </c:ext>
          </c:extLst>
        </c:ser>
        <c:ser>
          <c:idx val="7"/>
          <c:order val="7"/>
          <c:tx>
            <c:strRef>
              <c:f>'sale stage in month'!$I$3:$I$4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'sale stage in month'!$A$5:$A$8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'sale stage in month'!$I$5:$I$8</c:f>
              <c:numCache>
                <c:formatCode>General</c:formatCode>
                <c:ptCount val="3"/>
                <c:pt idx="0">
                  <c:v>35</c:v>
                </c:pt>
                <c:pt idx="1">
                  <c:v>26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7F-4A2D-B50D-6619ACEC33F2}"/>
            </c:ext>
          </c:extLst>
        </c:ser>
        <c:ser>
          <c:idx val="8"/>
          <c:order val="8"/>
          <c:tx>
            <c:strRef>
              <c:f>'sale stage in month'!$J$3:$J$4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'sale stage in month'!$A$5:$A$8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'sale stage in month'!$J$5:$J$8</c:f>
              <c:numCache>
                <c:formatCode>General</c:formatCode>
                <c:ptCount val="3"/>
                <c:pt idx="0">
                  <c:v>31</c:v>
                </c:pt>
                <c:pt idx="1">
                  <c:v>26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7F-4A2D-B50D-6619ACEC33F2}"/>
            </c:ext>
          </c:extLst>
        </c:ser>
        <c:ser>
          <c:idx val="9"/>
          <c:order val="9"/>
          <c:tx>
            <c:strRef>
              <c:f>'sale stage in month'!$K$3:$K$4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'sale stage in month'!$A$5:$A$8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'sale stage in month'!$K$5:$K$8</c:f>
              <c:numCache>
                <c:formatCode>General</c:formatCode>
                <c:ptCount val="3"/>
                <c:pt idx="0">
                  <c:v>40</c:v>
                </c:pt>
                <c:pt idx="1">
                  <c:v>28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7F-4A2D-B50D-6619ACEC3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4155928"/>
        <c:axId val="1084153960"/>
        <c:axId val="0"/>
      </c:bar3DChart>
      <c:catAx>
        <c:axId val="108415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153960"/>
        <c:crosses val="autoZero"/>
        <c:auto val="1"/>
        <c:lblAlgn val="ctr"/>
        <c:lblOffset val="100"/>
        <c:noMultiLvlLbl val="0"/>
      </c:catAx>
      <c:valAx>
        <c:axId val="108415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15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10-prakash keshari.xlsx]sales stage with channel!PivotTable12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'sales stage with channel'!$B$3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F57-4B04-913D-FB2070EA3CD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F57-4B04-913D-FB2070EA3CD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F57-4B04-913D-FB2070EA3CD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F57-4B04-913D-FB2070EA3CD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F57-4B04-913D-FB2070EA3CD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F57-4B04-913D-FB2070EA3C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stage with channel'!$A$4:$A$10</c:f>
              <c:strCache>
                <c:ptCount val="6"/>
                <c:pt idx="0">
                  <c:v>Identified</c:v>
                </c:pt>
                <c:pt idx="1">
                  <c:v>Lost</c:v>
                </c:pt>
                <c:pt idx="2">
                  <c:v>Proposal</c:v>
                </c:pt>
                <c:pt idx="3">
                  <c:v>Qualified</c:v>
                </c:pt>
                <c:pt idx="4">
                  <c:v>Validated</c:v>
                </c:pt>
                <c:pt idx="5">
                  <c:v>Won</c:v>
                </c:pt>
              </c:strCache>
            </c:strRef>
          </c:cat>
          <c:val>
            <c:numRef>
              <c:f>'sales stage with channel'!$B$4:$B$10</c:f>
              <c:numCache>
                <c:formatCode>General</c:formatCode>
                <c:ptCount val="6"/>
                <c:pt idx="0">
                  <c:v>42</c:v>
                </c:pt>
                <c:pt idx="1">
                  <c:v>5</c:v>
                </c:pt>
                <c:pt idx="2">
                  <c:v>14</c:v>
                </c:pt>
                <c:pt idx="3">
                  <c:v>17</c:v>
                </c:pt>
                <c:pt idx="4">
                  <c:v>28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B-49B6-9C18-B0BF988C34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FC-4C2A-882A-2DD5165CBF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FC-4C2A-882A-2DD5165CBF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FC-4C2A-882A-2DD5165CBF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FC-4C2A-882A-2DD5165CBF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FC-4C2A-882A-2DD5165CBF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8FC-4C2A-882A-2DD5165CBFFD}"/>
              </c:ext>
            </c:extLst>
          </c:dPt>
          <c:cat>
            <c:strRef>
              <c:f>'sales stage with channel'!$D$4:$D$9</c:f>
              <c:strCache>
                <c:ptCount val="6"/>
                <c:pt idx="0">
                  <c:v>Identified</c:v>
                </c:pt>
                <c:pt idx="1">
                  <c:v>Lost</c:v>
                </c:pt>
                <c:pt idx="2">
                  <c:v>Proposal</c:v>
                </c:pt>
                <c:pt idx="3">
                  <c:v>Qualified</c:v>
                </c:pt>
                <c:pt idx="4">
                  <c:v>Validated</c:v>
                </c:pt>
                <c:pt idx="5">
                  <c:v>Won</c:v>
                </c:pt>
              </c:strCache>
            </c:strRef>
          </c:cat>
          <c:val>
            <c:numRef>
              <c:f>'sales stage with channel'!$E$4:$E$9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638-4EA9-9FDE-306B6D35D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10-prakash keshari.xlsx]sales in channal!PivotTable13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in channal'!$B$3:$B$4</c:f>
              <c:strCache>
                <c:ptCount val="1"/>
                <c:pt idx="0">
                  <c:v>Telesales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in channal'!$A$5:$A$11</c:f>
              <c:strCache>
                <c:ptCount val="6"/>
                <c:pt idx="0">
                  <c:v>Identified</c:v>
                </c:pt>
                <c:pt idx="1">
                  <c:v>Lost</c:v>
                </c:pt>
                <c:pt idx="2">
                  <c:v>Proposal</c:v>
                </c:pt>
                <c:pt idx="3">
                  <c:v>Qualified</c:v>
                </c:pt>
                <c:pt idx="4">
                  <c:v>Validated</c:v>
                </c:pt>
                <c:pt idx="5">
                  <c:v>Won</c:v>
                </c:pt>
              </c:strCache>
            </c:strRef>
          </c:cat>
          <c:val>
            <c:numRef>
              <c:f>'sales in channal'!$B$5:$B$11</c:f>
              <c:numCache>
                <c:formatCode>General</c:formatCode>
                <c:ptCount val="6"/>
                <c:pt idx="0">
                  <c:v>76</c:v>
                </c:pt>
                <c:pt idx="1">
                  <c:v>7</c:v>
                </c:pt>
                <c:pt idx="2">
                  <c:v>29</c:v>
                </c:pt>
                <c:pt idx="3">
                  <c:v>35</c:v>
                </c:pt>
                <c:pt idx="4">
                  <c:v>54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472D-B337-8A94E8C463AE}"/>
            </c:ext>
          </c:extLst>
        </c:ser>
        <c:ser>
          <c:idx val="1"/>
          <c:order val="1"/>
          <c:tx>
            <c:strRef>
              <c:f>'sales in channal'!$C$3:$C$4</c:f>
              <c:strCache>
                <c:ptCount val="1"/>
                <c:pt idx="0">
                  <c:v>Website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in channal'!$A$5:$A$11</c:f>
              <c:strCache>
                <c:ptCount val="6"/>
                <c:pt idx="0">
                  <c:v>Identified</c:v>
                </c:pt>
                <c:pt idx="1">
                  <c:v>Lost</c:v>
                </c:pt>
                <c:pt idx="2">
                  <c:v>Proposal</c:v>
                </c:pt>
                <c:pt idx="3">
                  <c:v>Qualified</c:v>
                </c:pt>
                <c:pt idx="4">
                  <c:v>Validated</c:v>
                </c:pt>
                <c:pt idx="5">
                  <c:v>Won</c:v>
                </c:pt>
              </c:strCache>
            </c:strRef>
          </c:cat>
          <c:val>
            <c:numRef>
              <c:f>'sales in channal'!$C$5:$C$11</c:f>
              <c:numCache>
                <c:formatCode>General</c:formatCode>
                <c:ptCount val="6"/>
                <c:pt idx="0">
                  <c:v>16</c:v>
                </c:pt>
                <c:pt idx="2">
                  <c:v>7</c:v>
                </c:pt>
                <c:pt idx="3">
                  <c:v>6</c:v>
                </c:pt>
                <c:pt idx="4">
                  <c:v>10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9-472D-B337-8A94E8C46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6214808"/>
        <c:axId val="396216448"/>
      </c:barChart>
      <c:catAx>
        <c:axId val="396214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16448"/>
        <c:crosses val="autoZero"/>
        <c:auto val="1"/>
        <c:lblAlgn val="ctr"/>
        <c:lblOffset val="100"/>
        <c:noMultiLvlLbl val="0"/>
      </c:catAx>
      <c:valAx>
        <c:axId val="39621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1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Solution!$B$42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Solution!$A$51:$A$54</c:f>
              <c:strCache>
                <c:ptCount val="4"/>
                <c:pt idx="0">
                  <c:v>F2F</c:v>
                </c:pt>
                <c:pt idx="1">
                  <c:v>Partners</c:v>
                </c:pt>
                <c:pt idx="2">
                  <c:v>Telesales</c:v>
                </c:pt>
                <c:pt idx="3">
                  <c:v>Website</c:v>
                </c:pt>
              </c:strCache>
            </c:strRef>
          </c:cat>
          <c:val>
            <c:numRef>
              <c:f>Solution!$B$51:$B$54</c:f>
              <c:numCache>
                <c:formatCode>General</c:formatCode>
                <c:ptCount val="4"/>
                <c:pt idx="0">
                  <c:v>22</c:v>
                </c:pt>
                <c:pt idx="1">
                  <c:v>20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9-4BD9-9FC7-EE0BF7876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156552"/>
        <c:axId val="1171156880"/>
      </c:barChart>
      <c:catAx>
        <c:axId val="117115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56880"/>
        <c:crosses val="autoZero"/>
        <c:auto val="1"/>
        <c:lblAlgn val="ctr"/>
        <c:lblOffset val="100"/>
        <c:noMultiLvlLbl val="0"/>
      </c:catAx>
      <c:valAx>
        <c:axId val="11711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5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Solution!$H$28</c:f>
              <c:strCache>
                <c:ptCount val="1"/>
                <c:pt idx="0">
                  <c:v>Won Deal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Solution!$G$29:$G$38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Indonesia</c:v>
                </c:pt>
                <c:pt idx="7">
                  <c:v>Malaysia</c:v>
                </c:pt>
                <c:pt idx="8">
                  <c:v>UK</c:v>
                </c:pt>
                <c:pt idx="9">
                  <c:v>US</c:v>
                </c:pt>
              </c:strCache>
            </c:strRef>
          </c:cat>
          <c:val>
            <c:numRef>
              <c:f>Solution!$H$29:$H$38</c:f>
              <c:numCache>
                <c:formatCode>General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9-46EB-80BE-7BE7F54BEC23}"/>
            </c:ext>
          </c:extLst>
        </c:ser>
        <c:ser>
          <c:idx val="1"/>
          <c:order val="1"/>
          <c:tx>
            <c:strRef>
              <c:f>Solution!$I$28</c:f>
              <c:strCache>
                <c:ptCount val="1"/>
                <c:pt idx="0">
                  <c:v>Hilighted country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Solution!$G$29:$G$38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Indonesia</c:v>
                </c:pt>
                <c:pt idx="7">
                  <c:v>Malaysia</c:v>
                </c:pt>
                <c:pt idx="8">
                  <c:v>UK</c:v>
                </c:pt>
                <c:pt idx="9">
                  <c:v>US</c:v>
                </c:pt>
              </c:strCache>
            </c:strRef>
          </c:cat>
          <c:val>
            <c:numRef>
              <c:f>Solution!$I$29:$I$38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9-46EB-80BE-7BE7F54BE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96365968"/>
        <c:axId val="1196360720"/>
      </c:barChart>
      <c:catAx>
        <c:axId val="119636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360720"/>
        <c:crosses val="autoZero"/>
        <c:auto val="1"/>
        <c:lblAlgn val="ctr"/>
        <c:lblOffset val="100"/>
        <c:noMultiLvlLbl val="0"/>
      </c:catAx>
      <c:valAx>
        <c:axId val="1196360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36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'win and lost'!$G$4</c:f>
              <c:strCache>
                <c:ptCount val="1"/>
                <c:pt idx="0">
                  <c:v>Won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'win and lost'!$F$5:$F$14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Indonesia</c:v>
                </c:pt>
                <c:pt idx="7">
                  <c:v>Malaysia</c:v>
                </c:pt>
                <c:pt idx="8">
                  <c:v>UK</c:v>
                </c:pt>
                <c:pt idx="9">
                  <c:v>US</c:v>
                </c:pt>
              </c:strCache>
            </c:strRef>
          </c:cat>
          <c:val>
            <c:numRef>
              <c:f>'win and lost'!$G$5:$G$14</c:f>
              <c:numCache>
                <c:formatCode>0%</c:formatCode>
                <c:ptCount val="10"/>
                <c:pt idx="0">
                  <c:v>0.20873183908885157</c:v>
                </c:pt>
                <c:pt idx="1">
                  <c:v>0.12988245601226545</c:v>
                </c:pt>
                <c:pt idx="2">
                  <c:v>3.7234430897276773E-2</c:v>
                </c:pt>
                <c:pt idx="3">
                  <c:v>0.15382930568737679</c:v>
                </c:pt>
                <c:pt idx="4">
                  <c:v>7.2351609841571143E-2</c:v>
                </c:pt>
                <c:pt idx="5">
                  <c:v>9.1552894794480547E-2</c:v>
                </c:pt>
                <c:pt idx="6">
                  <c:v>9.2502007738920936E-2</c:v>
                </c:pt>
                <c:pt idx="7">
                  <c:v>0.13280280353362051</c:v>
                </c:pt>
                <c:pt idx="8">
                  <c:v>5.2201211944221365E-2</c:v>
                </c:pt>
                <c:pt idx="9">
                  <c:v>2.891144046141491E-2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2-490A-9A7E-BD155E2A3372}"/>
            </c:ext>
          </c:extLst>
        </c:ser>
        <c:ser>
          <c:idx val="1"/>
          <c:order val="1"/>
          <c:tx>
            <c:strRef>
              <c:f>'win and lost'!$H$4</c:f>
              <c:strCache>
                <c:ptCount val="1"/>
                <c:pt idx="0">
                  <c:v>highlited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'win and lost'!$F$5:$F$14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Indonesia</c:v>
                </c:pt>
                <c:pt idx="7">
                  <c:v>Malaysia</c:v>
                </c:pt>
                <c:pt idx="8">
                  <c:v>UK</c:v>
                </c:pt>
                <c:pt idx="9">
                  <c:v>US</c:v>
                </c:pt>
              </c:strCache>
            </c:strRef>
          </c:cat>
          <c:val>
            <c:numRef>
              <c:f>'win and lost'!$H$5:$H$14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2-490A-9A7E-BD155E2A3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950846280"/>
        <c:axId val="950846936"/>
      </c:barChart>
      <c:catAx>
        <c:axId val="950846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46936"/>
        <c:crosses val="autoZero"/>
        <c:auto val="1"/>
        <c:lblAlgn val="ctr"/>
        <c:lblOffset val="100"/>
        <c:noMultiLvlLbl val="0"/>
      </c:catAx>
      <c:valAx>
        <c:axId val="95084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4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'sales stage with channel'!$E$3</c:f>
              <c:strCache>
                <c:ptCount val="1"/>
                <c:pt idx="0">
                  <c:v>Count of Sales Channel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9C-4E3B-9A7D-7DE723D1D9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9C-4E3B-9A7D-7DE723D1D9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9C-4E3B-9A7D-7DE723D1D9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9C-4E3B-9A7D-7DE723D1D9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E9C-4E3B-9A7D-7DE723D1D97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E9C-4E3B-9A7D-7DE723D1D975}"/>
              </c:ext>
            </c:extLst>
          </c:dPt>
          <c:cat>
            <c:strRef>
              <c:f>'sales stage with channel'!$D$4:$D$9</c:f>
              <c:strCache>
                <c:ptCount val="6"/>
                <c:pt idx="0">
                  <c:v>Identified</c:v>
                </c:pt>
                <c:pt idx="1">
                  <c:v>Lost</c:v>
                </c:pt>
                <c:pt idx="2">
                  <c:v>Proposal</c:v>
                </c:pt>
                <c:pt idx="3">
                  <c:v>Qualified</c:v>
                </c:pt>
                <c:pt idx="4">
                  <c:v>Validated</c:v>
                </c:pt>
                <c:pt idx="5">
                  <c:v>Won</c:v>
                </c:pt>
              </c:strCache>
            </c:strRef>
          </c:cat>
          <c:val>
            <c:numRef>
              <c:f>'sales stage with channel'!$E$4:$E$9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E9C-4E3B-9A7D-7DE723D1D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Solution!$B$42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Solution!$A$43:$A$47</c:f>
              <c:strCache>
                <c:ptCount val="5"/>
                <c:pt idx="0">
                  <c:v>&lt;250k</c:v>
                </c:pt>
                <c:pt idx="1">
                  <c:v>250k-500k</c:v>
                </c:pt>
                <c:pt idx="2">
                  <c:v>500k-1000k</c:v>
                </c:pt>
                <c:pt idx="3">
                  <c:v>1000k-3000k</c:v>
                </c:pt>
                <c:pt idx="4">
                  <c:v>3000k-5000k</c:v>
                </c:pt>
              </c:strCache>
            </c:strRef>
          </c:cat>
          <c:val>
            <c:numRef>
              <c:f>Solution!$B$43:$B$47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22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B-4F29-9FDA-623AE264A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156552"/>
        <c:axId val="1171156880"/>
      </c:barChart>
      <c:catAx>
        <c:axId val="117115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56880"/>
        <c:crosses val="autoZero"/>
        <c:auto val="1"/>
        <c:lblAlgn val="ctr"/>
        <c:lblOffset val="100"/>
        <c:noMultiLvlLbl val="0"/>
      </c:catAx>
      <c:valAx>
        <c:axId val="11711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5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Solution!$B$42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Solution!$A$51:$A$54</c:f>
              <c:strCache>
                <c:ptCount val="4"/>
                <c:pt idx="0">
                  <c:v>F2F</c:v>
                </c:pt>
                <c:pt idx="1">
                  <c:v>Partners</c:v>
                </c:pt>
                <c:pt idx="2">
                  <c:v>Telesales</c:v>
                </c:pt>
                <c:pt idx="3">
                  <c:v>Website</c:v>
                </c:pt>
              </c:strCache>
            </c:strRef>
          </c:cat>
          <c:val>
            <c:numRef>
              <c:f>Solution!$B$51:$B$54</c:f>
              <c:numCache>
                <c:formatCode>General</c:formatCode>
                <c:ptCount val="4"/>
                <c:pt idx="0">
                  <c:v>22</c:v>
                </c:pt>
                <c:pt idx="1">
                  <c:v>20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3-4ACF-868D-5C4DD0CE4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156552"/>
        <c:axId val="1171156880"/>
      </c:barChart>
      <c:catAx>
        <c:axId val="117115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56880"/>
        <c:crosses val="autoZero"/>
        <c:auto val="1"/>
        <c:lblAlgn val="ctr"/>
        <c:lblOffset val="100"/>
        <c:noMultiLvlLbl val="0"/>
      </c:catAx>
      <c:valAx>
        <c:axId val="11711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5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10-prakash keshari.xlsx]win and lost!PivotTable7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'win and lost'!$B$3:$B$4</c:f>
              <c:strCache>
                <c:ptCount val="1"/>
                <c:pt idx="0">
                  <c:v>Lost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'win and lost'!$A$5:$A$15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Indonesia</c:v>
                </c:pt>
                <c:pt idx="7">
                  <c:v>Malaysia</c:v>
                </c:pt>
                <c:pt idx="8">
                  <c:v>UK</c:v>
                </c:pt>
                <c:pt idx="9">
                  <c:v>US</c:v>
                </c:pt>
              </c:strCache>
            </c:strRef>
          </c:cat>
          <c:val>
            <c:numRef>
              <c:f>'win and lost'!$B$5:$B$15</c:f>
              <c:numCache>
                <c:formatCode>General</c:formatCode>
                <c:ptCount val="10"/>
                <c:pt idx="0">
                  <c:v>7810</c:v>
                </c:pt>
                <c:pt idx="1">
                  <c:v>4150</c:v>
                </c:pt>
                <c:pt idx="2">
                  <c:v>6890</c:v>
                </c:pt>
                <c:pt idx="3">
                  <c:v>3150</c:v>
                </c:pt>
                <c:pt idx="4">
                  <c:v>7540</c:v>
                </c:pt>
                <c:pt idx="5">
                  <c:v>11990</c:v>
                </c:pt>
                <c:pt idx="7">
                  <c:v>16610</c:v>
                </c:pt>
                <c:pt idx="8">
                  <c:v>5790</c:v>
                </c:pt>
                <c:pt idx="9">
                  <c:v>18330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F-48AC-A2F9-8C645F62E884}"/>
            </c:ext>
          </c:extLst>
        </c:ser>
        <c:ser>
          <c:idx val="1"/>
          <c:order val="1"/>
          <c:tx>
            <c:strRef>
              <c:f>'win and lost'!$C$3:$C$4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'win and lost'!$A$5:$A$15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Indonesia</c:v>
                </c:pt>
                <c:pt idx="7">
                  <c:v>Malaysia</c:v>
                </c:pt>
                <c:pt idx="8">
                  <c:v>UK</c:v>
                </c:pt>
                <c:pt idx="9">
                  <c:v>US</c:v>
                </c:pt>
              </c:strCache>
            </c:strRef>
          </c:cat>
          <c:val>
            <c:numRef>
              <c:f>'win and lost'!$C$5:$C$15</c:f>
              <c:numCache>
                <c:formatCode>General</c:formatCode>
                <c:ptCount val="10"/>
                <c:pt idx="0">
                  <c:v>28590</c:v>
                </c:pt>
                <c:pt idx="1">
                  <c:v>17790</c:v>
                </c:pt>
                <c:pt idx="2">
                  <c:v>5100</c:v>
                </c:pt>
                <c:pt idx="3">
                  <c:v>21070</c:v>
                </c:pt>
                <c:pt idx="4">
                  <c:v>9910</c:v>
                </c:pt>
                <c:pt idx="5">
                  <c:v>12540</c:v>
                </c:pt>
                <c:pt idx="6">
                  <c:v>12670</c:v>
                </c:pt>
                <c:pt idx="7">
                  <c:v>18190</c:v>
                </c:pt>
                <c:pt idx="8">
                  <c:v>7150</c:v>
                </c:pt>
                <c:pt idx="9">
                  <c:v>3960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F-48AC-A2F9-8C645F62E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6420048"/>
        <c:axId val="956415456"/>
        <c:axId val="850268016"/>
      </c:bar3DChart>
      <c:catAx>
        <c:axId val="95642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415456"/>
        <c:crosses val="autoZero"/>
        <c:auto val="1"/>
        <c:lblAlgn val="ctr"/>
        <c:lblOffset val="100"/>
        <c:noMultiLvlLbl val="0"/>
      </c:catAx>
      <c:valAx>
        <c:axId val="95641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420048"/>
        <c:crosses val="autoZero"/>
        <c:crossBetween val="between"/>
      </c:valAx>
      <c:serAx>
        <c:axId val="85026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415456"/>
        <c:crosses val="autoZero"/>
      </c:ser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819444444444442"/>
          <c:y val="2.7777777777777776E-2"/>
          <c:w val="0.38194444444444442"/>
          <c:h val="0.14539187809857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'win and lost'!$G$4</c:f>
              <c:strCache>
                <c:ptCount val="1"/>
                <c:pt idx="0">
                  <c:v>Won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'win and lost'!$F$5:$F$14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Indonesia</c:v>
                </c:pt>
                <c:pt idx="7">
                  <c:v>Malaysia</c:v>
                </c:pt>
                <c:pt idx="8">
                  <c:v>UK</c:v>
                </c:pt>
                <c:pt idx="9">
                  <c:v>US</c:v>
                </c:pt>
              </c:strCache>
            </c:strRef>
          </c:cat>
          <c:val>
            <c:numRef>
              <c:f>'win and lost'!$G$5:$G$14</c:f>
              <c:numCache>
                <c:formatCode>0%</c:formatCode>
                <c:ptCount val="10"/>
                <c:pt idx="0">
                  <c:v>0.20873183908885157</c:v>
                </c:pt>
                <c:pt idx="1">
                  <c:v>0.12988245601226545</c:v>
                </c:pt>
                <c:pt idx="2">
                  <c:v>3.7234430897276773E-2</c:v>
                </c:pt>
                <c:pt idx="3">
                  <c:v>0.15382930568737679</c:v>
                </c:pt>
                <c:pt idx="4">
                  <c:v>7.2351609841571143E-2</c:v>
                </c:pt>
                <c:pt idx="5">
                  <c:v>9.1552894794480547E-2</c:v>
                </c:pt>
                <c:pt idx="6">
                  <c:v>9.2502007738920936E-2</c:v>
                </c:pt>
                <c:pt idx="7">
                  <c:v>0.13280280353362051</c:v>
                </c:pt>
                <c:pt idx="8">
                  <c:v>5.2201211944221365E-2</c:v>
                </c:pt>
                <c:pt idx="9">
                  <c:v>2.891144046141491E-2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5-45D8-B52F-78BADA4B487B}"/>
            </c:ext>
          </c:extLst>
        </c:ser>
        <c:ser>
          <c:idx val="1"/>
          <c:order val="1"/>
          <c:tx>
            <c:strRef>
              <c:f>'win and lost'!$H$4</c:f>
              <c:strCache>
                <c:ptCount val="1"/>
                <c:pt idx="0">
                  <c:v>highlited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'win and lost'!$F$5:$F$14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Indonesia</c:v>
                </c:pt>
                <c:pt idx="7">
                  <c:v>Malaysia</c:v>
                </c:pt>
                <c:pt idx="8">
                  <c:v>UK</c:v>
                </c:pt>
                <c:pt idx="9">
                  <c:v>US</c:v>
                </c:pt>
              </c:strCache>
            </c:strRef>
          </c:cat>
          <c:val>
            <c:numRef>
              <c:f>'win and lost'!$H$5:$H$14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5-45D8-B52F-78BADA4B4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950846280"/>
        <c:axId val="950846936"/>
      </c:barChart>
      <c:catAx>
        <c:axId val="950846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46936"/>
        <c:crosses val="autoZero"/>
        <c:auto val="1"/>
        <c:lblAlgn val="ctr"/>
        <c:lblOffset val="100"/>
        <c:noMultiLvlLbl val="0"/>
      </c:catAx>
      <c:valAx>
        <c:axId val="95084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4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10-prakash keshari.xlsx]top Owner with country!PivotTable8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'top Owner with country'!$B$3:$B$4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'top Owner with country'!$A$5:$A$17</c:f>
              <c:strCache>
                <c:ptCount val="12"/>
                <c:pt idx="0">
                  <c:v>Adrian</c:v>
                </c:pt>
                <c:pt idx="1">
                  <c:v>Angela</c:v>
                </c:pt>
                <c:pt idx="2">
                  <c:v>Arnold</c:v>
                </c:pt>
                <c:pt idx="3">
                  <c:v>Bob</c:v>
                </c:pt>
                <c:pt idx="4">
                  <c:v>Cameron</c:v>
                </c:pt>
                <c:pt idx="5">
                  <c:v>Chang</c:v>
                </c:pt>
                <c:pt idx="6">
                  <c:v>Denny</c:v>
                </c:pt>
                <c:pt idx="7">
                  <c:v>Edwin</c:v>
                </c:pt>
                <c:pt idx="8">
                  <c:v>John</c:v>
                </c:pt>
                <c:pt idx="9">
                  <c:v>Lynda</c:v>
                </c:pt>
                <c:pt idx="10">
                  <c:v>Rachael</c:v>
                </c:pt>
                <c:pt idx="11">
                  <c:v>Tim</c:v>
                </c:pt>
              </c:strCache>
            </c:strRef>
          </c:cat>
          <c:val>
            <c:numRef>
              <c:f>'top Owner with country'!$B$5:$B$17</c:f>
              <c:numCache>
                <c:formatCode>General</c:formatCode>
                <c:ptCount val="12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  <c:pt idx="5">
                  <c:v>10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E-4267-9652-61D5FA9C7471}"/>
            </c:ext>
          </c:extLst>
        </c:ser>
        <c:ser>
          <c:idx val="1"/>
          <c:order val="1"/>
          <c:tx>
            <c:strRef>
              <c:f>'top Owner with country'!$C$3:$C$4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'top Owner with country'!$A$5:$A$17</c:f>
              <c:strCache>
                <c:ptCount val="12"/>
                <c:pt idx="0">
                  <c:v>Adrian</c:v>
                </c:pt>
                <c:pt idx="1">
                  <c:v>Angela</c:v>
                </c:pt>
                <c:pt idx="2">
                  <c:v>Arnold</c:v>
                </c:pt>
                <c:pt idx="3">
                  <c:v>Bob</c:v>
                </c:pt>
                <c:pt idx="4">
                  <c:v>Cameron</c:v>
                </c:pt>
                <c:pt idx="5">
                  <c:v>Chang</c:v>
                </c:pt>
                <c:pt idx="6">
                  <c:v>Denny</c:v>
                </c:pt>
                <c:pt idx="7">
                  <c:v>Edwin</c:v>
                </c:pt>
                <c:pt idx="8">
                  <c:v>John</c:v>
                </c:pt>
                <c:pt idx="9">
                  <c:v>Lynda</c:v>
                </c:pt>
                <c:pt idx="10">
                  <c:v>Rachael</c:v>
                </c:pt>
                <c:pt idx="11">
                  <c:v>Tim</c:v>
                </c:pt>
              </c:strCache>
            </c:strRef>
          </c:cat>
          <c:val>
            <c:numRef>
              <c:f>'top Owner with country'!$C$5:$C$17</c:f>
              <c:numCache>
                <c:formatCode>General</c:formatCode>
                <c:ptCount val="12"/>
                <c:pt idx="0">
                  <c:v>9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4</c:v>
                </c:pt>
                <c:pt idx="10">
                  <c:v>7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3E-4267-9652-61D5FA9C7471}"/>
            </c:ext>
          </c:extLst>
        </c:ser>
        <c:ser>
          <c:idx val="2"/>
          <c:order val="2"/>
          <c:tx>
            <c:strRef>
              <c:f>'top Owner with country'!$D$3:$D$4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'top Owner with country'!$A$5:$A$17</c:f>
              <c:strCache>
                <c:ptCount val="12"/>
                <c:pt idx="0">
                  <c:v>Adrian</c:v>
                </c:pt>
                <c:pt idx="1">
                  <c:v>Angela</c:v>
                </c:pt>
                <c:pt idx="2">
                  <c:v>Arnold</c:v>
                </c:pt>
                <c:pt idx="3">
                  <c:v>Bob</c:v>
                </c:pt>
                <c:pt idx="4">
                  <c:v>Cameron</c:v>
                </c:pt>
                <c:pt idx="5">
                  <c:v>Chang</c:v>
                </c:pt>
                <c:pt idx="6">
                  <c:v>Denny</c:v>
                </c:pt>
                <c:pt idx="7">
                  <c:v>Edwin</c:v>
                </c:pt>
                <c:pt idx="8">
                  <c:v>John</c:v>
                </c:pt>
                <c:pt idx="9">
                  <c:v>Lynda</c:v>
                </c:pt>
                <c:pt idx="10">
                  <c:v>Rachael</c:v>
                </c:pt>
                <c:pt idx="11">
                  <c:v>Tim</c:v>
                </c:pt>
              </c:strCache>
            </c:strRef>
          </c:cat>
          <c:val>
            <c:numRef>
              <c:f>'top Owner with country'!$D$5:$D$17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5</c:v>
                </c:pt>
                <c:pt idx="7">
                  <c:v>3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3E-4267-9652-61D5FA9C7471}"/>
            </c:ext>
          </c:extLst>
        </c:ser>
        <c:ser>
          <c:idx val="3"/>
          <c:order val="3"/>
          <c:tx>
            <c:strRef>
              <c:f>'top Owner with country'!$E$3:$E$4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'top Owner with country'!$A$5:$A$17</c:f>
              <c:strCache>
                <c:ptCount val="12"/>
                <c:pt idx="0">
                  <c:v>Adrian</c:v>
                </c:pt>
                <c:pt idx="1">
                  <c:v>Angela</c:v>
                </c:pt>
                <c:pt idx="2">
                  <c:v>Arnold</c:v>
                </c:pt>
                <c:pt idx="3">
                  <c:v>Bob</c:v>
                </c:pt>
                <c:pt idx="4">
                  <c:v>Cameron</c:v>
                </c:pt>
                <c:pt idx="5">
                  <c:v>Chang</c:v>
                </c:pt>
                <c:pt idx="6">
                  <c:v>Denny</c:v>
                </c:pt>
                <c:pt idx="7">
                  <c:v>Edwin</c:v>
                </c:pt>
                <c:pt idx="8">
                  <c:v>John</c:v>
                </c:pt>
                <c:pt idx="9">
                  <c:v>Lynda</c:v>
                </c:pt>
                <c:pt idx="10">
                  <c:v>Rachael</c:v>
                </c:pt>
                <c:pt idx="11">
                  <c:v>Tim</c:v>
                </c:pt>
              </c:strCache>
            </c:strRef>
          </c:cat>
          <c:val>
            <c:numRef>
              <c:f>'top Owner with country'!$E$5:$E$17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8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93E-4267-9652-61D5FA9C7471}"/>
            </c:ext>
          </c:extLst>
        </c:ser>
        <c:ser>
          <c:idx val="4"/>
          <c:order val="4"/>
          <c:tx>
            <c:strRef>
              <c:f>'top Owner with country'!$F$3:$F$4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'top Owner with country'!$A$5:$A$17</c:f>
              <c:strCache>
                <c:ptCount val="12"/>
                <c:pt idx="0">
                  <c:v>Adrian</c:v>
                </c:pt>
                <c:pt idx="1">
                  <c:v>Angela</c:v>
                </c:pt>
                <c:pt idx="2">
                  <c:v>Arnold</c:v>
                </c:pt>
                <c:pt idx="3">
                  <c:v>Bob</c:v>
                </c:pt>
                <c:pt idx="4">
                  <c:v>Cameron</c:v>
                </c:pt>
                <c:pt idx="5">
                  <c:v>Chang</c:v>
                </c:pt>
                <c:pt idx="6">
                  <c:v>Denny</c:v>
                </c:pt>
                <c:pt idx="7">
                  <c:v>Edwin</c:v>
                </c:pt>
                <c:pt idx="8">
                  <c:v>John</c:v>
                </c:pt>
                <c:pt idx="9">
                  <c:v>Lynda</c:v>
                </c:pt>
                <c:pt idx="10">
                  <c:v>Rachael</c:v>
                </c:pt>
                <c:pt idx="11">
                  <c:v>Tim</c:v>
                </c:pt>
              </c:strCache>
            </c:strRef>
          </c:cat>
          <c:val>
            <c:numRef>
              <c:f>'top Owner with country'!$F$5:$F$17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93E-4267-9652-61D5FA9C7471}"/>
            </c:ext>
          </c:extLst>
        </c:ser>
        <c:ser>
          <c:idx val="5"/>
          <c:order val="5"/>
          <c:tx>
            <c:strRef>
              <c:f>'top Owner with country'!$G$3:$G$4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'top Owner with country'!$A$5:$A$17</c:f>
              <c:strCache>
                <c:ptCount val="12"/>
                <c:pt idx="0">
                  <c:v>Adrian</c:v>
                </c:pt>
                <c:pt idx="1">
                  <c:v>Angela</c:v>
                </c:pt>
                <c:pt idx="2">
                  <c:v>Arnold</c:v>
                </c:pt>
                <c:pt idx="3">
                  <c:v>Bob</c:v>
                </c:pt>
                <c:pt idx="4">
                  <c:v>Cameron</c:v>
                </c:pt>
                <c:pt idx="5">
                  <c:v>Chang</c:v>
                </c:pt>
                <c:pt idx="6">
                  <c:v>Denny</c:v>
                </c:pt>
                <c:pt idx="7">
                  <c:v>Edwin</c:v>
                </c:pt>
                <c:pt idx="8">
                  <c:v>John</c:v>
                </c:pt>
                <c:pt idx="9">
                  <c:v>Lynda</c:v>
                </c:pt>
                <c:pt idx="10">
                  <c:v>Rachael</c:v>
                </c:pt>
                <c:pt idx="11">
                  <c:v>Tim</c:v>
                </c:pt>
              </c:strCache>
            </c:strRef>
          </c:cat>
          <c:val>
            <c:numRef>
              <c:f>'top Owner with country'!$G$5:$G$17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  <c:pt idx="4">
                  <c:v>2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93E-4267-9652-61D5FA9C7471}"/>
            </c:ext>
          </c:extLst>
        </c:ser>
        <c:ser>
          <c:idx val="6"/>
          <c:order val="6"/>
          <c:tx>
            <c:strRef>
              <c:f>'top Owner with country'!$H$3:$H$4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'top Owner with country'!$A$5:$A$17</c:f>
              <c:strCache>
                <c:ptCount val="12"/>
                <c:pt idx="0">
                  <c:v>Adrian</c:v>
                </c:pt>
                <c:pt idx="1">
                  <c:v>Angela</c:v>
                </c:pt>
                <c:pt idx="2">
                  <c:v>Arnold</c:v>
                </c:pt>
                <c:pt idx="3">
                  <c:v>Bob</c:v>
                </c:pt>
                <c:pt idx="4">
                  <c:v>Cameron</c:v>
                </c:pt>
                <c:pt idx="5">
                  <c:v>Chang</c:v>
                </c:pt>
                <c:pt idx="6">
                  <c:v>Denny</c:v>
                </c:pt>
                <c:pt idx="7">
                  <c:v>Edwin</c:v>
                </c:pt>
                <c:pt idx="8">
                  <c:v>John</c:v>
                </c:pt>
                <c:pt idx="9">
                  <c:v>Lynda</c:v>
                </c:pt>
                <c:pt idx="10">
                  <c:v>Rachael</c:v>
                </c:pt>
                <c:pt idx="11">
                  <c:v>Tim</c:v>
                </c:pt>
              </c:strCache>
            </c:strRef>
          </c:cat>
          <c:val>
            <c:numRef>
              <c:f>'top Owner with country'!$H$5:$H$17</c:f>
              <c:numCache>
                <c:formatCode>General</c:formatCode>
                <c:ptCount val="12"/>
                <c:pt idx="0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9</c:v>
                </c:pt>
                <c:pt idx="5">
                  <c:v>6</c:v>
                </c:pt>
                <c:pt idx="6">
                  <c:v>7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5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93E-4267-9652-61D5FA9C7471}"/>
            </c:ext>
          </c:extLst>
        </c:ser>
        <c:ser>
          <c:idx val="7"/>
          <c:order val="7"/>
          <c:tx>
            <c:strRef>
              <c:f>'top Owner with country'!$I$3:$I$4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'top Owner with country'!$A$5:$A$17</c:f>
              <c:strCache>
                <c:ptCount val="12"/>
                <c:pt idx="0">
                  <c:v>Adrian</c:v>
                </c:pt>
                <c:pt idx="1">
                  <c:v>Angela</c:v>
                </c:pt>
                <c:pt idx="2">
                  <c:v>Arnold</c:v>
                </c:pt>
                <c:pt idx="3">
                  <c:v>Bob</c:v>
                </c:pt>
                <c:pt idx="4">
                  <c:v>Cameron</c:v>
                </c:pt>
                <c:pt idx="5">
                  <c:v>Chang</c:v>
                </c:pt>
                <c:pt idx="6">
                  <c:v>Denny</c:v>
                </c:pt>
                <c:pt idx="7">
                  <c:v>Edwin</c:v>
                </c:pt>
                <c:pt idx="8">
                  <c:v>John</c:v>
                </c:pt>
                <c:pt idx="9">
                  <c:v>Lynda</c:v>
                </c:pt>
                <c:pt idx="10">
                  <c:v>Rachael</c:v>
                </c:pt>
                <c:pt idx="11">
                  <c:v>Tim</c:v>
                </c:pt>
              </c:strCache>
            </c:strRef>
          </c:cat>
          <c:val>
            <c:numRef>
              <c:f>'top Owner with country'!$I$5:$I$17</c:f>
              <c:numCache>
                <c:formatCode>General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93E-4267-9652-61D5FA9C7471}"/>
            </c:ext>
          </c:extLst>
        </c:ser>
        <c:ser>
          <c:idx val="8"/>
          <c:order val="8"/>
          <c:tx>
            <c:strRef>
              <c:f>'top Owner with country'!$J$3:$J$4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'top Owner with country'!$A$5:$A$17</c:f>
              <c:strCache>
                <c:ptCount val="12"/>
                <c:pt idx="0">
                  <c:v>Adrian</c:v>
                </c:pt>
                <c:pt idx="1">
                  <c:v>Angela</c:v>
                </c:pt>
                <c:pt idx="2">
                  <c:v>Arnold</c:v>
                </c:pt>
                <c:pt idx="3">
                  <c:v>Bob</c:v>
                </c:pt>
                <c:pt idx="4">
                  <c:v>Cameron</c:v>
                </c:pt>
                <c:pt idx="5">
                  <c:v>Chang</c:v>
                </c:pt>
                <c:pt idx="6">
                  <c:v>Denny</c:v>
                </c:pt>
                <c:pt idx="7">
                  <c:v>Edwin</c:v>
                </c:pt>
                <c:pt idx="8">
                  <c:v>John</c:v>
                </c:pt>
                <c:pt idx="9">
                  <c:v>Lynda</c:v>
                </c:pt>
                <c:pt idx="10">
                  <c:v>Rachael</c:v>
                </c:pt>
                <c:pt idx="11">
                  <c:v>Tim</c:v>
                </c:pt>
              </c:strCache>
            </c:strRef>
          </c:cat>
          <c:val>
            <c:numRef>
              <c:f>'top Owner with country'!$J$5:$J$17</c:f>
              <c:numCache>
                <c:formatCode>General</c:formatCode>
                <c:ptCount val="12"/>
                <c:pt idx="0">
                  <c:v>2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1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93E-4267-9652-61D5FA9C7471}"/>
            </c:ext>
          </c:extLst>
        </c:ser>
        <c:ser>
          <c:idx val="9"/>
          <c:order val="9"/>
          <c:tx>
            <c:strRef>
              <c:f>'top Owner with country'!$K$3:$K$4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'top Owner with country'!$A$5:$A$17</c:f>
              <c:strCache>
                <c:ptCount val="12"/>
                <c:pt idx="0">
                  <c:v>Adrian</c:v>
                </c:pt>
                <c:pt idx="1">
                  <c:v>Angela</c:v>
                </c:pt>
                <c:pt idx="2">
                  <c:v>Arnold</c:v>
                </c:pt>
                <c:pt idx="3">
                  <c:v>Bob</c:v>
                </c:pt>
                <c:pt idx="4">
                  <c:v>Cameron</c:v>
                </c:pt>
                <c:pt idx="5">
                  <c:v>Chang</c:v>
                </c:pt>
                <c:pt idx="6">
                  <c:v>Denny</c:v>
                </c:pt>
                <c:pt idx="7">
                  <c:v>Edwin</c:v>
                </c:pt>
                <c:pt idx="8">
                  <c:v>John</c:v>
                </c:pt>
                <c:pt idx="9">
                  <c:v>Lynda</c:v>
                </c:pt>
                <c:pt idx="10">
                  <c:v>Rachael</c:v>
                </c:pt>
                <c:pt idx="11">
                  <c:v>Tim</c:v>
                </c:pt>
              </c:strCache>
            </c:strRef>
          </c:cat>
          <c:val>
            <c:numRef>
              <c:f>'top Owner with country'!$K$5:$K$17</c:f>
              <c:numCache>
                <c:formatCode>General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7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93E-4267-9652-61D5FA9C7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9688352"/>
        <c:axId val="949686056"/>
        <c:axId val="0"/>
      </c:bar3DChart>
      <c:catAx>
        <c:axId val="94968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86056"/>
        <c:crosses val="autoZero"/>
        <c:auto val="1"/>
        <c:lblAlgn val="ctr"/>
        <c:lblOffset val="100"/>
        <c:noMultiLvlLbl val="0"/>
      </c:catAx>
      <c:valAx>
        <c:axId val="94968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8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Owner with country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Owner with country</a:t>
          </a:r>
        </a:p>
      </cx:txPr>
    </cx:title>
    <cx:plotArea>
      <cx:plotAreaRegion>
        <cx:series layoutId="waterfall" uniqueId="{8723FD3B-B88A-4C08-BECA-F50D365427E7}">
          <cx:tx>
            <cx:txData>
              <cx:f>_xlchart.v1.1</cx:f>
              <cx:v>All countries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Owner with country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Owner with country</a:t>
          </a:r>
        </a:p>
      </cx:txPr>
    </cx:title>
    <cx:plotArea>
      <cx:plotAreaRegion>
        <cx:series layoutId="waterfall" uniqueId="{8723FD3B-B88A-4C08-BECA-F50D365427E7}">
          <cx:tx>
            <cx:txData>
              <cx:f>_xlchart.v1.4</cx:f>
              <cx:v>All countries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CheckBox" checked="Checked" fmlaLink="Solution!$E$54" lockText="1" noThreeD="1"/>
</file>

<file path=xl/ctrlProps/ctrlProp2.xml><?xml version="1.0" encoding="utf-8"?>
<formControlPr xmlns="http://schemas.microsoft.com/office/spreadsheetml/2009/9/main" objectType="Drop" dropLines="11" dropStyle="combo" dx="22" fmlaLink="Solution!$C$2" fmlaRange="Solution!$A$1:$A$11" noThreeD="1" sel="1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Radio" checked="Checked" firstButton="1" fmlaLink="Solution!$E$54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CheckBox" checked="Checked" fmlaLink="Solution!$E$50" lockText="1" noThreeD="1"/>
</file>

<file path=xl/ctrlProps/ctrlProp7.xml><?xml version="1.0" encoding="utf-8"?>
<formControlPr xmlns="http://schemas.microsoft.com/office/spreadsheetml/2009/9/main" objectType="CheckBox" checked="Checked" fmlaLink="Solution!$E$51" lockText="1" noThreeD="1"/>
</file>

<file path=xl/ctrlProps/ctrlProp8.xml><?xml version="1.0" encoding="utf-8"?>
<formControlPr xmlns="http://schemas.microsoft.com/office/spreadsheetml/2009/9/main" objectType="CheckBox" checked="Checked" fmlaLink="Solution!$E$52" lockText="1" noThreeD="1"/>
</file>

<file path=xl/ctrlProps/ctrlProp9.xml><?xml version="1.0" encoding="utf-8"?>
<formControlPr xmlns="http://schemas.microsoft.com/office/spreadsheetml/2009/9/main" objectType="CheckBox" checked="Checked" fmlaLink="Solution!$E$53" lockText="1" noThreeD="1"/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FBDF5AA-DE4F-4E89-859C-CEC373E37696}" type="doc">
      <dgm:prSet loTypeId="urn:microsoft.com/office/officeart/2008/layout/HexagonCluster" loCatId="relationship" qsTypeId="urn:microsoft.com/office/officeart/2005/8/quickstyle/3d4" qsCatId="3D" csTypeId="urn:microsoft.com/office/officeart/2005/8/colors/accent1_2" csCatId="accent1" phldr="1"/>
      <dgm:spPr/>
      <dgm:t>
        <a:bodyPr/>
        <a:lstStyle/>
        <a:p>
          <a:endParaRPr lang="en-IN"/>
        </a:p>
      </dgm:t>
    </dgm:pt>
    <dgm:pt modelId="{449E4A08-954A-48B8-A7C7-0280446C3BA2}">
      <dgm:prSet phldrT="[Text]"/>
      <dgm:spPr/>
      <dgm:t>
        <a:bodyPr/>
        <a:lstStyle/>
        <a:p>
          <a:r>
            <a:rPr lang="en-IN"/>
            <a:t>Identified</a:t>
          </a:r>
        </a:p>
      </dgm:t>
    </dgm:pt>
    <dgm:pt modelId="{37507A2A-A4DC-46A4-8EDD-2216FCC823F7}" type="parTrans" cxnId="{8E955585-3BC3-45E3-B674-82C669FA99E8}">
      <dgm:prSet/>
      <dgm:spPr/>
      <dgm:t>
        <a:bodyPr/>
        <a:lstStyle/>
        <a:p>
          <a:endParaRPr lang="en-IN"/>
        </a:p>
      </dgm:t>
    </dgm:pt>
    <dgm:pt modelId="{FC1F0723-6873-4814-9D5F-F91AFFDE0925}" type="sibTrans" cxnId="{8E955585-3BC3-45E3-B674-82C669FA99E8}">
      <dgm:prSet/>
      <dgm:spPr/>
      <dgm:t>
        <a:bodyPr/>
        <a:lstStyle/>
        <a:p>
          <a:endParaRPr lang="en-IN"/>
        </a:p>
      </dgm:t>
    </dgm:pt>
    <dgm:pt modelId="{8C78220C-3E9C-49A3-85C4-29140193C7E1}">
      <dgm:prSet phldrT="[Text]"/>
      <dgm:spPr/>
      <dgm:t>
        <a:bodyPr/>
        <a:lstStyle/>
        <a:p>
          <a:r>
            <a:rPr lang="en-IN"/>
            <a:t>Validated</a:t>
          </a:r>
        </a:p>
      </dgm:t>
    </dgm:pt>
    <dgm:pt modelId="{140D0289-2D8B-4AE3-AEC8-1D87CCF65E41}" type="parTrans" cxnId="{A1B5B1FD-04B2-4D7E-B300-11C9581E020E}">
      <dgm:prSet/>
      <dgm:spPr/>
      <dgm:t>
        <a:bodyPr/>
        <a:lstStyle/>
        <a:p>
          <a:endParaRPr lang="en-IN"/>
        </a:p>
      </dgm:t>
    </dgm:pt>
    <dgm:pt modelId="{12BA1F57-47E4-4AA0-980C-5CD87E2A171A}" type="sibTrans" cxnId="{A1B5B1FD-04B2-4D7E-B300-11C9581E020E}">
      <dgm:prSet/>
      <dgm:spPr/>
      <dgm:t>
        <a:bodyPr/>
        <a:lstStyle/>
        <a:p>
          <a:endParaRPr lang="en-IN"/>
        </a:p>
      </dgm:t>
    </dgm:pt>
    <dgm:pt modelId="{427C3464-0538-4A60-A2D9-DC70FC6FDC15}">
      <dgm:prSet phldrT="[Text]"/>
      <dgm:spPr/>
      <dgm:t>
        <a:bodyPr/>
        <a:lstStyle/>
        <a:p>
          <a:r>
            <a:rPr lang="en-IN"/>
            <a:t>Proposal</a:t>
          </a:r>
        </a:p>
      </dgm:t>
    </dgm:pt>
    <dgm:pt modelId="{F8B2F7AB-BDE4-4FA2-AFD8-818DB7B4A6C3}" type="parTrans" cxnId="{1CE1F8E9-AC29-47FB-B03D-94B069E7D170}">
      <dgm:prSet/>
      <dgm:spPr/>
      <dgm:t>
        <a:bodyPr/>
        <a:lstStyle/>
        <a:p>
          <a:endParaRPr lang="en-IN"/>
        </a:p>
      </dgm:t>
    </dgm:pt>
    <dgm:pt modelId="{307D9BC1-102D-45E0-913B-90772EE29076}" type="sibTrans" cxnId="{1CE1F8E9-AC29-47FB-B03D-94B069E7D170}">
      <dgm:prSet/>
      <dgm:spPr/>
      <dgm:t>
        <a:bodyPr/>
        <a:lstStyle/>
        <a:p>
          <a:endParaRPr lang="en-IN"/>
        </a:p>
      </dgm:t>
    </dgm:pt>
    <dgm:pt modelId="{CE93F2F0-3536-4516-B52B-04D61CFF3DAD}">
      <dgm:prSet phldrT="[Text]"/>
      <dgm:spPr/>
      <dgm:t>
        <a:bodyPr/>
        <a:lstStyle/>
        <a:p>
          <a:r>
            <a:rPr lang="en-IN"/>
            <a:t>won</a:t>
          </a:r>
        </a:p>
      </dgm:t>
    </dgm:pt>
    <dgm:pt modelId="{3E4176D9-39F8-4E09-8AE4-CD12FDEA8F58}" type="parTrans" cxnId="{C1632067-5DED-41B0-B101-5199E5C4B014}">
      <dgm:prSet/>
      <dgm:spPr/>
      <dgm:t>
        <a:bodyPr/>
        <a:lstStyle/>
        <a:p>
          <a:endParaRPr lang="en-IN"/>
        </a:p>
      </dgm:t>
    </dgm:pt>
    <dgm:pt modelId="{2D84300A-FA5F-48C3-8208-B7FEFDD9F9DC}" type="sibTrans" cxnId="{C1632067-5DED-41B0-B101-5199E5C4B014}">
      <dgm:prSet/>
      <dgm:spPr/>
      <dgm:t>
        <a:bodyPr/>
        <a:lstStyle/>
        <a:p>
          <a:endParaRPr lang="en-IN"/>
        </a:p>
      </dgm:t>
    </dgm:pt>
    <dgm:pt modelId="{4CF250FF-9AB8-436E-872D-4DCA7B83EE6F}">
      <dgm:prSet phldrT="[Text]"/>
      <dgm:spPr/>
      <dgm:t>
        <a:bodyPr/>
        <a:lstStyle/>
        <a:p>
          <a:r>
            <a:rPr lang="en-IN"/>
            <a:t>lost</a:t>
          </a:r>
        </a:p>
      </dgm:t>
    </dgm:pt>
    <dgm:pt modelId="{F70CD5B0-B55E-4395-B6FC-31B35EB8EE19}" type="parTrans" cxnId="{06CA6E8A-4105-4185-B1F1-50D867DEF1BD}">
      <dgm:prSet/>
      <dgm:spPr/>
      <dgm:t>
        <a:bodyPr/>
        <a:lstStyle/>
        <a:p>
          <a:endParaRPr lang="en-IN"/>
        </a:p>
      </dgm:t>
    </dgm:pt>
    <dgm:pt modelId="{03DB0E34-A246-48DA-B258-E0850C3BC0D4}" type="sibTrans" cxnId="{06CA6E8A-4105-4185-B1F1-50D867DEF1BD}">
      <dgm:prSet/>
      <dgm:spPr/>
      <dgm:t>
        <a:bodyPr/>
        <a:lstStyle/>
        <a:p>
          <a:endParaRPr lang="en-IN"/>
        </a:p>
      </dgm:t>
    </dgm:pt>
    <dgm:pt modelId="{5B669D91-AD44-4BAF-8728-ED7529C35FCB}" type="pres">
      <dgm:prSet presAssocID="{0FBDF5AA-DE4F-4E89-859C-CEC373E37696}" presName="Name0" presStyleCnt="0">
        <dgm:presLayoutVars>
          <dgm:chMax val="21"/>
          <dgm:chPref val="21"/>
        </dgm:presLayoutVars>
      </dgm:prSet>
      <dgm:spPr/>
    </dgm:pt>
    <dgm:pt modelId="{3C84610B-4FBC-40C7-818C-1225D396FE6E}" type="pres">
      <dgm:prSet presAssocID="{449E4A08-954A-48B8-A7C7-0280446C3BA2}" presName="text1" presStyleCnt="0"/>
      <dgm:spPr/>
    </dgm:pt>
    <dgm:pt modelId="{5199F2E2-C4BE-4A4B-9AD6-15D2C832094C}" type="pres">
      <dgm:prSet presAssocID="{449E4A08-954A-48B8-A7C7-0280446C3BA2}" presName="textRepeatNode" presStyleLbl="alignNode1" presStyleIdx="0" presStyleCnt="5">
        <dgm:presLayoutVars>
          <dgm:chMax val="0"/>
          <dgm:chPref val="0"/>
          <dgm:bulletEnabled val="1"/>
        </dgm:presLayoutVars>
      </dgm:prSet>
      <dgm:spPr/>
    </dgm:pt>
    <dgm:pt modelId="{9C83D1BB-BB8C-488D-A3C9-2B4B15D10303}" type="pres">
      <dgm:prSet presAssocID="{449E4A08-954A-48B8-A7C7-0280446C3BA2}" presName="textaccent1" presStyleCnt="0"/>
      <dgm:spPr/>
    </dgm:pt>
    <dgm:pt modelId="{FCC08652-6623-4991-BEB6-0B8008801D12}" type="pres">
      <dgm:prSet presAssocID="{449E4A08-954A-48B8-A7C7-0280446C3BA2}" presName="accentRepeatNode" presStyleLbl="solidAlignAcc1" presStyleIdx="0" presStyleCnt="10"/>
      <dgm:spPr/>
    </dgm:pt>
    <dgm:pt modelId="{4BD706AB-B335-4621-833C-11275092BFF8}" type="pres">
      <dgm:prSet presAssocID="{FC1F0723-6873-4814-9D5F-F91AFFDE0925}" presName="image1" presStyleCnt="0"/>
      <dgm:spPr/>
    </dgm:pt>
    <dgm:pt modelId="{359CC18A-A0B9-4FD2-A1C6-51CD80AD262A}" type="pres">
      <dgm:prSet presAssocID="{FC1F0723-6873-4814-9D5F-F91AFFDE0925}" presName="imageRepeatNode" presStyleLbl="alignAcc1" presStyleIdx="0" presStyleCnt="5"/>
      <dgm:spPr/>
    </dgm:pt>
    <dgm:pt modelId="{EE4FC335-6EAD-4A72-A04B-931D0DD25C12}" type="pres">
      <dgm:prSet presAssocID="{FC1F0723-6873-4814-9D5F-F91AFFDE0925}" presName="imageaccent1" presStyleCnt="0"/>
      <dgm:spPr/>
    </dgm:pt>
    <dgm:pt modelId="{ED7A9661-13DF-45B0-B374-CD1B0E131AC3}" type="pres">
      <dgm:prSet presAssocID="{FC1F0723-6873-4814-9D5F-F91AFFDE0925}" presName="accentRepeatNode" presStyleLbl="solidAlignAcc1" presStyleIdx="1" presStyleCnt="10"/>
      <dgm:spPr/>
    </dgm:pt>
    <dgm:pt modelId="{481DA9AA-3C0C-4E37-9801-B8BE83338E22}" type="pres">
      <dgm:prSet presAssocID="{8C78220C-3E9C-49A3-85C4-29140193C7E1}" presName="text2" presStyleCnt="0"/>
      <dgm:spPr/>
    </dgm:pt>
    <dgm:pt modelId="{958700C2-EC40-4795-AE76-FAF64CB38F5E}" type="pres">
      <dgm:prSet presAssocID="{8C78220C-3E9C-49A3-85C4-29140193C7E1}" presName="textRepeatNode" presStyleLbl="alignNode1" presStyleIdx="1" presStyleCnt="5">
        <dgm:presLayoutVars>
          <dgm:chMax val="0"/>
          <dgm:chPref val="0"/>
          <dgm:bulletEnabled val="1"/>
        </dgm:presLayoutVars>
      </dgm:prSet>
      <dgm:spPr/>
    </dgm:pt>
    <dgm:pt modelId="{37D14292-3BA0-46D6-9D52-EB9B20E6F67E}" type="pres">
      <dgm:prSet presAssocID="{8C78220C-3E9C-49A3-85C4-29140193C7E1}" presName="textaccent2" presStyleCnt="0"/>
      <dgm:spPr/>
    </dgm:pt>
    <dgm:pt modelId="{98E08279-A0CA-46F5-9D39-4B315BA6AE4F}" type="pres">
      <dgm:prSet presAssocID="{8C78220C-3E9C-49A3-85C4-29140193C7E1}" presName="accentRepeatNode" presStyleLbl="solidAlignAcc1" presStyleIdx="2" presStyleCnt="10"/>
      <dgm:spPr/>
    </dgm:pt>
    <dgm:pt modelId="{1C38CAD1-E94B-4998-AE2C-BD7BAA613ADD}" type="pres">
      <dgm:prSet presAssocID="{12BA1F57-47E4-4AA0-980C-5CD87E2A171A}" presName="image2" presStyleCnt="0"/>
      <dgm:spPr/>
    </dgm:pt>
    <dgm:pt modelId="{03D58584-C2E0-49E5-9F08-0E2F9C51AAAD}" type="pres">
      <dgm:prSet presAssocID="{12BA1F57-47E4-4AA0-980C-5CD87E2A171A}" presName="imageRepeatNode" presStyleLbl="alignAcc1" presStyleIdx="1" presStyleCnt="5"/>
      <dgm:spPr/>
    </dgm:pt>
    <dgm:pt modelId="{A2E6C435-708A-427F-A748-8961BAD2EB6B}" type="pres">
      <dgm:prSet presAssocID="{12BA1F57-47E4-4AA0-980C-5CD87E2A171A}" presName="imageaccent2" presStyleCnt="0"/>
      <dgm:spPr/>
    </dgm:pt>
    <dgm:pt modelId="{29AFCD3C-9363-490D-A1AA-9FF161A7BA95}" type="pres">
      <dgm:prSet presAssocID="{12BA1F57-47E4-4AA0-980C-5CD87E2A171A}" presName="accentRepeatNode" presStyleLbl="solidAlignAcc1" presStyleIdx="3" presStyleCnt="10"/>
      <dgm:spPr/>
    </dgm:pt>
    <dgm:pt modelId="{32C503D4-AB9F-4FA7-9DE2-0F733BB90B70}" type="pres">
      <dgm:prSet presAssocID="{427C3464-0538-4A60-A2D9-DC70FC6FDC15}" presName="text3" presStyleCnt="0"/>
      <dgm:spPr/>
    </dgm:pt>
    <dgm:pt modelId="{682E6305-3B18-42C4-B552-6D8A2C8662C6}" type="pres">
      <dgm:prSet presAssocID="{427C3464-0538-4A60-A2D9-DC70FC6FDC15}" presName="textRepeatNode" presStyleLbl="alignNode1" presStyleIdx="2" presStyleCnt="5">
        <dgm:presLayoutVars>
          <dgm:chMax val="0"/>
          <dgm:chPref val="0"/>
          <dgm:bulletEnabled val="1"/>
        </dgm:presLayoutVars>
      </dgm:prSet>
      <dgm:spPr/>
    </dgm:pt>
    <dgm:pt modelId="{C576682A-D694-4A27-BB2C-094EB4E7F4F9}" type="pres">
      <dgm:prSet presAssocID="{427C3464-0538-4A60-A2D9-DC70FC6FDC15}" presName="textaccent3" presStyleCnt="0"/>
      <dgm:spPr/>
    </dgm:pt>
    <dgm:pt modelId="{110475D4-EC2D-4037-97D4-55600EBFE770}" type="pres">
      <dgm:prSet presAssocID="{427C3464-0538-4A60-A2D9-DC70FC6FDC15}" presName="accentRepeatNode" presStyleLbl="solidAlignAcc1" presStyleIdx="4" presStyleCnt="10"/>
      <dgm:spPr/>
    </dgm:pt>
    <dgm:pt modelId="{1214DD88-7031-4EB4-A3BE-BDCAB1C0D56F}" type="pres">
      <dgm:prSet presAssocID="{307D9BC1-102D-45E0-913B-90772EE29076}" presName="image3" presStyleCnt="0"/>
      <dgm:spPr/>
    </dgm:pt>
    <dgm:pt modelId="{72706D1E-3445-487F-B93E-3E7603FD5732}" type="pres">
      <dgm:prSet presAssocID="{307D9BC1-102D-45E0-913B-90772EE29076}" presName="imageRepeatNode" presStyleLbl="alignAcc1" presStyleIdx="2" presStyleCnt="5"/>
      <dgm:spPr/>
    </dgm:pt>
    <dgm:pt modelId="{20D8116E-47BD-48A0-849D-AC938F9AEBF4}" type="pres">
      <dgm:prSet presAssocID="{307D9BC1-102D-45E0-913B-90772EE29076}" presName="imageaccent3" presStyleCnt="0"/>
      <dgm:spPr/>
    </dgm:pt>
    <dgm:pt modelId="{9063568B-5F30-482C-995A-AED47664955C}" type="pres">
      <dgm:prSet presAssocID="{307D9BC1-102D-45E0-913B-90772EE29076}" presName="accentRepeatNode" presStyleLbl="solidAlignAcc1" presStyleIdx="5" presStyleCnt="10"/>
      <dgm:spPr/>
    </dgm:pt>
    <dgm:pt modelId="{55E4D705-D9AC-490D-B83D-2972A70A6472}" type="pres">
      <dgm:prSet presAssocID="{CE93F2F0-3536-4516-B52B-04D61CFF3DAD}" presName="text4" presStyleCnt="0"/>
      <dgm:spPr/>
    </dgm:pt>
    <dgm:pt modelId="{9A88F155-14FF-4E59-9A15-F3341B9BAD7A}" type="pres">
      <dgm:prSet presAssocID="{CE93F2F0-3536-4516-B52B-04D61CFF3DAD}" presName="textRepeatNode" presStyleLbl="alignNode1" presStyleIdx="3" presStyleCnt="5">
        <dgm:presLayoutVars>
          <dgm:chMax val="0"/>
          <dgm:chPref val="0"/>
          <dgm:bulletEnabled val="1"/>
        </dgm:presLayoutVars>
      </dgm:prSet>
      <dgm:spPr/>
    </dgm:pt>
    <dgm:pt modelId="{1DE963F9-5DBA-45CD-80C4-6051CBF506AC}" type="pres">
      <dgm:prSet presAssocID="{CE93F2F0-3536-4516-B52B-04D61CFF3DAD}" presName="textaccent4" presStyleCnt="0"/>
      <dgm:spPr/>
    </dgm:pt>
    <dgm:pt modelId="{DD84E7CB-1B7C-4CE6-BE95-2F3AFAEFD914}" type="pres">
      <dgm:prSet presAssocID="{CE93F2F0-3536-4516-B52B-04D61CFF3DAD}" presName="accentRepeatNode" presStyleLbl="solidAlignAcc1" presStyleIdx="6" presStyleCnt="10"/>
      <dgm:spPr/>
    </dgm:pt>
    <dgm:pt modelId="{3C640446-F4B3-4A2E-A37F-2E49F38E7F32}" type="pres">
      <dgm:prSet presAssocID="{2D84300A-FA5F-48C3-8208-B7FEFDD9F9DC}" presName="image4" presStyleCnt="0"/>
      <dgm:spPr/>
    </dgm:pt>
    <dgm:pt modelId="{8B5936F2-876B-42BE-AA14-55016922D50C}" type="pres">
      <dgm:prSet presAssocID="{2D84300A-FA5F-48C3-8208-B7FEFDD9F9DC}" presName="imageRepeatNode" presStyleLbl="alignAcc1" presStyleIdx="3" presStyleCnt="5"/>
      <dgm:spPr/>
    </dgm:pt>
    <dgm:pt modelId="{470A9E77-D420-4653-B78A-43E49637B696}" type="pres">
      <dgm:prSet presAssocID="{2D84300A-FA5F-48C3-8208-B7FEFDD9F9DC}" presName="imageaccent4" presStyleCnt="0"/>
      <dgm:spPr/>
    </dgm:pt>
    <dgm:pt modelId="{F3C637CC-CFC0-496D-AD9B-9C283789CAA1}" type="pres">
      <dgm:prSet presAssocID="{2D84300A-FA5F-48C3-8208-B7FEFDD9F9DC}" presName="accentRepeatNode" presStyleLbl="solidAlignAcc1" presStyleIdx="7" presStyleCnt="10"/>
      <dgm:spPr/>
    </dgm:pt>
    <dgm:pt modelId="{526B03EA-0520-4BA0-AF2F-AAA6DC90A059}" type="pres">
      <dgm:prSet presAssocID="{4CF250FF-9AB8-436E-872D-4DCA7B83EE6F}" presName="text5" presStyleCnt="0"/>
      <dgm:spPr/>
    </dgm:pt>
    <dgm:pt modelId="{019FFDB2-C0B6-496A-989A-8EA24ECCE9E0}" type="pres">
      <dgm:prSet presAssocID="{4CF250FF-9AB8-436E-872D-4DCA7B83EE6F}" presName="textRepeatNode" presStyleLbl="alignNode1" presStyleIdx="4" presStyleCnt="5">
        <dgm:presLayoutVars>
          <dgm:chMax val="0"/>
          <dgm:chPref val="0"/>
          <dgm:bulletEnabled val="1"/>
        </dgm:presLayoutVars>
      </dgm:prSet>
      <dgm:spPr/>
    </dgm:pt>
    <dgm:pt modelId="{4648C4A2-EB7C-4043-960C-6A2D90E4579C}" type="pres">
      <dgm:prSet presAssocID="{4CF250FF-9AB8-436E-872D-4DCA7B83EE6F}" presName="textaccent5" presStyleCnt="0"/>
      <dgm:spPr/>
    </dgm:pt>
    <dgm:pt modelId="{FE61469F-40A0-4056-8131-C4CDD9A181D5}" type="pres">
      <dgm:prSet presAssocID="{4CF250FF-9AB8-436E-872D-4DCA7B83EE6F}" presName="accentRepeatNode" presStyleLbl="solidAlignAcc1" presStyleIdx="8" presStyleCnt="10"/>
      <dgm:spPr/>
    </dgm:pt>
    <dgm:pt modelId="{7B171237-B747-4BA9-88AD-BCCD336655E4}" type="pres">
      <dgm:prSet presAssocID="{03DB0E34-A246-48DA-B258-E0850C3BC0D4}" presName="image5" presStyleCnt="0"/>
      <dgm:spPr/>
    </dgm:pt>
    <dgm:pt modelId="{56E172FF-0040-4E89-8B6B-4FFAAC046A1A}" type="pres">
      <dgm:prSet presAssocID="{03DB0E34-A246-48DA-B258-E0850C3BC0D4}" presName="imageRepeatNode" presStyleLbl="alignAcc1" presStyleIdx="4" presStyleCnt="5"/>
      <dgm:spPr/>
    </dgm:pt>
    <dgm:pt modelId="{5D01B56F-6A8F-4EFC-BD19-BA2C99F259CA}" type="pres">
      <dgm:prSet presAssocID="{03DB0E34-A246-48DA-B258-E0850C3BC0D4}" presName="imageaccent5" presStyleCnt="0"/>
      <dgm:spPr/>
    </dgm:pt>
    <dgm:pt modelId="{A3729C54-944B-4320-9395-A500808B28A5}" type="pres">
      <dgm:prSet presAssocID="{03DB0E34-A246-48DA-B258-E0850C3BC0D4}" presName="accentRepeatNode" presStyleLbl="solidAlignAcc1" presStyleIdx="9" presStyleCnt="10"/>
      <dgm:spPr/>
    </dgm:pt>
  </dgm:ptLst>
  <dgm:cxnLst>
    <dgm:cxn modelId="{62D4E504-0B5E-40F4-BB4B-4C09B40AFD7E}" type="presOf" srcId="{2D84300A-FA5F-48C3-8208-B7FEFDD9F9DC}" destId="{8B5936F2-876B-42BE-AA14-55016922D50C}" srcOrd="0" destOrd="0" presId="urn:microsoft.com/office/officeart/2008/layout/HexagonCluster"/>
    <dgm:cxn modelId="{1769E820-F455-4541-9884-27FF867E40DF}" type="presOf" srcId="{FC1F0723-6873-4814-9D5F-F91AFFDE0925}" destId="{359CC18A-A0B9-4FD2-A1C6-51CD80AD262A}" srcOrd="0" destOrd="0" presId="urn:microsoft.com/office/officeart/2008/layout/HexagonCluster"/>
    <dgm:cxn modelId="{39ECEA2B-EAF8-4D0B-A4DD-3135AF650C0B}" type="presOf" srcId="{CE93F2F0-3536-4516-B52B-04D61CFF3DAD}" destId="{9A88F155-14FF-4E59-9A15-F3341B9BAD7A}" srcOrd="0" destOrd="0" presId="urn:microsoft.com/office/officeart/2008/layout/HexagonCluster"/>
    <dgm:cxn modelId="{C1632067-5DED-41B0-B101-5199E5C4B014}" srcId="{0FBDF5AA-DE4F-4E89-859C-CEC373E37696}" destId="{CE93F2F0-3536-4516-B52B-04D61CFF3DAD}" srcOrd="3" destOrd="0" parTransId="{3E4176D9-39F8-4E09-8AE4-CD12FDEA8F58}" sibTransId="{2D84300A-FA5F-48C3-8208-B7FEFDD9F9DC}"/>
    <dgm:cxn modelId="{09CA4567-A182-4BA6-9270-6652E1F7E2EC}" type="presOf" srcId="{8C78220C-3E9C-49A3-85C4-29140193C7E1}" destId="{958700C2-EC40-4795-AE76-FAF64CB38F5E}" srcOrd="0" destOrd="0" presId="urn:microsoft.com/office/officeart/2008/layout/HexagonCluster"/>
    <dgm:cxn modelId="{A42A4973-9DC1-49D8-A688-8B91315F7233}" type="presOf" srcId="{427C3464-0538-4A60-A2D9-DC70FC6FDC15}" destId="{682E6305-3B18-42C4-B552-6D8A2C8662C6}" srcOrd="0" destOrd="0" presId="urn:microsoft.com/office/officeart/2008/layout/HexagonCluster"/>
    <dgm:cxn modelId="{F9713054-F431-407E-9052-E60B8065C1A0}" type="presOf" srcId="{03DB0E34-A246-48DA-B258-E0850C3BC0D4}" destId="{56E172FF-0040-4E89-8B6B-4FFAAC046A1A}" srcOrd="0" destOrd="0" presId="urn:microsoft.com/office/officeart/2008/layout/HexagonCluster"/>
    <dgm:cxn modelId="{789AAC76-1B5A-403D-976F-F5FD76593129}" type="presOf" srcId="{12BA1F57-47E4-4AA0-980C-5CD87E2A171A}" destId="{03D58584-C2E0-49E5-9F08-0E2F9C51AAAD}" srcOrd="0" destOrd="0" presId="urn:microsoft.com/office/officeart/2008/layout/HexagonCluster"/>
    <dgm:cxn modelId="{8E955585-3BC3-45E3-B674-82C669FA99E8}" srcId="{0FBDF5AA-DE4F-4E89-859C-CEC373E37696}" destId="{449E4A08-954A-48B8-A7C7-0280446C3BA2}" srcOrd="0" destOrd="0" parTransId="{37507A2A-A4DC-46A4-8EDD-2216FCC823F7}" sibTransId="{FC1F0723-6873-4814-9D5F-F91AFFDE0925}"/>
    <dgm:cxn modelId="{06CA6E8A-4105-4185-B1F1-50D867DEF1BD}" srcId="{0FBDF5AA-DE4F-4E89-859C-CEC373E37696}" destId="{4CF250FF-9AB8-436E-872D-4DCA7B83EE6F}" srcOrd="4" destOrd="0" parTransId="{F70CD5B0-B55E-4395-B6FC-31B35EB8EE19}" sibTransId="{03DB0E34-A246-48DA-B258-E0850C3BC0D4}"/>
    <dgm:cxn modelId="{8E232898-094F-428F-89EF-772D3036EA0C}" type="presOf" srcId="{0FBDF5AA-DE4F-4E89-859C-CEC373E37696}" destId="{5B669D91-AD44-4BAF-8728-ED7529C35FCB}" srcOrd="0" destOrd="0" presId="urn:microsoft.com/office/officeart/2008/layout/HexagonCluster"/>
    <dgm:cxn modelId="{F00B13A5-45B5-4E44-A41E-1742B8EE732C}" type="presOf" srcId="{449E4A08-954A-48B8-A7C7-0280446C3BA2}" destId="{5199F2E2-C4BE-4A4B-9AD6-15D2C832094C}" srcOrd="0" destOrd="0" presId="urn:microsoft.com/office/officeart/2008/layout/HexagonCluster"/>
    <dgm:cxn modelId="{9F0AE6BE-5F3A-46A9-89EC-936DFD7FDEF6}" type="presOf" srcId="{307D9BC1-102D-45E0-913B-90772EE29076}" destId="{72706D1E-3445-487F-B93E-3E7603FD5732}" srcOrd="0" destOrd="0" presId="urn:microsoft.com/office/officeart/2008/layout/HexagonCluster"/>
    <dgm:cxn modelId="{5498A8D2-8000-4017-B79F-8B570C8C9549}" type="presOf" srcId="{4CF250FF-9AB8-436E-872D-4DCA7B83EE6F}" destId="{019FFDB2-C0B6-496A-989A-8EA24ECCE9E0}" srcOrd="0" destOrd="0" presId="urn:microsoft.com/office/officeart/2008/layout/HexagonCluster"/>
    <dgm:cxn modelId="{1CE1F8E9-AC29-47FB-B03D-94B069E7D170}" srcId="{0FBDF5AA-DE4F-4E89-859C-CEC373E37696}" destId="{427C3464-0538-4A60-A2D9-DC70FC6FDC15}" srcOrd="2" destOrd="0" parTransId="{F8B2F7AB-BDE4-4FA2-AFD8-818DB7B4A6C3}" sibTransId="{307D9BC1-102D-45E0-913B-90772EE29076}"/>
    <dgm:cxn modelId="{A1B5B1FD-04B2-4D7E-B300-11C9581E020E}" srcId="{0FBDF5AA-DE4F-4E89-859C-CEC373E37696}" destId="{8C78220C-3E9C-49A3-85C4-29140193C7E1}" srcOrd="1" destOrd="0" parTransId="{140D0289-2D8B-4AE3-AEC8-1D87CCF65E41}" sibTransId="{12BA1F57-47E4-4AA0-980C-5CD87E2A171A}"/>
    <dgm:cxn modelId="{59ACB824-5F41-44F4-B427-37504B6A46E4}" type="presParOf" srcId="{5B669D91-AD44-4BAF-8728-ED7529C35FCB}" destId="{3C84610B-4FBC-40C7-818C-1225D396FE6E}" srcOrd="0" destOrd="0" presId="urn:microsoft.com/office/officeart/2008/layout/HexagonCluster"/>
    <dgm:cxn modelId="{87FAA336-674A-48CE-A15A-6F772E46397B}" type="presParOf" srcId="{3C84610B-4FBC-40C7-818C-1225D396FE6E}" destId="{5199F2E2-C4BE-4A4B-9AD6-15D2C832094C}" srcOrd="0" destOrd="0" presId="urn:microsoft.com/office/officeart/2008/layout/HexagonCluster"/>
    <dgm:cxn modelId="{C0E5A3A9-EF66-4F59-9DD3-896D860B5E81}" type="presParOf" srcId="{5B669D91-AD44-4BAF-8728-ED7529C35FCB}" destId="{9C83D1BB-BB8C-488D-A3C9-2B4B15D10303}" srcOrd="1" destOrd="0" presId="urn:microsoft.com/office/officeart/2008/layout/HexagonCluster"/>
    <dgm:cxn modelId="{0DD3CBCA-8D51-4E3A-AE71-47DB8A1A3F45}" type="presParOf" srcId="{9C83D1BB-BB8C-488D-A3C9-2B4B15D10303}" destId="{FCC08652-6623-4991-BEB6-0B8008801D12}" srcOrd="0" destOrd="0" presId="urn:microsoft.com/office/officeart/2008/layout/HexagonCluster"/>
    <dgm:cxn modelId="{A47065B1-3AC3-4E97-A980-3CEFC344F155}" type="presParOf" srcId="{5B669D91-AD44-4BAF-8728-ED7529C35FCB}" destId="{4BD706AB-B335-4621-833C-11275092BFF8}" srcOrd="2" destOrd="0" presId="urn:microsoft.com/office/officeart/2008/layout/HexagonCluster"/>
    <dgm:cxn modelId="{6E5874D4-BB70-48FA-87DC-D4F01A916349}" type="presParOf" srcId="{4BD706AB-B335-4621-833C-11275092BFF8}" destId="{359CC18A-A0B9-4FD2-A1C6-51CD80AD262A}" srcOrd="0" destOrd="0" presId="urn:microsoft.com/office/officeart/2008/layout/HexagonCluster"/>
    <dgm:cxn modelId="{90AF4373-4648-42EB-83A9-C2CBCA951CA9}" type="presParOf" srcId="{5B669D91-AD44-4BAF-8728-ED7529C35FCB}" destId="{EE4FC335-6EAD-4A72-A04B-931D0DD25C12}" srcOrd="3" destOrd="0" presId="urn:microsoft.com/office/officeart/2008/layout/HexagonCluster"/>
    <dgm:cxn modelId="{A7EB633D-CE4B-4E8A-B79D-52821FB0202C}" type="presParOf" srcId="{EE4FC335-6EAD-4A72-A04B-931D0DD25C12}" destId="{ED7A9661-13DF-45B0-B374-CD1B0E131AC3}" srcOrd="0" destOrd="0" presId="urn:microsoft.com/office/officeart/2008/layout/HexagonCluster"/>
    <dgm:cxn modelId="{ECC6C137-6695-488B-9F80-93C0FC2F675F}" type="presParOf" srcId="{5B669D91-AD44-4BAF-8728-ED7529C35FCB}" destId="{481DA9AA-3C0C-4E37-9801-B8BE83338E22}" srcOrd="4" destOrd="0" presId="urn:microsoft.com/office/officeart/2008/layout/HexagonCluster"/>
    <dgm:cxn modelId="{643F697C-1F76-4A44-A036-035240044975}" type="presParOf" srcId="{481DA9AA-3C0C-4E37-9801-B8BE83338E22}" destId="{958700C2-EC40-4795-AE76-FAF64CB38F5E}" srcOrd="0" destOrd="0" presId="urn:microsoft.com/office/officeart/2008/layout/HexagonCluster"/>
    <dgm:cxn modelId="{56CB52E8-9ED7-4F43-B57F-CD9AB4A76A71}" type="presParOf" srcId="{5B669D91-AD44-4BAF-8728-ED7529C35FCB}" destId="{37D14292-3BA0-46D6-9D52-EB9B20E6F67E}" srcOrd="5" destOrd="0" presId="urn:microsoft.com/office/officeart/2008/layout/HexagonCluster"/>
    <dgm:cxn modelId="{FEA6C674-7659-4BF4-B73B-CED7CDBD0B77}" type="presParOf" srcId="{37D14292-3BA0-46D6-9D52-EB9B20E6F67E}" destId="{98E08279-A0CA-46F5-9D39-4B315BA6AE4F}" srcOrd="0" destOrd="0" presId="urn:microsoft.com/office/officeart/2008/layout/HexagonCluster"/>
    <dgm:cxn modelId="{6EC09204-6159-4D10-8C6B-D8848AF3EA39}" type="presParOf" srcId="{5B669D91-AD44-4BAF-8728-ED7529C35FCB}" destId="{1C38CAD1-E94B-4998-AE2C-BD7BAA613ADD}" srcOrd="6" destOrd="0" presId="urn:microsoft.com/office/officeart/2008/layout/HexagonCluster"/>
    <dgm:cxn modelId="{1505742F-A075-4A7F-A5EC-90D6DF847584}" type="presParOf" srcId="{1C38CAD1-E94B-4998-AE2C-BD7BAA613ADD}" destId="{03D58584-C2E0-49E5-9F08-0E2F9C51AAAD}" srcOrd="0" destOrd="0" presId="urn:microsoft.com/office/officeart/2008/layout/HexagonCluster"/>
    <dgm:cxn modelId="{F6AC9C19-F1E3-4BDC-A8CE-F0ACDFB13BBD}" type="presParOf" srcId="{5B669D91-AD44-4BAF-8728-ED7529C35FCB}" destId="{A2E6C435-708A-427F-A748-8961BAD2EB6B}" srcOrd="7" destOrd="0" presId="urn:microsoft.com/office/officeart/2008/layout/HexagonCluster"/>
    <dgm:cxn modelId="{8522807E-9339-4818-BED1-BA9891AFFA26}" type="presParOf" srcId="{A2E6C435-708A-427F-A748-8961BAD2EB6B}" destId="{29AFCD3C-9363-490D-A1AA-9FF161A7BA95}" srcOrd="0" destOrd="0" presId="urn:microsoft.com/office/officeart/2008/layout/HexagonCluster"/>
    <dgm:cxn modelId="{AEAE5D96-6D95-4303-9329-52897E7D0F6E}" type="presParOf" srcId="{5B669D91-AD44-4BAF-8728-ED7529C35FCB}" destId="{32C503D4-AB9F-4FA7-9DE2-0F733BB90B70}" srcOrd="8" destOrd="0" presId="urn:microsoft.com/office/officeart/2008/layout/HexagonCluster"/>
    <dgm:cxn modelId="{BAFC5C05-7D76-4C0B-80AD-9776AA1A552F}" type="presParOf" srcId="{32C503D4-AB9F-4FA7-9DE2-0F733BB90B70}" destId="{682E6305-3B18-42C4-B552-6D8A2C8662C6}" srcOrd="0" destOrd="0" presId="urn:microsoft.com/office/officeart/2008/layout/HexagonCluster"/>
    <dgm:cxn modelId="{43C25170-FCE6-49D0-9577-A56DF66D9144}" type="presParOf" srcId="{5B669D91-AD44-4BAF-8728-ED7529C35FCB}" destId="{C576682A-D694-4A27-BB2C-094EB4E7F4F9}" srcOrd="9" destOrd="0" presId="urn:microsoft.com/office/officeart/2008/layout/HexagonCluster"/>
    <dgm:cxn modelId="{E1F1350B-9ED5-43BE-9A68-263BB028EED1}" type="presParOf" srcId="{C576682A-D694-4A27-BB2C-094EB4E7F4F9}" destId="{110475D4-EC2D-4037-97D4-55600EBFE770}" srcOrd="0" destOrd="0" presId="urn:microsoft.com/office/officeart/2008/layout/HexagonCluster"/>
    <dgm:cxn modelId="{76EBE592-395A-4386-A914-497AA767ED7B}" type="presParOf" srcId="{5B669D91-AD44-4BAF-8728-ED7529C35FCB}" destId="{1214DD88-7031-4EB4-A3BE-BDCAB1C0D56F}" srcOrd="10" destOrd="0" presId="urn:microsoft.com/office/officeart/2008/layout/HexagonCluster"/>
    <dgm:cxn modelId="{57B92DA6-5000-44A1-BCA9-4C3628A417DD}" type="presParOf" srcId="{1214DD88-7031-4EB4-A3BE-BDCAB1C0D56F}" destId="{72706D1E-3445-487F-B93E-3E7603FD5732}" srcOrd="0" destOrd="0" presId="urn:microsoft.com/office/officeart/2008/layout/HexagonCluster"/>
    <dgm:cxn modelId="{3836A0C5-038B-4247-92D4-7B4DBB2F001F}" type="presParOf" srcId="{5B669D91-AD44-4BAF-8728-ED7529C35FCB}" destId="{20D8116E-47BD-48A0-849D-AC938F9AEBF4}" srcOrd="11" destOrd="0" presId="urn:microsoft.com/office/officeart/2008/layout/HexagonCluster"/>
    <dgm:cxn modelId="{6CF15F5B-5E8D-4267-83FF-A364939A5399}" type="presParOf" srcId="{20D8116E-47BD-48A0-849D-AC938F9AEBF4}" destId="{9063568B-5F30-482C-995A-AED47664955C}" srcOrd="0" destOrd="0" presId="urn:microsoft.com/office/officeart/2008/layout/HexagonCluster"/>
    <dgm:cxn modelId="{57E03B75-BF8C-4573-89CC-7B8481D7DF42}" type="presParOf" srcId="{5B669D91-AD44-4BAF-8728-ED7529C35FCB}" destId="{55E4D705-D9AC-490D-B83D-2972A70A6472}" srcOrd="12" destOrd="0" presId="urn:microsoft.com/office/officeart/2008/layout/HexagonCluster"/>
    <dgm:cxn modelId="{B8E0B1DC-BC5C-4774-9CEF-9ED9BC58AA74}" type="presParOf" srcId="{55E4D705-D9AC-490D-B83D-2972A70A6472}" destId="{9A88F155-14FF-4E59-9A15-F3341B9BAD7A}" srcOrd="0" destOrd="0" presId="urn:microsoft.com/office/officeart/2008/layout/HexagonCluster"/>
    <dgm:cxn modelId="{58DFFA96-1C5F-4D9B-9D09-ECE25616A5A6}" type="presParOf" srcId="{5B669D91-AD44-4BAF-8728-ED7529C35FCB}" destId="{1DE963F9-5DBA-45CD-80C4-6051CBF506AC}" srcOrd="13" destOrd="0" presId="urn:microsoft.com/office/officeart/2008/layout/HexagonCluster"/>
    <dgm:cxn modelId="{5278EC58-1CAA-4B00-B2BF-B958AB3E47C9}" type="presParOf" srcId="{1DE963F9-5DBA-45CD-80C4-6051CBF506AC}" destId="{DD84E7CB-1B7C-4CE6-BE95-2F3AFAEFD914}" srcOrd="0" destOrd="0" presId="urn:microsoft.com/office/officeart/2008/layout/HexagonCluster"/>
    <dgm:cxn modelId="{C11036E0-8606-46ED-8AD4-9061B400B4A9}" type="presParOf" srcId="{5B669D91-AD44-4BAF-8728-ED7529C35FCB}" destId="{3C640446-F4B3-4A2E-A37F-2E49F38E7F32}" srcOrd="14" destOrd="0" presId="urn:microsoft.com/office/officeart/2008/layout/HexagonCluster"/>
    <dgm:cxn modelId="{550E431B-C295-4261-A2B4-886BCF76586B}" type="presParOf" srcId="{3C640446-F4B3-4A2E-A37F-2E49F38E7F32}" destId="{8B5936F2-876B-42BE-AA14-55016922D50C}" srcOrd="0" destOrd="0" presId="urn:microsoft.com/office/officeart/2008/layout/HexagonCluster"/>
    <dgm:cxn modelId="{B7945EB3-9B67-46FB-8A8E-9C9C77AE2EA4}" type="presParOf" srcId="{5B669D91-AD44-4BAF-8728-ED7529C35FCB}" destId="{470A9E77-D420-4653-B78A-43E49637B696}" srcOrd="15" destOrd="0" presId="urn:microsoft.com/office/officeart/2008/layout/HexagonCluster"/>
    <dgm:cxn modelId="{0470D648-F9CC-4150-BB99-92CDDFE8D5A1}" type="presParOf" srcId="{470A9E77-D420-4653-B78A-43E49637B696}" destId="{F3C637CC-CFC0-496D-AD9B-9C283789CAA1}" srcOrd="0" destOrd="0" presId="urn:microsoft.com/office/officeart/2008/layout/HexagonCluster"/>
    <dgm:cxn modelId="{0512B64A-D3E3-49BD-B22A-64BAF9152597}" type="presParOf" srcId="{5B669D91-AD44-4BAF-8728-ED7529C35FCB}" destId="{526B03EA-0520-4BA0-AF2F-AAA6DC90A059}" srcOrd="16" destOrd="0" presId="urn:microsoft.com/office/officeart/2008/layout/HexagonCluster"/>
    <dgm:cxn modelId="{9085A8C4-A259-4A38-86F1-1FE450552DC8}" type="presParOf" srcId="{526B03EA-0520-4BA0-AF2F-AAA6DC90A059}" destId="{019FFDB2-C0B6-496A-989A-8EA24ECCE9E0}" srcOrd="0" destOrd="0" presId="urn:microsoft.com/office/officeart/2008/layout/HexagonCluster"/>
    <dgm:cxn modelId="{1DB76B18-C068-4C23-A8BB-5346F288E690}" type="presParOf" srcId="{5B669D91-AD44-4BAF-8728-ED7529C35FCB}" destId="{4648C4A2-EB7C-4043-960C-6A2D90E4579C}" srcOrd="17" destOrd="0" presId="urn:microsoft.com/office/officeart/2008/layout/HexagonCluster"/>
    <dgm:cxn modelId="{7FD868E5-5D71-49F2-9777-055D3F15A39A}" type="presParOf" srcId="{4648C4A2-EB7C-4043-960C-6A2D90E4579C}" destId="{FE61469F-40A0-4056-8131-C4CDD9A181D5}" srcOrd="0" destOrd="0" presId="urn:microsoft.com/office/officeart/2008/layout/HexagonCluster"/>
    <dgm:cxn modelId="{A406940C-0604-49E6-966B-D6C19236C810}" type="presParOf" srcId="{5B669D91-AD44-4BAF-8728-ED7529C35FCB}" destId="{7B171237-B747-4BA9-88AD-BCCD336655E4}" srcOrd="18" destOrd="0" presId="urn:microsoft.com/office/officeart/2008/layout/HexagonCluster"/>
    <dgm:cxn modelId="{E8DE958F-18EE-41C6-A227-D22F3D77F0F3}" type="presParOf" srcId="{7B171237-B747-4BA9-88AD-BCCD336655E4}" destId="{56E172FF-0040-4E89-8B6B-4FFAAC046A1A}" srcOrd="0" destOrd="0" presId="urn:microsoft.com/office/officeart/2008/layout/HexagonCluster"/>
    <dgm:cxn modelId="{8B36561A-AFAF-4BAC-A389-740478D0C12D}" type="presParOf" srcId="{5B669D91-AD44-4BAF-8728-ED7529C35FCB}" destId="{5D01B56F-6A8F-4EFC-BD19-BA2C99F259CA}" srcOrd="19" destOrd="0" presId="urn:microsoft.com/office/officeart/2008/layout/HexagonCluster"/>
    <dgm:cxn modelId="{7FED0C1A-127E-4C26-B2A4-DD91EFB8F680}" type="presParOf" srcId="{5D01B56F-6A8F-4EFC-BD19-BA2C99F259CA}" destId="{A3729C54-944B-4320-9395-A500808B28A5}" srcOrd="0" destOrd="0" presId="urn:microsoft.com/office/officeart/2008/layout/HexagonCluster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199F2E2-C4BE-4A4B-9AD6-15D2C832094C}">
      <dsp:nvSpPr>
        <dsp:cNvPr id="0" name=""/>
        <dsp:cNvSpPr/>
      </dsp:nvSpPr>
      <dsp:spPr>
        <a:xfrm>
          <a:off x="2579536" y="1623382"/>
          <a:ext cx="1137924" cy="976942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chilly" dir="t"/>
        </a:scene3d>
        <a:sp3d prstMaterial="translucentPowder">
          <a:bevelT w="127000" h="25400" prst="softRound"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19050" rIns="0" bIns="190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500" kern="1200"/>
            <a:t>Identified</a:t>
          </a:r>
        </a:p>
      </dsp:txBody>
      <dsp:txXfrm>
        <a:off x="2755775" y="1774688"/>
        <a:ext cx="785446" cy="674330"/>
      </dsp:txXfrm>
    </dsp:sp>
    <dsp:sp modelId="{FCC08652-6623-4991-BEB6-0B8008801D12}">
      <dsp:nvSpPr>
        <dsp:cNvPr id="0" name=""/>
        <dsp:cNvSpPr/>
      </dsp:nvSpPr>
      <dsp:spPr>
        <a:xfrm>
          <a:off x="2606687" y="2060237"/>
          <a:ext cx="132737" cy="114414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chilly" dir="t"/>
        </a:scene3d>
        <a:sp3d extrusionH="1700" prstMaterial="dkEdge">
          <a:bevelT w="25400" h="6350" prst="softRound"/>
          <a:bevelB w="0" h="0" prst="convex"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359CC18A-A0B9-4FD2-A1C6-51CD80AD262A}">
      <dsp:nvSpPr>
        <dsp:cNvPr id="0" name=""/>
        <dsp:cNvSpPr/>
      </dsp:nvSpPr>
      <dsp:spPr>
        <a:xfrm>
          <a:off x="1600293" y="1083295"/>
          <a:ext cx="1137924" cy="976942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chilly" dir="t"/>
        </a:scene3d>
        <a:sp3d prstMaterial="dkEdge">
          <a:bevelT w="25400" h="6350" prst="softRound"/>
          <a:bevelB w="0" h="0" prst="convex"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D7A9661-13DF-45B0-B374-CD1B0E131AC3}">
      <dsp:nvSpPr>
        <dsp:cNvPr id="0" name=""/>
        <dsp:cNvSpPr/>
      </dsp:nvSpPr>
      <dsp:spPr>
        <a:xfrm>
          <a:off x="2379826" y="1930481"/>
          <a:ext cx="132737" cy="114414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chilly" dir="t"/>
        </a:scene3d>
        <a:sp3d extrusionH="1700" prstMaterial="dkEdge">
          <a:bevelT w="25400" h="6350" prst="softRound"/>
          <a:bevelB w="0" h="0" prst="convex"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58700C2-EC40-4795-AE76-FAF64CB38F5E}">
      <dsp:nvSpPr>
        <dsp:cNvPr id="0" name=""/>
        <dsp:cNvSpPr/>
      </dsp:nvSpPr>
      <dsp:spPr>
        <a:xfrm>
          <a:off x="3558779" y="1080175"/>
          <a:ext cx="1137924" cy="976942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chilly" dir="t"/>
        </a:scene3d>
        <a:sp3d prstMaterial="translucentPowder">
          <a:bevelT w="127000" h="25400" prst="softRound"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19050" rIns="0" bIns="190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500" kern="1200"/>
            <a:t>Validated</a:t>
          </a:r>
        </a:p>
      </dsp:txBody>
      <dsp:txXfrm>
        <a:off x="3735018" y="1231481"/>
        <a:ext cx="785446" cy="674330"/>
      </dsp:txXfrm>
    </dsp:sp>
    <dsp:sp modelId="{98E08279-A0CA-46F5-9D39-4B315BA6AE4F}">
      <dsp:nvSpPr>
        <dsp:cNvPr id="0" name=""/>
        <dsp:cNvSpPr/>
      </dsp:nvSpPr>
      <dsp:spPr>
        <a:xfrm>
          <a:off x="4341931" y="1925280"/>
          <a:ext cx="132737" cy="114414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chilly" dir="t"/>
        </a:scene3d>
        <a:sp3d extrusionH="1700" prstMaterial="dkEdge">
          <a:bevelT w="25400" h="6350" prst="softRound"/>
          <a:bevelB w="0" h="0" prst="convex"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3D58584-C2E0-49E5-9F08-0E2F9C51AAAD}">
      <dsp:nvSpPr>
        <dsp:cNvPr id="0" name=""/>
        <dsp:cNvSpPr/>
      </dsp:nvSpPr>
      <dsp:spPr>
        <a:xfrm>
          <a:off x="4537418" y="1621302"/>
          <a:ext cx="1137924" cy="976942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chilly" dir="t"/>
        </a:scene3d>
        <a:sp3d prstMaterial="dkEdge">
          <a:bevelT w="25400" h="6350" prst="softRound"/>
          <a:bevelB w="0" h="0" prst="convex"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9AFCD3C-9363-490D-A1AA-9FF161A7BA95}">
      <dsp:nvSpPr>
        <dsp:cNvPr id="0" name=""/>
        <dsp:cNvSpPr/>
      </dsp:nvSpPr>
      <dsp:spPr>
        <a:xfrm>
          <a:off x="4565172" y="2056076"/>
          <a:ext cx="132737" cy="114414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chilly" dir="t"/>
        </a:scene3d>
        <a:sp3d extrusionH="1700" prstMaterial="dkEdge">
          <a:bevelT w="25400" h="6350" prst="softRound"/>
          <a:bevelB w="0" h="0" prst="convex"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82E6305-3B18-42C4-B552-6D8A2C8662C6}">
      <dsp:nvSpPr>
        <dsp:cNvPr id="0" name=""/>
        <dsp:cNvSpPr/>
      </dsp:nvSpPr>
      <dsp:spPr>
        <a:xfrm>
          <a:off x="2579536" y="543207"/>
          <a:ext cx="1137924" cy="976942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chilly" dir="t"/>
        </a:scene3d>
        <a:sp3d prstMaterial="translucentPowder">
          <a:bevelT w="127000" h="25400" prst="softRound"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19050" rIns="0" bIns="190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500" kern="1200"/>
            <a:t>Proposal</a:t>
          </a:r>
        </a:p>
      </dsp:txBody>
      <dsp:txXfrm>
        <a:off x="2755775" y="694513"/>
        <a:ext cx="785446" cy="674330"/>
      </dsp:txXfrm>
    </dsp:sp>
    <dsp:sp modelId="{110475D4-EC2D-4037-97D4-55600EBFE770}">
      <dsp:nvSpPr>
        <dsp:cNvPr id="0" name=""/>
        <dsp:cNvSpPr/>
      </dsp:nvSpPr>
      <dsp:spPr>
        <a:xfrm>
          <a:off x="3359069" y="561670"/>
          <a:ext cx="132737" cy="114414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chilly" dir="t"/>
        </a:scene3d>
        <a:sp3d extrusionH="1700" prstMaterial="dkEdge">
          <a:bevelT w="25400" h="6350" prst="softRound"/>
          <a:bevelB w="0" h="0" prst="convex"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2706D1E-3445-487F-B93E-3E7603FD5732}">
      <dsp:nvSpPr>
        <dsp:cNvPr id="0" name=""/>
        <dsp:cNvSpPr/>
      </dsp:nvSpPr>
      <dsp:spPr>
        <a:xfrm>
          <a:off x="3558779" y="0"/>
          <a:ext cx="1137924" cy="976942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chilly" dir="t"/>
        </a:scene3d>
        <a:sp3d prstMaterial="dkEdge">
          <a:bevelT w="25400" h="6350" prst="softRound"/>
          <a:bevelB w="0" h="0" prst="convex"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063568B-5F30-482C-995A-AED47664955C}">
      <dsp:nvSpPr>
        <dsp:cNvPr id="0" name=""/>
        <dsp:cNvSpPr/>
      </dsp:nvSpPr>
      <dsp:spPr>
        <a:xfrm>
          <a:off x="3590756" y="432954"/>
          <a:ext cx="132737" cy="114414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chilly" dir="t"/>
        </a:scene3d>
        <a:sp3d extrusionH="1700" prstMaterial="dkEdge">
          <a:bevelT w="25400" h="6350" prst="softRound"/>
          <a:bevelB w="0" h="0" prst="convex"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A88F155-14FF-4E59-9A15-F3341B9BAD7A}">
      <dsp:nvSpPr>
        <dsp:cNvPr id="0" name=""/>
        <dsp:cNvSpPr/>
      </dsp:nvSpPr>
      <dsp:spPr>
        <a:xfrm>
          <a:off x="4537418" y="541127"/>
          <a:ext cx="1137924" cy="976942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chilly" dir="t"/>
        </a:scene3d>
        <a:sp3d prstMaterial="translucentPowder">
          <a:bevelT w="127000" h="25400" prst="softRound"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19050" rIns="0" bIns="190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500" kern="1200"/>
            <a:t>won</a:t>
          </a:r>
        </a:p>
      </dsp:txBody>
      <dsp:txXfrm>
        <a:off x="4713657" y="692433"/>
        <a:ext cx="785446" cy="674330"/>
      </dsp:txXfrm>
    </dsp:sp>
    <dsp:sp modelId="{DD84E7CB-1B7C-4CE6-BE95-2F3AFAEFD914}">
      <dsp:nvSpPr>
        <dsp:cNvPr id="0" name=""/>
        <dsp:cNvSpPr/>
      </dsp:nvSpPr>
      <dsp:spPr>
        <a:xfrm>
          <a:off x="5522091" y="974081"/>
          <a:ext cx="132737" cy="114414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chilly" dir="t"/>
        </a:scene3d>
        <a:sp3d extrusionH="1700" prstMaterial="dkEdge">
          <a:bevelT w="25400" h="6350" prst="softRound"/>
          <a:bevelB w="0" h="0" prst="convex"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B5936F2-876B-42BE-AA14-55016922D50C}">
      <dsp:nvSpPr>
        <dsp:cNvPr id="0" name=""/>
        <dsp:cNvSpPr/>
      </dsp:nvSpPr>
      <dsp:spPr>
        <a:xfrm>
          <a:off x="5516660" y="1090316"/>
          <a:ext cx="1137924" cy="976942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chilly" dir="t"/>
        </a:scene3d>
        <a:sp3d prstMaterial="dkEdge">
          <a:bevelT w="25400" h="6350" prst="softRound"/>
          <a:bevelB w="0" h="0" prst="convex"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3C637CC-CFC0-496D-AD9B-9C283789CAA1}">
      <dsp:nvSpPr>
        <dsp:cNvPr id="0" name=""/>
        <dsp:cNvSpPr/>
      </dsp:nvSpPr>
      <dsp:spPr>
        <a:xfrm>
          <a:off x="5738694" y="1107998"/>
          <a:ext cx="132737" cy="114414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chilly" dir="t"/>
        </a:scene3d>
        <a:sp3d extrusionH="1700" prstMaterial="dkEdge">
          <a:bevelT w="25400" h="6350" prst="softRound"/>
          <a:bevelB w="0" h="0" prst="convex"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19FFDB2-C0B6-496A-989A-8EA24ECCE9E0}">
      <dsp:nvSpPr>
        <dsp:cNvPr id="0" name=""/>
        <dsp:cNvSpPr/>
      </dsp:nvSpPr>
      <dsp:spPr>
        <a:xfrm>
          <a:off x="5516660" y="10401"/>
          <a:ext cx="1137924" cy="976942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chilly" dir="t"/>
        </a:scene3d>
        <a:sp3d prstMaterial="translucentPowder">
          <a:bevelT w="127000" h="25400" prst="softRound"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19050" rIns="0" bIns="190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500" kern="1200"/>
            <a:t>lost</a:t>
          </a:r>
        </a:p>
      </dsp:txBody>
      <dsp:txXfrm>
        <a:off x="5692899" y="161707"/>
        <a:ext cx="785446" cy="674330"/>
      </dsp:txXfrm>
    </dsp:sp>
    <dsp:sp modelId="{FE61469F-40A0-4056-8131-C4CDD9A181D5}">
      <dsp:nvSpPr>
        <dsp:cNvPr id="0" name=""/>
        <dsp:cNvSpPr/>
      </dsp:nvSpPr>
      <dsp:spPr>
        <a:xfrm>
          <a:off x="6501333" y="448296"/>
          <a:ext cx="132737" cy="114414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chilly" dir="t"/>
        </a:scene3d>
        <a:sp3d extrusionH="1700" prstMaterial="dkEdge">
          <a:bevelT w="25400" h="6350" prst="softRound"/>
          <a:bevelB w="0" h="0" prst="convex"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56E172FF-0040-4E89-8B6B-4FFAAC046A1A}">
      <dsp:nvSpPr>
        <dsp:cNvPr id="0" name=""/>
        <dsp:cNvSpPr/>
      </dsp:nvSpPr>
      <dsp:spPr>
        <a:xfrm>
          <a:off x="6495903" y="555429"/>
          <a:ext cx="1137924" cy="976942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chilly" dir="t"/>
        </a:scene3d>
        <a:sp3d prstMaterial="dkEdge">
          <a:bevelT w="25400" h="6350" prst="softRound"/>
          <a:bevelB w="0" h="0" prst="convex"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3729C54-944B-4320-9395-A500808B28A5}">
      <dsp:nvSpPr>
        <dsp:cNvPr id="0" name=""/>
        <dsp:cNvSpPr/>
      </dsp:nvSpPr>
      <dsp:spPr>
        <a:xfrm>
          <a:off x="6722764" y="577272"/>
          <a:ext cx="132737" cy="114414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chilly" dir="t"/>
        </a:scene3d>
        <a:sp3d extrusionH="1700" prstMaterial="dkEdge">
          <a:bevelT w="25400" h="6350" prst="softRound"/>
          <a:bevelB w="0" h="0" prst="convex"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HexagonCluster">
  <dgm:title val=""/>
  <dgm:desc val=""/>
  <dgm:catLst>
    <dgm:cat type="picture" pri="21000"/>
    <dgm:cat type="relationship" pri="3200"/>
    <dgm:cat type="pictureconvert" pri="21000"/>
  </dgm:catLst>
  <dgm:samp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clrData>
  <dgm:layoutNode name="Name0">
    <dgm:varLst>
      <dgm:chMax val="21"/>
      <dgm:chPref val="21"/>
    </dgm:varLst>
    <dgm:shape xmlns:r="http://schemas.openxmlformats.org/officeDocument/2006/relationships" r:blip="">
      <dgm:adjLst/>
    </dgm:shape>
    <dgm:choose name="Name1">
      <dgm:if name="Name2" axis="ch" ptType="node" func="cnt" op="equ" val="1">
        <dgm:alg type="composite">
          <dgm:param type="ar" val="1.3871"/>
        </dgm:alg>
        <dgm:constrLst>
          <dgm:constr type="primFontSz" for="des" ptType="node" op="equ" val="65"/>
          <dgm:constr type="l" for="ch" forName="text1" refType="w" fact="0.4525"/>
          <dgm:constr type="t" for="ch" forName="text1" refType="h" fact="0.346"/>
          <dgm:constr type="w" for="ch" forName="text1" refType="w" fact="0.5475"/>
          <dgm:constr type="h" for="ch" forName="text1" refType="h" fact="0.654"/>
          <dgm:constr type="l" for="ch" forName="textaccent1" refType="w" fact="0.4652"/>
          <dgm:constr type="t" for="ch" forName="textaccent1" refType="h" fact="0.6348"/>
          <dgm:constr type="w" for="ch" forName="textaccent1" refType="w" fact="0.0639"/>
          <dgm:constr type="h" for="ch" forName="textaccent1" refType="h" fact="0.0765"/>
          <dgm:constr type="l" for="ch" forName="image1" refType="w" fact="0"/>
          <dgm:constr type="t" for="ch" forName="image1" refType="h" fact="0"/>
          <dgm:constr type="w" for="ch" forName="image1" refType="w" fact="0.5468"/>
          <dgm:constr type="h" for="ch" forName="image1" refType="h" fact="0.6538"/>
          <dgm:constr type="l" for="ch" forName="imageaccent1" refType="w" fact="0.3702"/>
          <dgm:constr type="t" for="ch" forName="imageaccent1" refType="h" fact="0.5633"/>
          <dgm:constr type="w" for="ch" forName="imageaccent1" refType="w" fact="0.0639"/>
          <dgm:constr type="h" for="ch" forName="imageaccent1" refType="h" fact="0.0765"/>
        </dgm:constrLst>
      </dgm:if>
      <dgm:if name="Name3" axis="ch" ptType="node" func="cnt" op="equ" val="2">
        <dgm:alg type="composite">
          <dgm:param type="ar" val="2.6443"/>
        </dgm:alg>
        <dgm:constrLst>
          <dgm:constr type="primFontSz" for="des" ptType="node" op="equ" val="65"/>
          <dgm:constr type="l" for="ch" forName="text1" refType="w" fact="0.2383"/>
          <dgm:constr type="t" for="ch" forName="text1" refType="h" fact="0.3501"/>
          <dgm:constr type="w" for="ch" forName="text1" refType="w" fact="0.285"/>
          <dgm:constr type="h" for="ch" forName="text1" refType="h" fact="0.6499"/>
          <dgm:constr type="l" for="ch" forName="textaccent1" refType="w" fact="0.2472"/>
          <dgm:constr type="t" for="ch" forName="textaccent1" refType="h" fact="0.6371"/>
          <dgm:constr type="w" for="ch" forName="textaccent1" refType="w" fact="0.0333"/>
          <dgm:constr type="h" for="ch" forName="textaccent1" refType="h" fact="0.076"/>
          <dgm:constr type="l" for="ch" forName="image1" refType="w" fact="0"/>
          <dgm:constr type="t" for="ch" forName="image1" refType="h" fact="0"/>
          <dgm:constr type="w" for="ch" forName="image1" refType="w" fact="0.285"/>
          <dgm:constr type="h" for="ch" forName="image1" refType="h" fact="0.6499"/>
          <dgm:constr type="l" for="ch" forName="imageaccent1" refType="w" fact="0.1942"/>
          <dgm:constr type="t" for="ch" forName="imageaccent1" refType="h" fact="0.5602"/>
          <dgm:constr type="w" for="ch" forName="imageaccent1" refType="w" fact="0.0333"/>
          <dgm:constr type="h" for="ch" forName="imageaccent1" refType="h" fact="0.076"/>
          <dgm:constr type="l" for="ch" forName="text2" refType="w" fact="0.4767"/>
          <dgm:constr type="t" for="ch" forName="text2" refType="h" fact="0"/>
          <dgm:constr type="w" for="ch" forName="text2" refType="w" fact="0.285"/>
          <dgm:constr type="h" for="ch" forName="text2" refType="h" fact="0.6499"/>
          <dgm:constr type="l" for="ch" forName="textaccent2" refType="w" fact="0.6709"/>
          <dgm:constr type="t" for="ch" forName="textaccent2" refType="h" fact="0.5602"/>
          <dgm:constr type="w" for="ch" forName="textaccent2" refType="w" fact="0.0333"/>
          <dgm:constr type="h" for="ch" forName="textaccent2" refType="h" fact="0.076"/>
          <dgm:constr type="l" for="ch" forName="image2" refType="w" fact="0.715"/>
          <dgm:constr type="t" for="ch" forName="image2" refType="h" fact="0.3501"/>
          <dgm:constr type="w" for="ch" forName="image2" refType="w" fact="0.285"/>
          <dgm:constr type="h" for="ch" forName="image2" refType="h" fact="0.6499"/>
          <dgm:constr type="l" for="ch" forName="imageaccent2" refType="w" fact="0.7239"/>
          <dgm:constr type="t" for="ch" forName="imageaccent2" refType="h" fact="0.6371"/>
          <dgm:constr type="w" for="ch" forName="imageaccent2" refType="w" fact="0.0333"/>
          <dgm:constr type="h" for="ch" forName="imageaccent2" refType="h" fact="0.076"/>
        </dgm:constrLst>
      </dgm:if>
      <dgm:if name="Name4" axis="ch" ptType="node" func="cnt" op="equ" val="3">
        <dgm:alg type="composite">
          <dgm:param type="ar" val="1.5623"/>
        </dgm:alg>
        <dgm:constrLst>
          <dgm:constr type="primFontSz" for="des" ptType="node" op="equ" val="65"/>
          <dgm:constr type="l" for="ch" forName="text1" refType="w" fact="0.2402"/>
          <dgm:constr type="t" for="ch" forName="text1" refType="h" fact="0.6215"/>
          <dgm:constr type="w" for="ch" forName="text1" refType="w" fact="0.281"/>
          <dgm:constr type="h" for="ch" forName="text1" refType="h" fact="0.3785"/>
          <dgm:constr type="l" for="ch" forName="textaccent1" refType="w" fact="0.2475"/>
          <dgm:constr type="t" for="ch" forName="textaccent1" refType="h" fact="0.7886"/>
          <dgm:constr type="w" for="ch" forName="textaccent1" refType="w" fact="0.0329"/>
          <dgm:constr type="h" for="ch" forName="textaccent1" refType="h" fact="0.0443"/>
          <dgm:constr type="l" for="ch" forName="image1" refType="w" fact="0"/>
          <dgm:constr type="t" for="ch" forName="image1" refType="h" fact="0.4182"/>
          <dgm:constr type="w" for="ch" forName="image1" refType="w" fact="0.281"/>
          <dgm:constr type="h" for="ch" forName="image1" refType="h" fact="0.3785"/>
          <dgm:constr type="l" for="ch" forName="imageaccent1" refType="w" fact="0.1913"/>
          <dgm:constr type="t" for="ch" forName="imageaccent1" refType="h" fact="0.7467"/>
          <dgm:constr type="w" for="ch" forName="imageaccent1" refType="w" fact="0.0329"/>
          <dgm:constr type="h" for="ch" forName="imageaccent1" refType="h" fact="0.0443"/>
          <dgm:constr type="l" for="ch" forName="text2" refType="w" fact="0.4796"/>
          <dgm:constr type="t" for="ch" forName="text2" refType="h" fact="0.4137"/>
          <dgm:constr type="w" for="ch" forName="text2" refType="w" fact="0.281"/>
          <dgm:constr type="h" for="ch" forName="text2" refType="h" fact="0.3785"/>
          <dgm:constr type="l" for="ch" forName="textaccent2" refType="w" fact="0.6717"/>
          <dgm:constr type="t" for="ch" forName="textaccent2" refType="h" fact="0.7418"/>
          <dgm:constr type="w" for="ch" forName="textaccent2" refType="w" fact="0.0329"/>
          <dgm:constr type="h" for="ch" forName="textaccent2" refType="h" fact="0.0443"/>
          <dgm:constr type="l" for="ch" forName="image2" refType="w" fact="0.719"/>
          <dgm:constr type="t" for="ch" forName="image2" refType="h" fact="0.6215"/>
          <dgm:constr type="w" for="ch" forName="image2" refType="w" fact="0.281"/>
          <dgm:constr type="h" for="ch" forName="image2" refType="h" fact="0.3785"/>
          <dgm:constr type="l" for="ch" forName="imageaccent2" refType="w" fact="0.7263"/>
          <dgm:constr type="t" for="ch" forName="imageaccent2" refType="h" fact="0.7886"/>
          <dgm:constr type="w" for="ch" forName="imageaccent2" refType="w" fact="0.0329"/>
          <dgm:constr type="h" for="ch" forName="imageaccent2" refType="h" fact="0.0443"/>
          <dgm:constr type="l" for="ch" forName="text3" refType="w" fact="0.2402"/>
          <dgm:constr type="t" for="ch" forName="text3" refType="h" fact="0.2068"/>
          <dgm:constr type="w" for="ch" forName="text3" refType="w" fact="0.281"/>
          <dgm:constr type="h" for="ch" forName="text3" refType="h" fact="0.3785"/>
          <dgm:constr type="l" for="ch" forName="textaccent3" refType="w" fact="0.4307"/>
          <dgm:constr type="t" for="ch" forName="textaccent3" refType="h" fact="0.215"/>
          <dgm:constr type="w" for="ch" forName="textaccent3" refType="w" fact="0.0329"/>
          <dgm:constr type="h" for="ch" forName="textaccent3" refType="h" fact="0.0443"/>
          <dgm:constr type="l" for="ch" forName="image3" refType="w" fact="0.4796"/>
          <dgm:constr type="t" for="ch" forName="image3" refType="h" fact="0"/>
          <dgm:constr type="w" for="ch" forName="image3" refType="w" fact="0.281"/>
          <dgm:constr type="h" for="ch" forName="image3" refType="h" fact="0.3785"/>
          <dgm:constr type="l" for="ch" forName="imageaccent3" refType="w" fact="0.4879"/>
          <dgm:constr type="t" for="ch" forName="imageaccent3" refType="h" fact="0.1662"/>
          <dgm:constr type="w" for="ch" forName="imageaccent3" refType="w" fact="0.0329"/>
          <dgm:constr type="h" for="ch" forName="imageaccent3" refType="h" fact="0.0443"/>
        </dgm:constrLst>
      </dgm:if>
      <dgm:if name="Name5" axis="ch" ptType="node" func="cnt" op="equ" val="4">
        <dgm:alg type="composite">
          <dgm:param type="ar" val="1.943"/>
        </dgm:alg>
        <dgm:constrLst>
          <dgm:constr type="primFontSz" for="des" ptType="node" op="equ" val="65"/>
          <dgm:constr type="l" for="ch" forName="image2" refType="w" fact="0.5787"/>
          <dgm:constr type="t" for="ch" forName="image2" refType="h" fact="0.6208"/>
          <dgm:constr type="w" for="ch" forName="image2" refType="w" fact="0.227"/>
          <dgm:constr type="h" for="ch" forName="image2" refType="h" fact="0.3786"/>
          <dgm:constr type="l" for="ch" forName="text4" refType="w" fact="0.5787"/>
          <dgm:constr type="t" for="ch" forName="text4" refType="h" fact="0.2081"/>
          <dgm:constr type="w" for="ch" forName="text4" refType="w" fact="0.227"/>
          <dgm:constr type="h" for="ch" forName="text4" refType="h" fact="0.3786"/>
          <dgm:constr type="l" for="ch" forName="text2" refType="w" fact="0.3852"/>
          <dgm:constr type="t" for="ch" forName="text2" refType="h" fact="0.4127"/>
          <dgm:constr type="w" for="ch" forName="text2" refType="w" fact="0.227"/>
          <dgm:constr type="h" for="ch" forName="text2" refType="h" fact="0.3786"/>
          <dgm:constr type="l" for="ch" forName="image3" refType="w" fact="0.3852"/>
          <dgm:constr type="t" for="ch" forName="image3" refType="h" fact="0"/>
          <dgm:constr type="w" for="ch" forName="image3" refType="w" fact="0.227"/>
          <dgm:constr type="h" for="ch" forName="image3" refType="h" fact="0.3786"/>
          <dgm:constr type="l" for="ch" forName="text1" refType="w" fact="0.1927"/>
          <dgm:constr type="t" for="ch" forName="text1" refType="h" fact="0.6214"/>
          <dgm:constr type="w" for="ch" forName="text1" refType="w" fact="0.227"/>
          <dgm:constr type="h" for="ch" forName="text1" refType="h" fact="0.3786"/>
          <dgm:constr type="l" for="ch" forName="textaccent1" refType="w" fact="0.1998"/>
          <dgm:constr type="t" for="ch" forName="textaccent1" refType="h" fact="0.7887"/>
          <dgm:constr type="w" for="ch" forName="textaccent1" refType="w" fact="0.0265"/>
          <dgm:constr type="h" for="ch" forName="textaccent1" refType="h" fact="0.0444"/>
          <dgm:constr type="l" for="ch" forName="image1" refType="w" fact="0"/>
          <dgm:constr type="t" for="ch" forName="image1" refType="h" fact="0.4156"/>
          <dgm:constr type="w" for="ch" forName="image1" refType="w" fact="0.227"/>
          <dgm:constr type="h" for="ch" forName="image1" refType="h" fact="0.3786"/>
          <dgm:constr type="l" for="ch" forName="imageaccent1" refType="w" fact="0.1537"/>
          <dgm:constr type="t" for="ch" forName="imageaccent1" refType="h" fact="0.7417"/>
          <dgm:constr type="w" for="ch" forName="imageaccent1" refType="w" fact="0.0265"/>
          <dgm:constr type="h" for="ch" forName="imageaccent1" refType="h" fact="0.0444"/>
          <dgm:constr type="l" for="ch" forName="textaccent2" refType="w" fact="0.5407"/>
          <dgm:constr type="t" for="ch" forName="textaccent2" refType="h" fact="0.7384"/>
          <dgm:constr type="w" for="ch" forName="textaccent2" refType="w" fact="0.0265"/>
          <dgm:constr type="h" for="ch" forName="textaccent2" refType="h" fact="0.0444"/>
          <dgm:constr type="l" for="ch" forName="imageaccent2" refType="w" fact="0.5839"/>
          <dgm:constr type="t" for="ch" forName="imageaccent2" refType="h" fact="0.7904"/>
          <dgm:constr type="w" for="ch" forName="imageaccent2" refType="w" fact="0.0265"/>
          <dgm:constr type="h" for="ch" forName="imageaccent2" refType="h" fact="0.0444"/>
          <dgm:constr type="l" for="ch" forName="text3" refType="w" fact="0.1927"/>
          <dgm:constr type="t" for="ch" forName="text3" refType="h" fact="0.2087"/>
          <dgm:constr type="w" for="ch" forName="text3" refType="w" fact="0.227"/>
          <dgm:constr type="h" for="ch" forName="text3" refType="h" fact="0.3786"/>
          <dgm:constr type="l" for="ch" forName="textaccent3" refType="w" fact="0.3472"/>
          <dgm:constr type="t" for="ch" forName="textaccent3" refType="h" fact="0.2165"/>
          <dgm:constr type="w" for="ch" forName="textaccent3" refType="w" fact="0.0265"/>
          <dgm:constr type="h" for="ch" forName="textaccent3" refType="h" fact="0.0444"/>
          <dgm:constr type="l" for="ch" forName="imageaccent3" refType="w" fact="0.3904"/>
          <dgm:constr type="t" for="ch" forName="imageaccent3" refType="h" fact="0.1678"/>
          <dgm:constr type="w" for="ch" forName="imageaccent3" refType="w" fact="0.0265"/>
          <dgm:constr type="h" for="ch" forName="imageaccent3" refType="h" fact="0.0444"/>
          <dgm:constr type="l" for="ch" forName="textaccent4" refType="w" fact="0.7739"/>
          <dgm:constr type="t" for="ch" forName="textaccent4" refType="h" fact="0.3752"/>
          <dgm:constr type="w" for="ch" forName="textaccent4" refType="w" fact="0.0265"/>
          <dgm:constr type="h" for="ch" forName="textaccent4" refType="h" fact="0.0444"/>
          <dgm:constr type="l" for="ch" forName="image4" refType="w" fact="0.773"/>
          <dgm:constr type="t" for="ch" forName="image4" refType="h" fact="0.4162"/>
          <dgm:constr type="w" for="ch" forName="image4" refType="w" fact="0.227"/>
          <dgm:constr type="h" for="ch" forName="image4" refType="h" fact="0.3786"/>
          <dgm:constr type="l" for="ch" forName="imageaccent4" refType="w" fact="0.8188"/>
          <dgm:constr type="t" for="ch" forName="imageaccent4" refType="h" fact="0.4229"/>
          <dgm:constr type="w" for="ch" forName="imageaccent4" refType="w" fact="0.0265"/>
          <dgm:constr type="h" for="ch" forName="imageaccent4" refType="h" fact="0.0444"/>
        </dgm:constrLst>
      </dgm:if>
      <dgm:if name="Name6" axis="ch" ptType="node" func="cnt" op="equ" val="5">
        <dgm:alg type="composite">
          <dgm:param type="ar" val="2.3203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4193"/>
          <dgm:constr type="w" for="ch" forName="image4" refType="w" fact="0.1886"/>
          <dgm:constr type="h" for="ch" forName="image4" refType="h" fact="0.3757"/>
          <dgm:constr type="l" for="ch" forName="text5" refType="w" fact="0.6491"/>
          <dgm:constr type="t" for="ch" forName="text5" refType="h" fact="0.004"/>
          <dgm:constr type="w" for="ch" forName="text5" refType="w" fact="0.1886"/>
          <dgm:constr type="h" for="ch" forName="text5" refType="h" fact="0.3757"/>
          <dgm:constr type="l" for="ch" forName="image5" refType="w" fact="0.8114"/>
          <dgm:constr type="t" for="ch" forName="image5" refType="h" fact="0.2136"/>
          <dgm:constr type="w" for="ch" forName="image5" refType="w" fact="0.1886"/>
          <dgm:constr type="h" for="ch" forName="image5" refType="h" fact="0.3757"/>
          <dgm:constr type="l" for="ch" forName="image2" refType="w" fact="0.4868"/>
          <dgm:constr type="t" for="ch" forName="image2" refType="h" fact="0.6235"/>
          <dgm:constr type="w" for="ch" forName="image2" refType="w" fact="0.1886"/>
          <dgm:constr type="h" for="ch" forName="image2" refType="h" fact="0.3757"/>
          <dgm:constr type="l" for="ch" forName="text4" refType="w" fact="0.4868"/>
          <dgm:constr type="t" for="ch" forName="text4" refType="h" fact="0.2081"/>
          <dgm:constr type="w" for="ch" forName="text4" refType="w" fact="0.1886"/>
          <dgm:constr type="h" for="ch" forName="text4" refType="h" fact="0.3757"/>
          <dgm:constr type="l" for="ch" forName="text2" refType="w" fact="0.3246"/>
          <dgm:constr type="t" for="ch" forName="text2" refType="h" fact="0.4154"/>
          <dgm:constr type="w" for="ch" forName="text2" refType="w" fact="0.1886"/>
          <dgm:constr type="h" for="ch" forName="text2" refType="h" fact="0.3757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757"/>
          <dgm:constr type="l" for="ch" forName="text1" refType="w" fact="0.1623"/>
          <dgm:constr type="t" for="ch" forName="text1" refType="h" fact="0.6243"/>
          <dgm:constr type="w" for="ch" forName="text1" refType="w" fact="0.1886"/>
          <dgm:constr type="h" for="ch" forName="text1" refType="h" fact="0.3757"/>
          <dgm:constr type="l" for="ch" forName="text3" refType="w" fact="0.1623"/>
          <dgm:constr type="t" for="ch" forName="text3" refType="h" fact="0.2089"/>
          <dgm:constr type="w" for="ch" forName="text3" refType="w" fact="0.1886"/>
          <dgm:constr type="h" for="ch" forName="text3" refType="h" fact="0.3757"/>
          <dgm:constr type="l" for="ch" forName="textaccent1" refType="w" fact="0.1668"/>
          <dgm:constr type="t" for="ch" forName="textaccent1" refType="h" fact="0.7923"/>
          <dgm:constr type="w" for="ch" forName="textaccent1" refType="w" fact="0.022"/>
          <dgm:constr type="h" for="ch" forName="textaccent1" refType="h" fact="0.044"/>
          <dgm:constr type="l" for="ch" forName="image1" refType="w" fact="0"/>
          <dgm:constr type="t" for="ch" forName="image1" refType="h" fact="0.4166"/>
          <dgm:constr type="w" for="ch" forName="image1" refType="w" fact="0.1886"/>
          <dgm:constr type="h" for="ch" forName="image1" refType="h" fact="0.3757"/>
          <dgm:constr type="l" for="ch" forName="imageaccent1" refType="w" fact="0.1292"/>
          <dgm:constr type="t" for="ch" forName="imageaccent1" refType="h" fact="0.7424"/>
          <dgm:constr type="w" for="ch" forName="imageaccent1" refType="w" fact="0.022"/>
          <dgm:constr type="h" for="ch" forName="imageaccent1" refType="h" fact="0.044"/>
          <dgm:constr type="l" for="ch" forName="textaccent2" refType="w" fact="0.4544"/>
          <dgm:constr type="t" for="ch" forName="textaccent2" refType="h" fact="0.7404"/>
          <dgm:constr type="w" for="ch" forName="textaccent2" refType="w" fact="0.022"/>
          <dgm:constr type="h" for="ch" forName="textaccent2" refType="h" fact="0.044"/>
          <dgm:constr type="l" for="ch" forName="imageaccent2" refType="w" fact="0.4914"/>
          <dgm:constr type="t" for="ch" forName="imageaccent2" refType="h" fact="0.7907"/>
          <dgm:constr type="w" for="ch" forName="imageaccent2" refType="w" fact="0.022"/>
          <dgm:constr type="h" for="ch" forName="imageaccent2" refType="h" fact="0.044"/>
          <dgm:constr type="l" for="ch" forName="textaccent3" refType="w" fact="0.2915"/>
          <dgm:constr type="t" for="ch" forName="textaccent3" refType="h" fact="0.216"/>
          <dgm:constr type="w" for="ch" forName="textaccent3" refType="w" fact="0.022"/>
          <dgm:constr type="h" for="ch" forName="textaccent3" refType="h" fact="0.044"/>
          <dgm:constr type="l" for="ch" forName="imageaccent3" refType="w" fact="0.3299"/>
          <dgm:constr type="t" for="ch" forName="imageaccent3" refType="h" fact="0.1665"/>
          <dgm:constr type="w" for="ch" forName="imageaccent3" refType="w" fact="0.022"/>
          <dgm:constr type="h" for="ch" forName="imageaccent3" refType="h" fact="0.044"/>
          <dgm:constr type="l" for="ch" forName="textaccent4" refType="w" fact="0.65"/>
          <dgm:constr type="t" for="ch" forName="textaccent4" refType="h" fact="0.3746"/>
          <dgm:constr type="w" for="ch" forName="textaccent4" refType="w" fact="0.022"/>
          <dgm:constr type="h" for="ch" forName="textaccent4" refType="h" fact="0.044"/>
          <dgm:constr type="l" for="ch" forName="imageaccent4" refType="w" fact="0.6859"/>
          <dgm:constr type="t" for="ch" forName="imageaccent4" refType="h" fact="0.4261"/>
          <dgm:constr type="w" for="ch" forName="imageaccent4" refType="w" fact="0.022"/>
          <dgm:constr type="h" for="ch" forName="imageaccent4" refType="h" fact="0.044"/>
          <dgm:constr type="l" for="ch" forName="textaccent5" refType="w" fact="0.8123"/>
          <dgm:constr type="t" for="ch" forName="textaccent5" refType="h" fact="0.1724"/>
          <dgm:constr type="w" for="ch" forName="textaccent5" refType="w" fact="0.022"/>
          <dgm:constr type="h" for="ch" forName="textaccent5" refType="h" fact="0.044"/>
          <dgm:constr type="l" for="ch" forName="imageaccent5" refType="w" fact="0.849"/>
          <dgm:constr type="t" for="ch" forName="imageaccent5" refType="h" fact="0.222"/>
          <dgm:constr type="w" for="ch" forName="imageaccent5" refType="w" fact="0.022"/>
          <dgm:constr type="h" for="ch" forName="imageaccent5" refType="h" fact="0.044"/>
        </dgm:constrLst>
      </dgm:if>
      <dgm:if name="Name7" axis="ch" ptType="node" func="cnt" op="equ" val="6">
        <dgm:alg type="composite">
          <dgm:param type="ar" val="1.9179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3466"/>
          <dgm:constr type="w" for="ch" forName="image4" refType="w" fact="0.1886"/>
          <dgm:constr type="h" for="ch" forName="image4" refType="h" fact="0.3106"/>
          <dgm:constr type="l" for="ch" forName="text5" refType="w" fact="0.6491"/>
          <dgm:constr type="t" for="ch" forName="text5" refType="h" fact="0.0033"/>
          <dgm:constr type="w" for="ch" forName="text5" refType="w" fact="0.1886"/>
          <dgm:constr type="h" for="ch" forName="text5" refType="h" fact="0.3106"/>
          <dgm:constr type="l" for="ch" forName="image5" refType="w" fact="0.8114"/>
          <dgm:constr type="t" for="ch" forName="image5" refType="h" fact="0.1766"/>
          <dgm:constr type="w" for="ch" forName="image5" refType="w" fact="0.1886"/>
          <dgm:constr type="h" for="ch" forName="image5" refType="h" fact="0.3106"/>
          <dgm:constr type="l" for="ch" forName="image2" refType="w" fact="0.4868"/>
          <dgm:constr type="t" for="ch" forName="image2" refType="h" fact="0.5154"/>
          <dgm:constr type="w" for="ch" forName="image2" refType="w" fact="0.1886"/>
          <dgm:constr type="h" for="ch" forName="image2" refType="h" fact="0.3106"/>
          <dgm:constr type="l" for="ch" forName="text4" refType="w" fact="0.4868"/>
          <dgm:constr type="t" for="ch" forName="text4" refType="h" fact="0.172"/>
          <dgm:constr type="w" for="ch" forName="text4" refType="w" fact="0.1886"/>
          <dgm:constr type="h" for="ch" forName="text4" refType="h" fact="0.3106"/>
          <dgm:constr type="l" for="ch" forName="text2" refType="w" fact="0.3246"/>
          <dgm:constr type="t" for="ch" forName="text2" refType="h" fact="0.3434"/>
          <dgm:constr type="w" for="ch" forName="text2" refType="w" fact="0.1886"/>
          <dgm:constr type="h" for="ch" forName="text2" refType="h" fact="0.3106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106"/>
          <dgm:constr type="l" for="ch" forName="text1" refType="w" fact="0.1623"/>
          <dgm:constr type="t" for="ch" forName="text1" refType="h" fact="0.516"/>
          <dgm:constr type="w" for="ch" forName="text1" refType="w" fact="0.1886"/>
          <dgm:constr type="h" for="ch" forName="text1" refType="h" fact="0.3106"/>
          <dgm:constr type="l" for="ch" forName="text3" refType="w" fact="0.1623"/>
          <dgm:constr type="t" for="ch" forName="text3" refType="h" fact="0.1727"/>
          <dgm:constr type="w" for="ch" forName="text3" refType="w" fact="0.1886"/>
          <dgm:constr type="h" for="ch" forName="text3" refType="h" fact="0.3106"/>
          <dgm:constr type="l" for="ch" forName="textaccent1" refType="w" fact="0.1668"/>
          <dgm:constr type="t" for="ch" forName="textaccent1" refType="h" fact="0.6549"/>
          <dgm:constr type="w" for="ch" forName="textaccent1" refType="w" fact="0.022"/>
          <dgm:constr type="h" for="ch" forName="textaccent1" refType="h" fact="0.0364"/>
          <dgm:constr type="l" for="ch" forName="image1" refType="w" fact="0"/>
          <dgm:constr type="t" for="ch" forName="image1" refType="h" fact="0.3443"/>
          <dgm:constr type="w" for="ch" forName="image1" refType="w" fact="0.1886"/>
          <dgm:constr type="h" for="ch" forName="image1" refType="h" fact="0.3106"/>
          <dgm:constr type="l" for="ch" forName="imageaccent1" refType="w" fact="0.1292"/>
          <dgm:constr type="t" for="ch" forName="imageaccent1" refType="h" fact="0.6137"/>
          <dgm:constr type="w" for="ch" forName="imageaccent1" refType="w" fact="0.022"/>
          <dgm:constr type="h" for="ch" forName="imageaccent1" refType="h" fact="0.0364"/>
          <dgm:constr type="l" for="ch" forName="textaccent2" refType="w" fact="0.4544"/>
          <dgm:constr type="t" for="ch" forName="textaccent2" refType="h" fact="0.612"/>
          <dgm:constr type="w" for="ch" forName="textaccent2" refType="w" fact="0.022"/>
          <dgm:constr type="h" for="ch" forName="textaccent2" refType="h" fact="0.0364"/>
          <dgm:constr type="l" for="ch" forName="imageaccent2" refType="w" fact="0.4914"/>
          <dgm:constr type="t" for="ch" forName="imageaccent2" refType="h" fact="0.6536"/>
          <dgm:constr type="w" for="ch" forName="imageaccent2" refType="w" fact="0.022"/>
          <dgm:constr type="h" for="ch" forName="imageaccent2" refType="h" fact="0.0364"/>
          <dgm:constr type="l" for="ch" forName="textaccent3" refType="w" fact="0.2915"/>
          <dgm:constr type="t" for="ch" forName="textaccent3" refType="h" fact="0.1786"/>
          <dgm:constr type="w" for="ch" forName="textaccent3" refType="w" fact="0.022"/>
          <dgm:constr type="h" for="ch" forName="textaccent3" refType="h" fact="0.0364"/>
          <dgm:constr type="l" for="ch" forName="imageaccent3" refType="w" fact="0.3299"/>
          <dgm:constr type="t" for="ch" forName="imageaccent3" refType="h" fact="0.1376"/>
          <dgm:constr type="w" for="ch" forName="imageaccent3" refType="w" fact="0.022"/>
          <dgm:constr type="h" for="ch" forName="imageaccent3" refType="h" fact="0.0364"/>
          <dgm:constr type="l" for="ch" forName="textaccent4" refType="w" fact="0.65"/>
          <dgm:constr type="t" for="ch" forName="textaccent4" refType="h" fact="0.3096"/>
          <dgm:constr type="w" for="ch" forName="textaccent4" refType="w" fact="0.022"/>
          <dgm:constr type="h" for="ch" forName="textaccent4" refType="h" fact="0.0364"/>
          <dgm:constr type="l" for="ch" forName="imageaccent4" refType="w" fact="0.6859"/>
          <dgm:constr type="t" for="ch" forName="imageaccent4" refType="h" fact="0.3522"/>
          <dgm:constr type="w" for="ch" forName="imageaccent4" refType="w" fact="0.022"/>
          <dgm:constr type="h" for="ch" forName="imageaccent4" refType="h" fact="0.0364"/>
          <dgm:constr type="l" for="ch" forName="textaccent5" refType="w" fact="0.8123"/>
          <dgm:constr type="t" for="ch" forName="textaccent5" refType="h" fact="0.1425"/>
          <dgm:constr type="w" for="ch" forName="textaccent5" refType="w" fact="0.022"/>
          <dgm:constr type="h" for="ch" forName="textaccent5" refType="h" fact="0.0364"/>
          <dgm:constr type="l" for="ch" forName="imageaccent5" refType="w" fact="0.849"/>
          <dgm:constr type="t" for="ch" forName="imageaccent5" refType="h" fact="0.1835"/>
          <dgm:constr type="w" for="ch" forName="imageaccent5" refType="w" fact="0.022"/>
          <dgm:constr type="h" for="ch" forName="imageaccent5" refType="h" fact="0.0364"/>
          <dgm:constr type="l" for="ch" forName="image6" refType="w" fact="0.6491"/>
          <dgm:constr type="t" for="ch" forName="image6" refType="h" fact="0.6894"/>
          <dgm:constr type="w" for="ch" forName="image6" refType="w" fact="0.1886"/>
          <dgm:constr type="h" for="ch" forName="image6" refType="h" fact="0.3106"/>
          <dgm:constr type="l" for="ch" forName="text6" refType="w" fact="0.8114"/>
          <dgm:constr type="t" for="ch" forName="text6" refType="h" fact="0.5194"/>
          <dgm:constr type="w" for="ch" forName="text6" refType="w" fact="0.1886"/>
          <dgm:constr type="h" for="ch" forName="text6" refType="h" fact="0.3106"/>
          <dgm:constr type="l" for="ch" forName="imageaccent6" refType="w" fact="0.8138"/>
          <dgm:constr type="t" for="ch" forName="imageaccent6" refType="h" fact="0.8257"/>
          <dgm:constr type="w" for="ch" forName="imageaccent6" refType="w" fact="0.022"/>
          <dgm:constr type="h" for="ch" forName="imageaccent6" refType="h" fact="0.0364"/>
          <dgm:constr type="l" for="ch" forName="textaccent6" refType="w" fact="0.8488"/>
          <dgm:constr type="t" for="ch" forName="textaccent6" refType="h" fact="0.7914"/>
          <dgm:constr type="w" for="ch" forName="textaccent6" refType="w" fact="0.022"/>
          <dgm:constr type="h" for="ch" forName="textaccent6" refType="h" fact="0.0364"/>
        </dgm:constrLst>
      </dgm:if>
      <dgm:if name="Name8" axis="ch" ptType="node" func="cnt" op="equ" val="7">
        <dgm:alg type="composite">
          <dgm:param type="ar" val="1.6382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2961"/>
          <dgm:constr type="w" for="ch" forName="image4" refType="w" fact="0.1886"/>
          <dgm:constr type="h" for="ch" forName="image4" refType="h" fact="0.2653"/>
          <dgm:constr type="l" for="ch" forName="text5" refType="w" fact="0.6491"/>
          <dgm:constr type="t" for="ch" forName="text5" refType="h" fact="0.0028"/>
          <dgm:constr type="w" for="ch" forName="text5" refType="w" fact="0.1886"/>
          <dgm:constr type="h" for="ch" forName="text5" refType="h" fact="0.2653"/>
          <dgm:constr type="l" for="ch" forName="image5" refType="w" fact="0.8114"/>
          <dgm:constr type="t" for="ch" forName="image5" refType="h" fact="0.1508"/>
          <dgm:constr type="w" for="ch" forName="image5" refType="w" fact="0.1886"/>
          <dgm:constr type="h" for="ch" forName="image5" refType="h" fact="0.2653"/>
          <dgm:constr type="l" for="ch" forName="image2" refType="w" fact="0.4868"/>
          <dgm:constr type="t" for="ch" forName="image2" refType="h" fact="0.4402"/>
          <dgm:constr type="w" for="ch" forName="image2" refType="w" fact="0.1886"/>
          <dgm:constr type="h" for="ch" forName="image2" refType="h" fact="0.2653"/>
          <dgm:constr type="l" for="ch" forName="text4" refType="w" fact="0.4868"/>
          <dgm:constr type="t" for="ch" forName="text4" refType="h" fact="0.1469"/>
          <dgm:constr type="w" for="ch" forName="text4" refType="w" fact="0.1886"/>
          <dgm:constr type="h" for="ch" forName="text4" refType="h" fact="0.2653"/>
          <dgm:constr type="l" for="ch" forName="text2" refType="w" fact="0.3246"/>
          <dgm:constr type="t" for="ch" forName="text2" refType="h" fact="0.2933"/>
          <dgm:constr type="w" for="ch" forName="text2" refType="w" fact="0.1886"/>
          <dgm:constr type="h" for="ch" forName="text2" refType="h" fact="0.2653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2653"/>
          <dgm:constr type="l" for="ch" forName="text1" refType="w" fact="0.1623"/>
          <dgm:constr type="t" for="ch" forName="text1" refType="h" fact="0.4408"/>
          <dgm:constr type="w" for="ch" forName="text1" refType="w" fact="0.1886"/>
          <dgm:constr type="h" for="ch" forName="text1" refType="h" fact="0.2653"/>
          <dgm:constr type="l" for="ch" forName="text3" refType="w" fact="0.1623"/>
          <dgm:constr type="t" for="ch" forName="text3" refType="h" fact="0.1475"/>
          <dgm:constr type="w" for="ch" forName="text3" refType="w" fact="0.1886"/>
          <dgm:constr type="h" for="ch" forName="text3" refType="h" fact="0.2653"/>
          <dgm:constr type="l" for="ch" forName="textaccent1" refType="w" fact="0.1668"/>
          <dgm:constr type="t" for="ch" forName="textaccent1" refType="h" fact="0.5594"/>
          <dgm:constr type="w" for="ch" forName="textaccent1" refType="w" fact="0.022"/>
          <dgm:constr type="h" for="ch" forName="textaccent1" refType="h" fact="0.0311"/>
          <dgm:constr type="l" for="ch" forName="image1" refType="w" fact="0"/>
          <dgm:constr type="t" for="ch" forName="image1" refType="h" fact="0.2941"/>
          <dgm:constr type="w" for="ch" forName="image1" refType="w" fact="0.1886"/>
          <dgm:constr type="h" for="ch" forName="image1" refType="h" fact="0.2653"/>
          <dgm:constr type="l" for="ch" forName="imageaccent1" refType="w" fact="0.1292"/>
          <dgm:constr type="t" for="ch" forName="imageaccent1" refType="h" fact="0.5242"/>
          <dgm:constr type="w" for="ch" forName="imageaccent1" refType="w" fact="0.022"/>
          <dgm:constr type="h" for="ch" forName="imageaccent1" refType="h" fact="0.0311"/>
          <dgm:constr type="l" for="ch" forName="textaccent2" refType="w" fact="0.4544"/>
          <dgm:constr type="t" for="ch" forName="textaccent2" refType="h" fact="0.5228"/>
          <dgm:constr type="w" for="ch" forName="textaccent2" refType="w" fact="0.022"/>
          <dgm:constr type="h" for="ch" forName="textaccent2" refType="h" fact="0.0311"/>
          <dgm:constr type="l" for="ch" forName="imageaccent2" refType="w" fact="0.4914"/>
          <dgm:constr type="t" for="ch" forName="imageaccent2" refType="h" fact="0.5583"/>
          <dgm:constr type="w" for="ch" forName="imageaccent2" refType="w" fact="0.022"/>
          <dgm:constr type="h" for="ch" forName="imageaccent2" refType="h" fact="0.0311"/>
          <dgm:constr type="l" for="ch" forName="textaccent3" refType="w" fact="0.2907"/>
          <dgm:constr type="t" for="ch" forName="textaccent3" refType="h" fact="0.1511"/>
          <dgm:constr type="w" for="ch" forName="textaccent3" refType="w" fact="0.022"/>
          <dgm:constr type="h" for="ch" forName="textaccent3" refType="h" fact="0.0311"/>
          <dgm:constr type="l" for="ch" forName="imageaccent3" refType="w" fact="0.3299"/>
          <dgm:constr type="t" for="ch" forName="imageaccent3" refType="h" fact="0.1175"/>
          <dgm:constr type="w" for="ch" forName="imageaccent3" refType="w" fact="0.022"/>
          <dgm:constr type="h" for="ch" forName="imageaccent3" refType="h" fact="0.0311"/>
          <dgm:constr type="l" for="ch" forName="textaccent4" refType="w" fact="0.65"/>
          <dgm:constr type="t" for="ch" forName="textaccent4" refType="h" fact="0.2645"/>
          <dgm:constr type="w" for="ch" forName="textaccent4" refType="w" fact="0.022"/>
          <dgm:constr type="h" for="ch" forName="textaccent4" refType="h" fact="0.0311"/>
          <dgm:constr type="l" for="ch" forName="imageaccent4" refType="w" fact="0.6859"/>
          <dgm:constr type="t" for="ch" forName="imageaccent4" refType="h" fact="0.3008"/>
          <dgm:constr type="w" for="ch" forName="imageaccent4" refType="w" fact="0.022"/>
          <dgm:constr type="h" for="ch" forName="imageaccent4" refType="h" fact="0.0311"/>
          <dgm:constr type="l" for="ch" forName="textaccent5" refType="w" fact="0.8123"/>
          <dgm:constr type="t" for="ch" forName="textaccent5" refType="h" fact="0.1217"/>
          <dgm:constr type="w" for="ch" forName="textaccent5" refType="w" fact="0.022"/>
          <dgm:constr type="h" for="ch" forName="textaccent5" refType="h" fact="0.0311"/>
          <dgm:constr type="l" for="ch" forName="imageaccent5" refType="w" fact="0.849"/>
          <dgm:constr type="t" for="ch" forName="imageaccent5" refType="h" fact="0.1567"/>
          <dgm:constr type="w" for="ch" forName="imageaccent5" refType="w" fact="0.022"/>
          <dgm:constr type="h" for="ch" forName="imageaccent5" refType="h" fact="0.0311"/>
          <dgm:constr type="l" for="ch" forName="image6" refType="w" fact="0.6491"/>
          <dgm:constr type="t" for="ch" forName="image6" refType="h" fact="0.5889"/>
          <dgm:constr type="w" for="ch" forName="image6" refType="w" fact="0.1886"/>
          <dgm:constr type="h" for="ch" forName="image6" refType="h" fact="0.2653"/>
          <dgm:constr type="l" for="ch" forName="text6" refType="w" fact="0.8114"/>
          <dgm:constr type="t" for="ch" forName="text6" refType="h" fact="0.4436"/>
          <dgm:constr type="w" for="ch" forName="text6" refType="w" fact="0.1886"/>
          <dgm:constr type="h" for="ch" forName="text6" refType="h" fact="0.2653"/>
          <dgm:constr type="l" for="ch" forName="imageaccent6" refType="w" fact="0.8138"/>
          <dgm:constr type="t" for="ch" forName="imageaccent6" refType="h" fact="0.7053"/>
          <dgm:constr type="w" for="ch" forName="imageaccent6" refType="w" fact="0.022"/>
          <dgm:constr type="h" for="ch" forName="imageaccent6" refType="h" fact="0.0311"/>
          <dgm:constr type="l" for="ch" forName="textaccent6" refType="w" fact="0.8488"/>
          <dgm:constr type="t" for="ch" forName="textaccent6" refType="h" fact="0.676"/>
          <dgm:constr type="w" for="ch" forName="textaccent6" refType="w" fact="0.022"/>
          <dgm:constr type="h" for="ch" forName="textaccent6" refType="h" fact="0.0311"/>
          <dgm:constr type="l" for="ch" forName="text7" refType="w" fact="0.3244"/>
          <dgm:constr type="t" for="ch" forName="text7" refType="h" fact="0.5872"/>
          <dgm:constr type="w" for="ch" forName="text7" refType="w" fact="0.1886"/>
          <dgm:constr type="h" for="ch" forName="text7" refType="h" fact="0.2653"/>
          <dgm:constr type="l" for="ch" forName="image7" refType="w" fact="0.1622"/>
          <dgm:constr type="t" for="ch" forName="image7" refType="h" fact="0.7347"/>
          <dgm:constr type="w" for="ch" forName="image7" refType="w" fact="0.1886"/>
          <dgm:constr type="h" for="ch" forName="image7" refType="h" fact="0.2653"/>
          <dgm:constr type="l" for="ch" forName="imageaccent7" refType="w" fact="0.2905"/>
          <dgm:constr type="t" for="ch" forName="imageaccent7" refType="h" fact="0.7384"/>
          <dgm:constr type="w" for="ch" forName="imageaccent7" refType="w" fact="0.022"/>
          <dgm:constr type="h" for="ch" forName="imageaccent7" refType="h" fact="0.0311"/>
          <dgm:constr type="l" for="ch" forName="textaccent7" refType="w" fact="0.3298"/>
          <dgm:constr type="t" for="ch" forName="textaccent7" refType="h" fact="0.7048"/>
          <dgm:constr type="w" for="ch" forName="textaccent7" refType="w" fact="0.022"/>
          <dgm:constr type="h" for="ch" forName="textaccent7" refType="h" fact="0.0311"/>
        </dgm:constrLst>
      </dgm:if>
      <dgm:if name="Name9" axis="ch" ptType="node" func="cnt" op="equ" val="8">
        <dgm:alg type="composite">
          <dgm:param type="ar" val="1.8974"/>
        </dgm:alg>
        <dgm:constrLst>
          <dgm:constr type="primFontSz" for="des" ptType="node" op="equ" val="65"/>
          <dgm:constr type="l" for="ch" forName="image4" refType="w" fact="0.5589"/>
          <dgm:constr type="t" for="ch" forName="image4" refType="h" fact="0.2952"/>
          <dgm:constr type="w" for="ch" forName="image4" refType="w" fact="0.1624"/>
          <dgm:constr type="h" for="ch" forName="image4" refType="h" fact="0.2645"/>
          <dgm:constr type="l" for="ch" forName="text5" refType="w" fact="0.5589"/>
          <dgm:constr type="t" for="ch" forName="text5" refType="h" fact="0.0028"/>
          <dgm:constr type="w" for="ch" forName="text5" refType="w" fact="0.1624"/>
          <dgm:constr type="h" for="ch" forName="text5" refType="h" fact="0.2645"/>
          <dgm:constr type="l" for="ch" forName="image5" refType="w" fact="0.6986"/>
          <dgm:constr type="t" for="ch" forName="image5" refType="h" fact="0.1504"/>
          <dgm:constr type="w" for="ch" forName="image5" refType="w" fact="0.1624"/>
          <dgm:constr type="h" for="ch" forName="image5" refType="h" fact="0.2645"/>
          <dgm:constr type="l" for="ch" forName="image2" refType="w" fact="0.4192"/>
          <dgm:constr type="t" for="ch" forName="image2" refType="h" fact="0.439"/>
          <dgm:constr type="w" for="ch" forName="image2" refType="w" fact="0.1624"/>
          <dgm:constr type="h" for="ch" forName="image2" refType="h" fact="0.2645"/>
          <dgm:constr type="l" for="ch" forName="text4" refType="w" fact="0.4192"/>
          <dgm:constr type="t" for="ch" forName="text4" refType="h" fact="0.1465"/>
          <dgm:constr type="w" for="ch" forName="text4" refType="w" fact="0.1624"/>
          <dgm:constr type="h" for="ch" forName="text4" refType="h" fact="0.2645"/>
          <dgm:constr type="l" for="ch" forName="text2" refType="w" fact="0.2794"/>
          <dgm:constr type="t" for="ch" forName="text2" refType="h" fact="0.2925"/>
          <dgm:constr type="w" for="ch" forName="text2" refType="w" fact="0.1624"/>
          <dgm:constr type="h" for="ch" forName="text2" refType="h" fact="0.2645"/>
          <dgm:constr type="l" for="ch" forName="image3" refType="w" fact="0.2794"/>
          <dgm:constr type="t" for="ch" forName="image3" refType="h" fact="0"/>
          <dgm:constr type="w" for="ch" forName="image3" refType="w" fact="0.1624"/>
          <dgm:constr type="h" for="ch" forName="image3" refType="h" fact="0.2645"/>
          <dgm:constr type="l" for="ch" forName="text1" refType="w" fact="0.1397"/>
          <dgm:constr type="t" for="ch" forName="text1" refType="h" fact="0.4395"/>
          <dgm:constr type="w" for="ch" forName="text1" refType="w" fact="0.1624"/>
          <dgm:constr type="h" for="ch" forName="text1" refType="h" fact="0.2645"/>
          <dgm:constr type="l" for="ch" forName="text3" refType="w" fact="0.1397"/>
          <dgm:constr type="t" for="ch" forName="text3" refType="h" fact="0.1471"/>
          <dgm:constr type="w" for="ch" forName="text3" refType="w" fact="0.1624"/>
          <dgm:constr type="h" for="ch" forName="text3" refType="h" fact="0.2645"/>
          <dgm:constr type="l" for="ch" forName="textaccent1" refType="w" fact="0.1436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4"/>
          <dgm:constr type="h" for="ch" forName="image1" refType="h" fact="0.2645"/>
          <dgm:constr type="l" for="ch" forName="imageaccent1" refType="w" fact="0.1112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2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31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2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41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6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5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93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1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9"/>
          <dgm:constr type="t" for="ch" forName="image6" refType="h" fact="0.5872"/>
          <dgm:constr type="w" for="ch" forName="image6" refType="w" fact="0.1624"/>
          <dgm:constr type="h" for="ch" forName="image6" refType="h" fact="0.2645"/>
          <dgm:constr type="l" for="ch" forName="text6" refType="w" fact="0.6986"/>
          <dgm:constr type="t" for="ch" forName="text6" refType="h" fact="0.4424"/>
          <dgm:constr type="w" for="ch" forName="text6" refType="w" fact="0.1624"/>
          <dgm:constr type="h" for="ch" forName="text6" refType="h" fact="0.2645"/>
          <dgm:constr type="l" for="ch" forName="imageaccent6" refType="w" fact="0.7007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8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3"/>
          <dgm:constr type="t" for="ch" forName="text7" refType="h" fact="0.5856"/>
          <dgm:constr type="w" for="ch" forName="text7" refType="w" fact="0.1624"/>
          <dgm:constr type="h" for="ch" forName="text7" refType="h" fact="0.2645"/>
          <dgm:constr type="l" for="ch" forName="image7" refType="w" fact="0.1396"/>
          <dgm:constr type="t" for="ch" forName="image7" refType="h" fact="0.7326"/>
          <dgm:constr type="w" for="ch" forName="image7" refType="w" fact="0.1624"/>
          <dgm:constr type="h" for="ch" forName="image7" refType="h" fact="0.2645"/>
          <dgm:constr type="l" for="ch" forName="imageaccent7" refType="w" fact="0.2501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4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9"/>
          <dgm:constr type="t" for="ch" forName="image8" refType="h" fact="0.7355"/>
          <dgm:constr type="w" for="ch" forName="image8" refType="w" fact="0.1624"/>
          <dgm:constr type="h" for="ch" forName="image8" refType="h" fact="0.2645"/>
          <dgm:constr type="l" for="ch" forName="text8" refType="w" fact="0.8376"/>
          <dgm:constr type="t" for="ch" forName="text8" refType="h" fact="0.5906"/>
          <dgm:constr type="w" for="ch" forName="text8" refType="w" fact="0.1624"/>
          <dgm:constr type="h" for="ch" forName="text8" refType="h" fact="0.2645"/>
          <dgm:constr type="l" for="ch" forName="imageaccent8" refType="w" fact="0.8397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8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</dgm:constrLst>
      </dgm:if>
      <dgm:if name="Name10" axis="ch" ptType="node" func="cnt" op="equ" val="9">
        <dgm:alg type="composite">
          <dgm:param type="ar" val="1.8986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952"/>
          <dgm:constr type="w" for="ch" forName="image4" refType="w" fact="0.1623"/>
          <dgm:constr type="h" for="ch" forName="image4" refType="h" fact="0.2645"/>
          <dgm:constr type="l" for="ch" forName="text5" refType="w" fact="0.5585"/>
          <dgm:constr type="t" for="ch" forName="text5" refType="h" fact="0.0028"/>
          <dgm:constr type="w" for="ch" forName="text5" refType="w" fact="0.1623"/>
          <dgm:constr type="h" for="ch" forName="text5" refType="h" fact="0.2645"/>
          <dgm:constr type="l" for="ch" forName="image5" refType="w" fact="0.6982"/>
          <dgm:constr type="t" for="ch" forName="image5" refType="h" fact="0.1504"/>
          <dgm:constr type="w" for="ch" forName="image5" refType="w" fact="0.1623"/>
          <dgm:constr type="h" for="ch" forName="image5" refType="h" fact="0.2645"/>
          <dgm:constr type="l" for="ch" forName="image2" refType="w" fact="0.4189"/>
          <dgm:constr type="t" for="ch" forName="image2" refType="h" fact="0.439"/>
          <dgm:constr type="w" for="ch" forName="image2" refType="w" fact="0.1623"/>
          <dgm:constr type="h" for="ch" forName="image2" refType="h" fact="0.2645"/>
          <dgm:constr type="l" for="ch" forName="text4" refType="w" fact="0.4189"/>
          <dgm:constr type="t" for="ch" forName="text4" refType="h" fact="0.1465"/>
          <dgm:constr type="w" for="ch" forName="text4" refType="w" fact="0.1623"/>
          <dgm:constr type="h" for="ch" forName="text4" refType="h" fact="0.2645"/>
          <dgm:constr type="l" for="ch" forName="text2" refType="w" fact="0.2793"/>
          <dgm:constr type="t" for="ch" forName="text2" refType="h" fact="0.2925"/>
          <dgm:constr type="w" for="ch" forName="text2" refType="w" fact="0.1623"/>
          <dgm:constr type="h" for="ch" forName="text2" refType="h" fact="0.2645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645"/>
          <dgm:constr type="l" for="ch" forName="text1" refType="w" fact="0.1396"/>
          <dgm:constr type="t" for="ch" forName="text1" refType="h" fact="0.4395"/>
          <dgm:constr type="w" for="ch" forName="text1" refType="w" fact="0.1623"/>
          <dgm:constr type="h" for="ch" forName="text1" refType="h" fact="0.2645"/>
          <dgm:constr type="l" for="ch" forName="text3" refType="w" fact="0.1396"/>
          <dgm:constr type="t" for="ch" forName="text3" refType="h" fact="0.1471"/>
          <dgm:constr type="w" for="ch" forName="text3" refType="w" fact="0.1623"/>
          <dgm:constr type="h" for="ch" forName="text3" refType="h" fact="0.2645"/>
          <dgm:constr type="l" for="ch" forName="textaccent1" refType="w" fact="0.1435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3"/>
          <dgm:constr type="h" for="ch" forName="image1" refType="h" fact="0.2645"/>
          <dgm:constr type="l" for="ch" forName="imageaccent1" refType="w" fact="0.1111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28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1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39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3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1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89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05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5"/>
          <dgm:constr type="t" for="ch" forName="image6" refType="h" fact="0.5872"/>
          <dgm:constr type="w" for="ch" forName="image6" refType="w" fact="0.1623"/>
          <dgm:constr type="h" for="ch" forName="image6" refType="h" fact="0.2645"/>
          <dgm:constr type="l" for="ch" forName="text6" refType="w" fact="0.6982"/>
          <dgm:constr type="t" for="ch" forName="text6" refType="h" fact="0.4424"/>
          <dgm:constr type="w" for="ch" forName="text6" refType="w" fact="0.1623"/>
          <dgm:constr type="h" for="ch" forName="text6" refType="h" fact="0.2645"/>
          <dgm:constr type="l" for="ch" forName="imageaccent6" refType="w" fact="0.7002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3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2"/>
          <dgm:constr type="t" for="ch" forName="text7" refType="h" fact="0.5856"/>
          <dgm:constr type="w" for="ch" forName="text7" refType="w" fact="0.1623"/>
          <dgm:constr type="h" for="ch" forName="text7" refType="h" fact="0.2645"/>
          <dgm:constr type="l" for="ch" forName="image7" refType="w" fact="0.1395"/>
          <dgm:constr type="t" for="ch" forName="image7" refType="h" fact="0.7326"/>
          <dgm:constr type="w" for="ch" forName="image7" refType="w" fact="0.1623"/>
          <dgm:constr type="h" for="ch" forName="image7" refType="h" fact="0.2645"/>
          <dgm:constr type="l" for="ch" forName="imageaccent7" refType="w" fact="0.25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38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5"/>
          <dgm:constr type="t" for="ch" forName="image8" refType="h" fact="0.7355"/>
          <dgm:constr type="w" for="ch" forName="image8" refType="w" fact="0.1623"/>
          <dgm:constr type="h" for="ch" forName="image8" refType="h" fact="0.2645"/>
          <dgm:constr type="l" for="ch" forName="text8" refType="w" fact="0.8371"/>
          <dgm:constr type="t" for="ch" forName="text8" refType="h" fact="0.5906"/>
          <dgm:constr type="w" for="ch" forName="text8" refType="w" fact="0.1623"/>
          <dgm:constr type="h" for="ch" forName="text8" refType="h" fact="0.2645"/>
          <dgm:constr type="l" for="ch" forName="imageaccent8" refType="w" fact="0.8392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3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  <dgm:constr type="l" for="ch" forName="text9" refType="w" fact="0.8377"/>
          <dgm:constr type="t" for="ch" forName="text9" refType="h" fact="0.0057"/>
          <dgm:constr type="w" for="ch" forName="text9" refType="w" fact="0.1623"/>
          <dgm:constr type="h" for="ch" forName="text9" refType="h" fact="0.2645"/>
          <dgm:constr type="l" for="ch" forName="textaccent9" refType="w" fact="0.95"/>
          <dgm:constr type="t" for="ch" forName="textaccent9" refType="h" fact="0.2383"/>
          <dgm:constr type="w" for="ch" forName="textaccent9" refType="w" fact="0.0189"/>
          <dgm:constr type="h" for="ch" forName="textaccent9" refType="h" fact="0.031"/>
          <dgm:constr type="l" for="ch" forName="image9" refType="w" fact="0.8377"/>
          <dgm:constr type="t" for="ch" forName="image9" refType="h" fact="0.2977"/>
          <dgm:constr type="w" for="ch" forName="image9" refType="w" fact="0.1623"/>
          <dgm:constr type="h" for="ch" forName="image9" refType="h" fact="0.2645"/>
          <dgm:constr type="l" for="ch" forName="imageaccent9" refType="w" fact="0.95"/>
          <dgm:constr type="t" for="ch" forName="imageaccent9" refType="h" fact="0.2993"/>
          <dgm:constr type="w" for="ch" forName="imageaccent9" refType="w" fact="0.0189"/>
          <dgm:constr type="h" for="ch" forName="imageaccent9" refType="h" fact="0.031"/>
        </dgm:constrLst>
      </dgm:if>
      <dgm:if name="Name11" axis="ch" ptType="node" func="cnt" op="equ" val="10">
        <dgm:alg type="composite">
          <dgm:param type="ar" val="1.6608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583"/>
          <dgm:constr type="w" for="ch" forName="image4" refType="w" fact="0.1623"/>
          <dgm:constr type="h" for="ch" forName="image4" refType="h" fact="0.2314"/>
          <dgm:constr type="l" for="ch" forName="text5" refType="w" fact="0.5585"/>
          <dgm:constr type="t" for="ch" forName="text5" refType="h" fact="0.0024"/>
          <dgm:constr type="w" for="ch" forName="text5" refType="w" fact="0.1623"/>
          <dgm:constr type="h" for="ch" forName="text5" refType="h" fact="0.2314"/>
          <dgm:constr type="l" for="ch" forName="image5" refType="w" fact="0.6982"/>
          <dgm:constr type="t" for="ch" forName="image5" refType="h" fact="0.1316"/>
          <dgm:constr type="w" for="ch" forName="image5" refType="w" fact="0.1623"/>
          <dgm:constr type="h" for="ch" forName="image5" refType="h" fact="0.2314"/>
          <dgm:constr type="l" for="ch" forName="image2" refType="w" fact="0.4189"/>
          <dgm:constr type="t" for="ch" forName="image2" refType="h" fact="0.384"/>
          <dgm:constr type="w" for="ch" forName="image2" refType="w" fact="0.1623"/>
          <dgm:constr type="h" for="ch" forName="image2" refType="h" fact="0.2314"/>
          <dgm:constr type="l" for="ch" forName="text4" refType="w" fact="0.4189"/>
          <dgm:constr type="t" for="ch" forName="text4" refType="h" fact="0.1282"/>
          <dgm:constr type="w" for="ch" forName="text4" refType="w" fact="0.1623"/>
          <dgm:constr type="h" for="ch" forName="text4" refType="h" fact="0.2314"/>
          <dgm:constr type="l" for="ch" forName="text2" refType="w" fact="0.2793"/>
          <dgm:constr type="t" for="ch" forName="text2" refType="h" fact="0.2558"/>
          <dgm:constr type="w" for="ch" forName="text2" refType="w" fact="0.1623"/>
          <dgm:constr type="h" for="ch" forName="text2" refType="h" fact="0.2314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314"/>
          <dgm:constr type="l" for="ch" forName="text1" refType="w" fact="0.1396"/>
          <dgm:constr type="t" for="ch" forName="text1" refType="h" fact="0.3845"/>
          <dgm:constr type="w" for="ch" forName="text1" refType="w" fact="0.1623"/>
          <dgm:constr type="h" for="ch" forName="text1" refType="h" fact="0.2314"/>
          <dgm:constr type="l" for="ch" forName="text3" refType="w" fact="0.1396"/>
          <dgm:constr type="t" for="ch" forName="text3" refType="h" fact="0.1286"/>
          <dgm:constr type="w" for="ch" forName="text3" refType="w" fact="0.1623"/>
          <dgm:constr type="h" for="ch" forName="text3" refType="h" fact="0.2314"/>
          <dgm:constr type="l" for="ch" forName="textaccent1" refType="w" fact="0.1435"/>
          <dgm:constr type="t" for="ch" forName="textaccent1" refType="h" fact="0.488"/>
          <dgm:constr type="w" for="ch" forName="textaccent1" refType="w" fact="0.0189"/>
          <dgm:constr type="h" for="ch" forName="textaccent1" refType="h" fact="0.0271"/>
          <dgm:constr type="l" for="ch" forName="image1" refType="w" fact="0"/>
          <dgm:constr type="t" for="ch" forName="image1" refType="h" fact="0.2566"/>
          <dgm:constr type="w" for="ch" forName="image1" refType="w" fact="0.1623"/>
          <dgm:constr type="h" for="ch" forName="image1" refType="h" fact="0.2314"/>
          <dgm:constr type="l" for="ch" forName="imageaccent1" refType="w" fact="0.1111"/>
          <dgm:constr type="t" for="ch" forName="imageaccent1" refType="h" fact="0.4572"/>
          <dgm:constr type="w" for="ch" forName="imageaccent1" refType="w" fact="0.0189"/>
          <dgm:constr type="h" for="ch" forName="imageaccent1" refType="h" fact="0.0271"/>
          <dgm:constr type="l" for="ch" forName="textaccent2" refType="w" fact="0.391"/>
          <dgm:constr type="t" for="ch" forName="textaccent2" refType="h" fact="0.456"/>
          <dgm:constr type="w" for="ch" forName="textaccent2" refType="w" fact="0.0189"/>
          <dgm:constr type="h" for="ch" forName="textaccent2" refType="h" fact="0.0271"/>
          <dgm:constr type="l" for="ch" forName="imageaccent2" refType="w" fact="0.4228"/>
          <dgm:constr type="t" for="ch" forName="imageaccent2" refType="h" fact="0.487"/>
          <dgm:constr type="w" for="ch" forName="imageaccent2" refType="w" fact="0.0189"/>
          <dgm:constr type="h" for="ch" forName="imageaccent2" refType="h" fact="0.0271"/>
          <dgm:constr type="l" for="ch" forName="textaccent3" refType="w" fact="0.2501"/>
          <dgm:constr type="t" for="ch" forName="textaccent3" refType="h" fact="0.1318"/>
          <dgm:constr type="w" for="ch" forName="textaccent3" refType="w" fact="0.0189"/>
          <dgm:constr type="h" for="ch" forName="textaccent3" refType="h" fact="0.0271"/>
          <dgm:constr type="l" for="ch" forName="imageaccent3" refType="w" fact="0.2839"/>
          <dgm:constr type="t" for="ch" forName="imageaccent3" refType="h" fact="0.1025"/>
          <dgm:constr type="w" for="ch" forName="imageaccent3" refType="w" fact="0.0189"/>
          <dgm:constr type="h" for="ch" forName="imageaccent3" refType="h" fact="0.0271"/>
          <dgm:constr type="l" for="ch" forName="textaccent4" refType="w" fact="0.5593"/>
          <dgm:constr type="t" for="ch" forName="textaccent4" refType="h" fact="0.2307"/>
          <dgm:constr type="w" for="ch" forName="textaccent4" refType="w" fact="0.0189"/>
          <dgm:constr type="h" for="ch" forName="textaccent4" refType="h" fact="0.0271"/>
          <dgm:constr type="l" for="ch" forName="imageaccent4" refType="w" fact="0.5901"/>
          <dgm:constr type="t" for="ch" forName="imageaccent4" refType="h" fact="0.2624"/>
          <dgm:constr type="w" for="ch" forName="imageaccent4" refType="w" fact="0.0189"/>
          <dgm:constr type="h" for="ch" forName="imageaccent4" refType="h" fact="0.0271"/>
          <dgm:constr type="l" for="ch" forName="textaccent5" refType="w" fact="0.6989"/>
          <dgm:constr type="t" for="ch" forName="textaccent5" refType="h" fact="0.1062"/>
          <dgm:constr type="w" for="ch" forName="textaccent5" refType="w" fact="0.0189"/>
          <dgm:constr type="h" for="ch" forName="textaccent5" refType="h" fact="0.0271"/>
          <dgm:constr type="l" for="ch" forName="imageaccent5" refType="w" fact="0.7305"/>
          <dgm:constr type="t" for="ch" forName="imageaccent5" refType="h" fact="0.1367"/>
          <dgm:constr type="w" for="ch" forName="imageaccent5" refType="w" fact="0.0189"/>
          <dgm:constr type="h" for="ch" forName="imageaccent5" refType="h" fact="0.0271"/>
          <dgm:constr type="l" for="ch" forName="image6" refType="w" fact="0.5585"/>
          <dgm:constr type="t" for="ch" forName="image6" refType="h" fact="0.5137"/>
          <dgm:constr type="w" for="ch" forName="image6" refType="w" fact="0.1623"/>
          <dgm:constr type="h" for="ch" forName="image6" refType="h" fact="0.2314"/>
          <dgm:constr type="l" for="ch" forName="text6" refType="w" fact="0.6982"/>
          <dgm:constr type="t" for="ch" forName="text6" refType="h" fact="0.387"/>
          <dgm:constr type="w" for="ch" forName="text6" refType="w" fact="0.1623"/>
          <dgm:constr type="h" for="ch" forName="text6" refType="h" fact="0.2314"/>
          <dgm:constr type="l" for="ch" forName="imageaccent6" refType="w" fact="0.7002"/>
          <dgm:constr type="t" for="ch" forName="imageaccent6" refType="h" fact="0.6152"/>
          <dgm:constr type="w" for="ch" forName="imageaccent6" refType="w" fact="0.0189"/>
          <dgm:constr type="h" for="ch" forName="imageaccent6" refType="h" fact="0.0271"/>
          <dgm:constr type="l" for="ch" forName="textaccent6" refType="w" fact="0.7303"/>
          <dgm:constr type="t" for="ch" forName="textaccent6" refType="h" fact="0.5897"/>
          <dgm:constr type="w" for="ch" forName="textaccent6" refType="w" fact="0.0189"/>
          <dgm:constr type="h" for="ch" forName="textaccent6" refType="h" fact="0.0271"/>
          <dgm:constr type="l" for="ch" forName="text7" refType="w" fact="0.2792"/>
          <dgm:constr type="t" for="ch" forName="text7" refType="h" fact="0.5122"/>
          <dgm:constr type="w" for="ch" forName="text7" refType="w" fact="0.1623"/>
          <dgm:constr type="h" for="ch" forName="text7" refType="h" fact="0.2314"/>
          <dgm:constr type="l" for="ch" forName="image7" refType="w" fact="0.1395"/>
          <dgm:constr type="t" for="ch" forName="image7" refType="h" fact="0.6409"/>
          <dgm:constr type="w" for="ch" forName="image7" refType="w" fact="0.1623"/>
          <dgm:constr type="h" for="ch" forName="image7" refType="h" fact="0.2314"/>
          <dgm:constr type="l" for="ch" forName="imageaccent7" refType="w" fact="0.25"/>
          <dgm:constr type="t" for="ch" forName="imageaccent7" refType="h" fact="0.6441"/>
          <dgm:constr type="w" for="ch" forName="imageaccent7" refType="w" fact="0.0189"/>
          <dgm:constr type="h" for="ch" forName="imageaccent7" refType="h" fact="0.0271"/>
          <dgm:constr type="l" for="ch" forName="textaccent7" refType="w" fact="0.2838"/>
          <dgm:constr type="t" for="ch" forName="textaccent7" refType="h" fact="0.6148"/>
          <dgm:constr type="w" for="ch" forName="textaccent7" refType="w" fact="0.0189"/>
          <dgm:constr type="h" for="ch" forName="textaccent7" refType="h" fact="0.0271"/>
          <dgm:constr type="l" for="ch" forName="image8" refType="w" fact="0.6975"/>
          <dgm:constr type="t" for="ch" forName="image8" refType="h" fact="0.6433"/>
          <dgm:constr type="w" for="ch" forName="image8" refType="w" fact="0.1623"/>
          <dgm:constr type="h" for="ch" forName="image8" refType="h" fact="0.2314"/>
          <dgm:constr type="l" for="ch" forName="text8" refType="w" fact="0.8371"/>
          <dgm:constr type="t" for="ch" forName="text8" refType="h" fact="0.5167"/>
          <dgm:constr type="w" for="ch" forName="text8" refType="w" fact="0.1623"/>
          <dgm:constr type="h" for="ch" forName="text8" refType="h" fact="0.2314"/>
          <dgm:constr type="l" for="ch" forName="imageaccent8" refType="w" fact="0.8392"/>
          <dgm:constr type="t" for="ch" forName="imageaccent8" refType="h" fact="0.7449"/>
          <dgm:constr type="w" for="ch" forName="imageaccent8" refType="w" fact="0.0189"/>
          <dgm:constr type="h" for="ch" forName="imageaccent8" refType="h" fact="0.0271"/>
          <dgm:constr type="l" for="ch" forName="textaccent8" refType="w" fact="0.8693"/>
          <dgm:constr type="t" for="ch" forName="textaccent8" refType="h" fact="0.7194"/>
          <dgm:constr type="w" for="ch" forName="textaccent8" refType="w" fact="0.0189"/>
          <dgm:constr type="h" for="ch" forName="textaccent8" refType="h" fact="0.0271"/>
          <dgm:constr type="l" for="ch" forName="text9" refType="w" fact="0.8377"/>
          <dgm:constr type="t" for="ch" forName="text9" refType="h" fact="0.005"/>
          <dgm:constr type="w" for="ch" forName="text9" refType="w" fact="0.1623"/>
          <dgm:constr type="h" for="ch" forName="text9" refType="h" fact="0.2314"/>
          <dgm:constr type="l" for="ch" forName="textaccent9" refType="w" fact="0.95"/>
          <dgm:constr type="t" for="ch" forName="textaccent9" refType="h" fact="0.2084"/>
          <dgm:constr type="w" for="ch" forName="textaccent9" refType="w" fact="0.0189"/>
          <dgm:constr type="h" for="ch" forName="textaccent9" refType="h" fact="0.0271"/>
          <dgm:constr type="l" for="ch" forName="image9" refType="w" fact="0.8377"/>
          <dgm:constr type="t" for="ch" forName="image9" refType="h" fact="0.2604"/>
          <dgm:constr type="w" for="ch" forName="image9" refType="w" fact="0.1623"/>
          <dgm:constr type="h" for="ch" forName="image9" refType="h" fact="0.2314"/>
          <dgm:constr type="l" for="ch" forName="imageaccent9" refType="w" fact="0.95"/>
          <dgm:constr type="t" for="ch" forName="imageaccent9" refType="h" fact="0.2618"/>
          <dgm:constr type="w" for="ch" forName="imageaccent9" refType="w" fact="0.0189"/>
          <dgm:constr type="h" for="ch" forName="imageaccent9" refType="h" fact="0.0271"/>
          <dgm:constr type="l" for="ch" forName="image10" refType="w" fact="0.2786"/>
          <dgm:constr type="t" for="ch" forName="image10" refType="h" fact="0.7686"/>
          <dgm:constr type="w" for="ch" forName="image10" refType="w" fact="0.1623"/>
          <dgm:constr type="h" for="ch" forName="image10" refType="h" fact="0.2314"/>
          <dgm:constr type="l" for="ch" forName="text10" refType="w" fact="0.4183"/>
          <dgm:constr type="t" for="ch" forName="text10" refType="h" fact="0.6419"/>
          <dgm:constr type="w" for="ch" forName="text10" refType="w" fact="0.1623"/>
          <dgm:constr type="h" for="ch" forName="text10" refType="h" fact="0.2314"/>
          <dgm:constr type="l" for="ch" forName="imageaccent10" refType="w" fact="0.4203"/>
          <dgm:constr type="t" for="ch" forName="imageaccent10" refType="h" fact="0.8701"/>
          <dgm:constr type="w" for="ch" forName="imageaccent10" refType="w" fact="0.0189"/>
          <dgm:constr type="h" for="ch" forName="imageaccent10" refType="h" fact="0.0271"/>
          <dgm:constr type="l" for="ch" forName="textaccent10" refType="w" fact="0.4504"/>
          <dgm:constr type="t" for="ch" forName="textaccent10" refType="h" fact="0.8446"/>
          <dgm:constr type="w" for="ch" forName="textaccent10" refType="w" fact="0.0189"/>
          <dgm:constr type="h" for="ch" forName="textaccent10" refType="h" fact="0.0271"/>
        </dgm:constrLst>
      </dgm:if>
      <dgm:if name="Name12" axis="ch" ptType="node" func="cnt" op="equ" val="11">
        <dgm:alg type="composite">
          <dgm:param type="ar" val="1.4704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287"/>
          <dgm:constr type="w" for="ch" forName="image4" refType="w" fact="0.1623"/>
          <dgm:constr type="h" for="ch" forName="image4" refType="h" fact="0.2049"/>
          <dgm:constr type="l" for="ch" forName="text5" refType="w" fact="0.5585"/>
          <dgm:constr type="t" for="ch" forName="text5" refType="h" fact="0.0022"/>
          <dgm:constr type="w" for="ch" forName="text5" refType="w" fact="0.1623"/>
          <dgm:constr type="h" for="ch" forName="text5" refType="h" fact="0.2049"/>
          <dgm:constr type="l" for="ch" forName="image5" refType="w" fact="0.6982"/>
          <dgm:constr type="t" for="ch" forName="image5" refType="h" fact="0.1165"/>
          <dgm:constr type="w" for="ch" forName="image5" refType="w" fact="0.1623"/>
          <dgm:constr type="h" for="ch" forName="image5" refType="h" fact="0.2049"/>
          <dgm:constr type="l" for="ch" forName="image2" refType="w" fact="0.4189"/>
          <dgm:constr type="t" for="ch" forName="image2" refType="h" fact="0.34"/>
          <dgm:constr type="w" for="ch" forName="image2" refType="w" fact="0.1623"/>
          <dgm:constr type="h" for="ch" forName="image2" refType="h" fact="0.2049"/>
          <dgm:constr type="l" for="ch" forName="text4" refType="w" fact="0.4189"/>
          <dgm:constr type="t" for="ch" forName="text4" refType="h" fact="0.1135"/>
          <dgm:constr type="w" for="ch" forName="text4" refType="w" fact="0.1623"/>
          <dgm:constr type="h" for="ch" forName="text4" refType="h" fact="0.2049"/>
          <dgm:constr type="l" for="ch" forName="text2" refType="w" fact="0.2793"/>
          <dgm:constr type="t" for="ch" forName="text2" refType="h" fact="0.2265"/>
          <dgm:constr type="w" for="ch" forName="text2" refType="w" fact="0.1623"/>
          <dgm:constr type="h" for="ch" forName="text2" refType="h" fact="0.2049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049"/>
          <dgm:constr type="l" for="ch" forName="text1" refType="w" fact="0.1396"/>
          <dgm:constr type="t" for="ch" forName="text1" refType="h" fact="0.3404"/>
          <dgm:constr type="w" for="ch" forName="text1" refType="w" fact="0.1623"/>
          <dgm:constr type="h" for="ch" forName="text1" refType="h" fact="0.2049"/>
          <dgm:constr type="l" for="ch" forName="text3" refType="w" fact="0.1396"/>
          <dgm:constr type="t" for="ch" forName="text3" refType="h" fact="0.1139"/>
          <dgm:constr type="w" for="ch" forName="text3" refType="w" fact="0.1623"/>
          <dgm:constr type="h" for="ch" forName="text3" refType="h" fact="0.2049"/>
          <dgm:constr type="l" for="ch" forName="textaccent1" refType="w" fact="0.1435"/>
          <dgm:constr type="t" for="ch" forName="textaccent1" refType="h" fact="0.432"/>
          <dgm:constr type="w" for="ch" forName="textaccent1" refType="w" fact="0.0189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623"/>
          <dgm:constr type="h" for="ch" forName="image1" refType="h" fact="0.2049"/>
          <dgm:constr type="l" for="ch" forName="imageaccent1" refType="w" fact="0.1111"/>
          <dgm:constr type="t" for="ch" forName="imageaccent1" refType="h" fact="0.4048"/>
          <dgm:constr type="w" for="ch" forName="imageaccent1" refType="w" fact="0.0189"/>
          <dgm:constr type="h" for="ch" forName="imageaccent1" refType="h" fact="0.024"/>
          <dgm:constr type="l" for="ch" forName="textaccent2" refType="w" fact="0.391"/>
          <dgm:constr type="t" for="ch" forName="textaccent2" refType="h" fact="0.4038"/>
          <dgm:constr type="w" for="ch" forName="textaccent2" refType="w" fact="0.0189"/>
          <dgm:constr type="h" for="ch" forName="textaccent2" refType="h" fact="0.024"/>
          <dgm:constr type="l" for="ch" forName="imageaccent2" refType="w" fact="0.4228"/>
          <dgm:constr type="t" for="ch" forName="imageaccent2" refType="h" fact="0.4312"/>
          <dgm:constr type="w" for="ch" forName="imageaccent2" refType="w" fact="0.0189"/>
          <dgm:constr type="h" for="ch" forName="imageaccent2" refType="h" fact="0.024"/>
          <dgm:constr type="l" for="ch" forName="textaccent3" refType="w" fact="0.2501"/>
          <dgm:constr type="t" for="ch" forName="textaccent3" refType="h" fact="0.1167"/>
          <dgm:constr type="w" for="ch" forName="textaccent3" refType="w" fact="0.0189"/>
          <dgm:constr type="h" for="ch" forName="textaccent3" refType="h" fact="0.024"/>
          <dgm:constr type="l" for="ch" forName="imageaccent3" refType="w" fact="0.2839"/>
          <dgm:constr type="t" for="ch" forName="imageaccent3" refType="h" fact="0.0908"/>
          <dgm:constr type="w" for="ch" forName="imageaccent3" refType="w" fact="0.0189"/>
          <dgm:constr type="h" for="ch" forName="imageaccent3" refType="h" fact="0.024"/>
          <dgm:constr type="l" for="ch" forName="textaccent4" refType="w" fact="0.5593"/>
          <dgm:constr type="t" for="ch" forName="textaccent4" refType="h" fact="0.2042"/>
          <dgm:constr type="w" for="ch" forName="textaccent4" refType="w" fact="0.0189"/>
          <dgm:constr type="h" for="ch" forName="textaccent4" refType="h" fact="0.024"/>
          <dgm:constr type="l" for="ch" forName="imageaccent4" refType="w" fact="0.5901"/>
          <dgm:constr type="t" for="ch" forName="imageaccent4" refType="h" fact="0.2323"/>
          <dgm:constr type="w" for="ch" forName="imageaccent4" refType="w" fact="0.0189"/>
          <dgm:constr type="h" for="ch" forName="imageaccent4" refType="h" fact="0.024"/>
          <dgm:constr type="l" for="ch" forName="textaccent5" refType="w" fact="0.6989"/>
          <dgm:constr type="t" for="ch" forName="textaccent5" refType="h" fact="0.094"/>
          <dgm:constr type="w" for="ch" forName="textaccent5" refType="w" fact="0.0189"/>
          <dgm:constr type="h" for="ch" forName="textaccent5" refType="h" fact="0.024"/>
          <dgm:constr type="l" for="ch" forName="imageaccent5" refType="w" fact="0.7305"/>
          <dgm:constr type="t" for="ch" forName="imageaccent5" refType="h" fact="0.121"/>
          <dgm:constr type="w" for="ch" forName="imageaccent5" refType="w" fact="0.0189"/>
          <dgm:constr type="h" for="ch" forName="imageaccent5" refType="h" fact="0.024"/>
          <dgm:constr type="l" for="ch" forName="image6" refType="w" fact="0.5585"/>
          <dgm:constr type="t" for="ch" forName="image6" refType="h" fact="0.4548"/>
          <dgm:constr type="w" for="ch" forName="image6" refType="w" fact="0.1623"/>
          <dgm:constr type="h" for="ch" forName="image6" refType="h" fact="0.2049"/>
          <dgm:constr type="l" for="ch" forName="text6" refType="w" fact="0.6982"/>
          <dgm:constr type="t" for="ch" forName="text6" refType="h" fact="0.3426"/>
          <dgm:constr type="w" for="ch" forName="text6" refType="w" fact="0.1623"/>
          <dgm:constr type="h" for="ch" forName="text6" refType="h" fact="0.2049"/>
          <dgm:constr type="l" for="ch" forName="imageaccent6" refType="w" fact="0.7002"/>
          <dgm:constr type="t" for="ch" forName="imageaccent6" refType="h" fact="0.5447"/>
          <dgm:constr type="w" for="ch" forName="imageaccent6" refType="w" fact="0.0189"/>
          <dgm:constr type="h" for="ch" forName="imageaccent6" refType="h" fact="0.024"/>
          <dgm:constr type="l" for="ch" forName="textaccent6" refType="w" fact="0.7303"/>
          <dgm:constr type="t" for="ch" forName="textaccent6" refType="h" fact="0.5221"/>
          <dgm:constr type="w" for="ch" forName="textaccent6" refType="w" fact="0.0189"/>
          <dgm:constr type="h" for="ch" forName="textaccent6" refType="h" fact="0.024"/>
          <dgm:constr type="l" for="ch" forName="text7" refType="w" fact="0.2792"/>
          <dgm:constr type="t" for="ch" forName="text7" refType="h" fact="0.4535"/>
          <dgm:constr type="w" for="ch" forName="text7" refType="w" fact="0.1623"/>
          <dgm:constr type="h" for="ch" forName="text7" refType="h" fact="0.2049"/>
          <dgm:constr type="l" for="ch" forName="image7" refType="w" fact="0.1395"/>
          <dgm:constr type="t" for="ch" forName="image7" refType="h" fact="0.5674"/>
          <dgm:constr type="w" for="ch" forName="image7" refType="w" fact="0.1623"/>
          <dgm:constr type="h" for="ch" forName="image7" refType="h" fact="0.2049"/>
          <dgm:constr type="l" for="ch" forName="imageaccent7" refType="w" fact="0.25"/>
          <dgm:constr type="t" for="ch" forName="imageaccent7" refType="h" fact="0.5703"/>
          <dgm:constr type="w" for="ch" forName="imageaccent7" refType="w" fact="0.0189"/>
          <dgm:constr type="h" for="ch" forName="imageaccent7" refType="h" fact="0.024"/>
          <dgm:constr type="l" for="ch" forName="textaccent7" refType="w" fact="0.2838"/>
          <dgm:constr type="t" for="ch" forName="textaccent7" refType="h" fact="0.5443"/>
          <dgm:constr type="w" for="ch" forName="textaccent7" refType="w" fact="0.0189"/>
          <dgm:constr type="h" for="ch" forName="textaccent7" refType="h" fact="0.024"/>
          <dgm:constr type="l" for="ch" forName="image8" refType="w" fact="0.6975"/>
          <dgm:constr type="t" for="ch" forName="image8" refType="h" fact="0.5696"/>
          <dgm:constr type="w" for="ch" forName="image8" refType="w" fact="0.1623"/>
          <dgm:constr type="h" for="ch" forName="image8" refType="h" fact="0.2049"/>
          <dgm:constr type="l" for="ch" forName="text8" refType="w" fact="0.8371"/>
          <dgm:constr type="t" for="ch" forName="text8" refType="h" fact="0.4574"/>
          <dgm:constr type="w" for="ch" forName="text8" refType="w" fact="0.1623"/>
          <dgm:constr type="h" for="ch" forName="text8" refType="h" fact="0.2049"/>
          <dgm:constr type="l" for="ch" forName="imageaccent8" refType="w" fact="0.8392"/>
          <dgm:constr type="t" for="ch" forName="imageaccent8" refType="h" fact="0.6595"/>
          <dgm:constr type="w" for="ch" forName="imageaccent8" refType="w" fact="0.0189"/>
          <dgm:constr type="h" for="ch" forName="imageaccent8" refType="h" fact="0.024"/>
          <dgm:constr type="l" for="ch" forName="textaccent8" refType="w" fact="0.8693"/>
          <dgm:constr type="t" for="ch" forName="textaccent8" refType="h" fact="0.6369"/>
          <dgm:constr type="w" for="ch" forName="textaccent8" refType="w" fact="0.0189"/>
          <dgm:constr type="h" for="ch" forName="textaccent8" refType="h" fact="0.024"/>
          <dgm:constr type="l" for="ch" forName="text9" refType="w" fact="0.8377"/>
          <dgm:constr type="t" for="ch" forName="text9" refType="h" fact="0.0044"/>
          <dgm:constr type="w" for="ch" forName="text9" refType="w" fact="0.1623"/>
          <dgm:constr type="h" for="ch" forName="text9" refType="h" fact="0.2049"/>
          <dgm:constr type="l" for="ch" forName="textaccent9" refType="w" fact="0.95"/>
          <dgm:constr type="t" for="ch" forName="textaccent9" refType="h" fact="0.1846"/>
          <dgm:constr type="w" for="ch" forName="textaccent9" refType="w" fact="0.0189"/>
          <dgm:constr type="h" for="ch" forName="textaccent9" refType="h" fact="0.024"/>
          <dgm:constr type="l" for="ch" forName="image9" refType="w" fact="0.8377"/>
          <dgm:constr type="t" for="ch" forName="image9" refType="h" fact="0.2306"/>
          <dgm:constr type="w" for="ch" forName="image9" refType="w" fact="0.1623"/>
          <dgm:constr type="h" for="ch" forName="image9" refType="h" fact="0.2049"/>
          <dgm:constr type="l" for="ch" forName="imageaccent9" refType="w" fact="0.95"/>
          <dgm:constr type="t" for="ch" forName="imageaccent9" refType="h" fact="0.2318"/>
          <dgm:constr type="w" for="ch" forName="imageaccent9" refType="w" fact="0.0189"/>
          <dgm:constr type="h" for="ch" forName="imageaccent9" refType="h" fact="0.024"/>
          <dgm:constr type="l" for="ch" forName="image10" refType="w" fact="0.2786"/>
          <dgm:constr type="t" for="ch" forName="image10" refType="h" fact="0.6805"/>
          <dgm:constr type="w" for="ch" forName="image10" refType="w" fact="0.1623"/>
          <dgm:constr type="h" for="ch" forName="image10" refType="h" fact="0.2049"/>
          <dgm:constr type="l" for="ch" forName="text10" refType="w" fact="0.4183"/>
          <dgm:constr type="t" for="ch" forName="text10" refType="h" fact="0.5683"/>
          <dgm:constr type="w" for="ch" forName="text10" refType="w" fact="0.1623"/>
          <dgm:constr type="h" for="ch" forName="text10" refType="h" fact="0.2049"/>
          <dgm:constr type="l" for="ch" forName="imageaccent10" refType="w" fact="0.4203"/>
          <dgm:constr type="t" for="ch" forName="imageaccent10" refType="h" fact="0.7704"/>
          <dgm:constr type="w" for="ch" forName="imageaccent10" refType="w" fact="0.0189"/>
          <dgm:constr type="h" for="ch" forName="imageaccent10" refType="h" fact="0.024"/>
          <dgm:constr type="l" for="ch" forName="textaccent10" refType="w" fact="0.4504"/>
          <dgm:constr type="t" for="ch" forName="textaccent10" refType="h" fact="0.7478"/>
          <dgm:constr type="w" for="ch" forName="textaccent10" refType="w" fact="0.0189"/>
          <dgm:constr type="h" for="ch" forName="textaccent10" refType="h" fact="0.024"/>
          <dgm:constr type="l" for="ch" forName="text11" refType="w" fact="0.6971"/>
          <dgm:constr type="t" for="ch" forName="text11" refType="h" fact="0.7951"/>
          <dgm:constr type="w" for="ch" forName="text11" refType="w" fact="0.1623"/>
          <dgm:constr type="h" for="ch" forName="text11" refType="h" fact="0.2049"/>
          <dgm:constr type="l" for="ch" forName="image11" refType="w" fact="0.5575"/>
          <dgm:constr type="t" for="ch" forName="image11" refType="h" fact="0.6816"/>
          <dgm:constr type="w" for="ch" forName="image11" refType="w" fact="0.1623"/>
          <dgm:constr type="h" for="ch" forName="image11" refType="h" fact="0.2049"/>
          <dgm:constr type="l" for="ch" forName="imageaccent11" refType="w" fact="0.6692"/>
          <dgm:constr type="t" for="ch" forName="imageaccent11" refType="h" fact="0.8589"/>
          <dgm:constr type="w" for="ch" forName="imageaccent11" refType="w" fact="0.0189"/>
          <dgm:constr type="h" for="ch" forName="imageaccent11" refType="h" fact="0.024"/>
          <dgm:constr type="l" for="ch" forName="textaccent11" refType="w" fact="0.701"/>
          <dgm:constr type="t" for="ch" forName="textaccent11" refType="h" fact="0.8863"/>
          <dgm:constr type="w" for="ch" forName="textaccent11" refType="w" fact="0.0189"/>
          <dgm:constr type="h" for="ch" forName="textaccent11" refType="h" fact="0.024"/>
        </dgm:constrLst>
      </dgm:if>
      <dgm:else name="Name13">
        <dgm:alg type="composite">
          <dgm:param type="ar" val="1.675"/>
        </dgm:alg>
        <dgm:constrLst>
          <dgm:constr type="primFontSz" for="des" ptType="node" op="equ" val="65"/>
          <dgm:constr type="l" for="ch" forName="image4" refType="w" fact="0.4903"/>
          <dgm:constr type="t" for="ch" forName="image4" refType="h" fact="0.2287"/>
          <dgm:constr type="w" for="ch" forName="image4" refType="w" fact="0.1425"/>
          <dgm:constr type="h" for="ch" forName="image4" refType="h" fact="0.2049"/>
          <dgm:constr type="l" for="ch" forName="text5" refType="w" fact="0.4903"/>
          <dgm:constr type="t" for="ch" forName="text5" refType="h" fact="0.0022"/>
          <dgm:constr type="w" for="ch" forName="text5" refType="w" fact="0.1425"/>
          <dgm:constr type="h" for="ch" forName="text5" refType="h" fact="0.2049"/>
          <dgm:constr type="l" for="ch" forName="image5" refType="w" fact="0.6129"/>
          <dgm:constr type="t" for="ch" forName="image5" refType="h" fact="0.1165"/>
          <dgm:constr type="w" for="ch" forName="image5" refType="w" fact="0.1425"/>
          <dgm:constr type="h" for="ch" forName="image5" refType="h" fact="0.2049"/>
          <dgm:constr type="l" for="ch" forName="image2" refType="w" fact="0.3677"/>
          <dgm:constr type="t" for="ch" forName="image2" refType="h" fact="0.34"/>
          <dgm:constr type="w" for="ch" forName="image2" refType="w" fact="0.1425"/>
          <dgm:constr type="h" for="ch" forName="image2" refType="h" fact="0.2049"/>
          <dgm:constr type="l" for="ch" forName="text4" refType="w" fact="0.3677"/>
          <dgm:constr type="t" for="ch" forName="text4" refType="h" fact="0.1135"/>
          <dgm:constr type="w" for="ch" forName="text4" refType="w" fact="0.1425"/>
          <dgm:constr type="h" for="ch" forName="text4" refType="h" fact="0.2049"/>
          <dgm:constr type="l" for="ch" forName="text2" refType="w" fact="0.2452"/>
          <dgm:constr type="t" for="ch" forName="text2" refType="h" fact="0.2265"/>
          <dgm:constr type="w" for="ch" forName="text2" refType="w" fact="0.1425"/>
          <dgm:constr type="h" for="ch" forName="text2" refType="h" fact="0.2049"/>
          <dgm:constr type="l" for="ch" forName="image3" refType="w" fact="0.2452"/>
          <dgm:constr type="t" for="ch" forName="image3" refType="h" fact="0"/>
          <dgm:constr type="w" for="ch" forName="image3" refType="w" fact="0.1425"/>
          <dgm:constr type="h" for="ch" forName="image3" refType="h" fact="0.2049"/>
          <dgm:constr type="l" for="ch" forName="text1" refType="w" fact="0.1226"/>
          <dgm:constr type="t" for="ch" forName="text1" refType="h" fact="0.3404"/>
          <dgm:constr type="w" for="ch" forName="text1" refType="w" fact="0.1425"/>
          <dgm:constr type="h" for="ch" forName="text1" refType="h" fact="0.2049"/>
          <dgm:constr type="l" for="ch" forName="text3" refType="w" fact="0.1226"/>
          <dgm:constr type="t" for="ch" forName="text3" refType="h" fact="0.1139"/>
          <dgm:constr type="w" for="ch" forName="text3" refType="w" fact="0.1425"/>
          <dgm:constr type="h" for="ch" forName="text3" refType="h" fact="0.2049"/>
          <dgm:constr type="l" for="ch" forName="textaccent1" refType="w" fact="0.126"/>
          <dgm:constr type="t" for="ch" forName="textaccent1" refType="h" fact="0.432"/>
          <dgm:constr type="w" for="ch" forName="textaccent1" refType="w" fact="0.0166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425"/>
          <dgm:constr type="h" for="ch" forName="image1" refType="h" fact="0.2049"/>
          <dgm:constr type="l" for="ch" forName="imageaccent1" refType="w" fact="0.0976"/>
          <dgm:constr type="t" for="ch" forName="imageaccent1" refType="h" fact="0.4048"/>
          <dgm:constr type="w" for="ch" forName="imageaccent1" refType="w" fact="0.0166"/>
          <dgm:constr type="h" for="ch" forName="imageaccent1" refType="h" fact="0.024"/>
          <dgm:constr type="l" for="ch" forName="textaccent2" refType="w" fact="0.3432"/>
          <dgm:constr type="t" for="ch" forName="textaccent2" refType="h" fact="0.4038"/>
          <dgm:constr type="w" for="ch" forName="textaccent2" refType="w" fact="0.0166"/>
          <dgm:constr type="h" for="ch" forName="textaccent2" refType="h" fact="0.024"/>
          <dgm:constr type="l" for="ch" forName="imageaccent2" refType="w" fact="0.3712"/>
          <dgm:constr type="t" for="ch" forName="imageaccent2" refType="h" fact="0.4312"/>
          <dgm:constr type="w" for="ch" forName="imageaccent2" refType="w" fact="0.0166"/>
          <dgm:constr type="h" for="ch" forName="imageaccent2" refType="h" fact="0.024"/>
          <dgm:constr type="l" for="ch" forName="textaccent3" refType="w" fact="0.2196"/>
          <dgm:constr type="t" for="ch" forName="textaccent3" refType="h" fact="0.1167"/>
          <dgm:constr type="w" for="ch" forName="textaccent3" refType="w" fact="0.0166"/>
          <dgm:constr type="h" for="ch" forName="textaccent3" refType="h" fact="0.024"/>
          <dgm:constr type="l" for="ch" forName="imageaccent3" refType="w" fact="0.2492"/>
          <dgm:constr type="t" for="ch" forName="imageaccent3" refType="h" fact="0.0908"/>
          <dgm:constr type="w" for="ch" forName="imageaccent3" refType="w" fact="0.0166"/>
          <dgm:constr type="h" for="ch" forName="imageaccent3" refType="h" fact="0.024"/>
          <dgm:constr type="l" for="ch" forName="textaccent4" refType="w" fact="0.491"/>
          <dgm:constr type="t" for="ch" forName="textaccent4" refType="h" fact="0.2042"/>
          <dgm:constr type="w" for="ch" forName="textaccent4" refType="w" fact="0.0166"/>
          <dgm:constr type="h" for="ch" forName="textaccent4" refType="h" fact="0.024"/>
          <dgm:constr type="l" for="ch" forName="imageaccent4" refType="w" fact="0.5181"/>
          <dgm:constr type="t" for="ch" forName="imageaccent4" refType="h" fact="0.2323"/>
          <dgm:constr type="w" for="ch" forName="imageaccent4" refType="w" fact="0.0166"/>
          <dgm:constr type="h" for="ch" forName="imageaccent4" refType="h" fact="0.024"/>
          <dgm:constr type="l" for="ch" forName="textaccent5" refType="w" fact="0.6136"/>
          <dgm:constr type="t" for="ch" forName="textaccent5" refType="h" fact="0.094"/>
          <dgm:constr type="w" for="ch" forName="textaccent5" refType="w" fact="0.0166"/>
          <dgm:constr type="h" for="ch" forName="textaccent5" refType="h" fact="0.024"/>
          <dgm:constr type="l" for="ch" forName="imageaccent5" refType="w" fact="0.6413"/>
          <dgm:constr type="t" for="ch" forName="imageaccent5" refType="h" fact="0.121"/>
          <dgm:constr type="w" for="ch" forName="imageaccent5" refType="w" fact="0.0166"/>
          <dgm:constr type="h" for="ch" forName="imageaccent5" refType="h" fact="0.024"/>
          <dgm:constr type="l" for="ch" forName="image6" refType="w" fact="0.4903"/>
          <dgm:constr type="t" for="ch" forName="image6" refType="h" fact="0.4548"/>
          <dgm:constr type="w" for="ch" forName="image6" refType="w" fact="0.1425"/>
          <dgm:constr type="h" for="ch" forName="image6" refType="h" fact="0.2049"/>
          <dgm:constr type="l" for="ch" forName="text6" refType="w" fact="0.6129"/>
          <dgm:constr type="t" for="ch" forName="text6" refType="h" fact="0.3426"/>
          <dgm:constr type="w" for="ch" forName="text6" refType="w" fact="0.1425"/>
          <dgm:constr type="h" for="ch" forName="text6" refType="h" fact="0.2049"/>
          <dgm:constr type="l" for="ch" forName="imageaccent6" refType="w" fact="0.6147"/>
          <dgm:constr type="t" for="ch" forName="imageaccent6" refType="h" fact="0.5447"/>
          <dgm:constr type="w" for="ch" forName="imageaccent6" refType="w" fact="0.0166"/>
          <dgm:constr type="h" for="ch" forName="imageaccent6" refType="h" fact="0.024"/>
          <dgm:constr type="l" for="ch" forName="textaccent6" refType="w" fact="0.6411"/>
          <dgm:constr type="t" for="ch" forName="textaccent6" refType="h" fact="0.5221"/>
          <dgm:constr type="w" for="ch" forName="textaccent6" refType="w" fact="0.0166"/>
          <dgm:constr type="h" for="ch" forName="textaccent6" refType="h" fact="0.024"/>
          <dgm:constr type="l" for="ch" forName="text7" refType="w" fact="0.2451"/>
          <dgm:constr type="t" for="ch" forName="text7" refType="h" fact="0.4535"/>
          <dgm:constr type="w" for="ch" forName="text7" refType="w" fact="0.1425"/>
          <dgm:constr type="h" for="ch" forName="text7" refType="h" fact="0.2049"/>
          <dgm:constr type="l" for="ch" forName="image7" refType="w" fact="0.1225"/>
          <dgm:constr type="t" for="ch" forName="image7" refType="h" fact="0.5674"/>
          <dgm:constr type="w" for="ch" forName="image7" refType="w" fact="0.1425"/>
          <dgm:constr type="h" for="ch" forName="image7" refType="h" fact="0.2049"/>
          <dgm:constr type="l" for="ch" forName="imageaccent7" refType="w" fact="0.2195"/>
          <dgm:constr type="t" for="ch" forName="imageaccent7" refType="h" fact="0.5703"/>
          <dgm:constr type="w" for="ch" forName="imageaccent7" refType="w" fact="0.0166"/>
          <dgm:constr type="h" for="ch" forName="imageaccent7" refType="h" fact="0.024"/>
          <dgm:constr type="l" for="ch" forName="textaccent7" refType="w" fact="0.2491"/>
          <dgm:constr type="t" for="ch" forName="textaccent7" refType="h" fact="0.5443"/>
          <dgm:constr type="w" for="ch" forName="textaccent7" refType="w" fact="0.0166"/>
          <dgm:constr type="h" for="ch" forName="textaccent7" refType="h" fact="0.024"/>
          <dgm:constr type="l" for="ch" forName="image8" refType="w" fact="0.6123"/>
          <dgm:constr type="t" for="ch" forName="image8" refType="h" fact="0.5696"/>
          <dgm:constr type="w" for="ch" forName="image8" refType="w" fact="0.1425"/>
          <dgm:constr type="h" for="ch" forName="image8" refType="h" fact="0.2049"/>
          <dgm:constr type="l" for="ch" forName="text8" refType="w" fact="0.7349"/>
          <dgm:constr type="t" for="ch" forName="text8" refType="h" fact="0.4574"/>
          <dgm:constr type="w" for="ch" forName="text8" refType="w" fact="0.1425"/>
          <dgm:constr type="h" for="ch" forName="text8" refType="h" fact="0.2049"/>
          <dgm:constr type="l" for="ch" forName="imageaccent8" refType="w" fact="0.7367"/>
          <dgm:constr type="t" for="ch" forName="imageaccent8" refType="h" fact="0.6595"/>
          <dgm:constr type="w" for="ch" forName="imageaccent8" refType="w" fact="0.0166"/>
          <dgm:constr type="h" for="ch" forName="imageaccent8" refType="h" fact="0.024"/>
          <dgm:constr type="l" for="ch" forName="textaccent8" refType="w" fact="0.7631"/>
          <dgm:constr type="t" for="ch" forName="textaccent8" refType="h" fact="0.6369"/>
          <dgm:constr type="w" for="ch" forName="textaccent8" refType="w" fact="0.0166"/>
          <dgm:constr type="h" for="ch" forName="textaccent8" refType="h" fact="0.024"/>
          <dgm:constr type="l" for="ch" forName="text9" refType="w" fact="0.7354"/>
          <dgm:constr type="t" for="ch" forName="text9" refType="h" fact="0.0044"/>
          <dgm:constr type="w" for="ch" forName="text9" refType="w" fact="0.1425"/>
          <dgm:constr type="h" for="ch" forName="text9" refType="h" fact="0.2049"/>
          <dgm:constr type="l" for="ch" forName="textaccent9" refType="w" fact="0.8339"/>
          <dgm:constr type="t" for="ch" forName="textaccent9" refType="h" fact="0.1846"/>
          <dgm:constr type="w" for="ch" forName="textaccent9" refType="w" fact="0.0166"/>
          <dgm:constr type="h" for="ch" forName="textaccent9" refType="h" fact="0.024"/>
          <dgm:constr type="l" for="ch" forName="image9" refType="w" fact="0.7354"/>
          <dgm:constr type="t" for="ch" forName="image9" refType="h" fact="0.2306"/>
          <dgm:constr type="w" for="ch" forName="image9" refType="w" fact="0.1425"/>
          <dgm:constr type="h" for="ch" forName="image9" refType="h" fact="0.2049"/>
          <dgm:constr type="l" for="ch" forName="imageaccent9" refType="w" fact="0.8339"/>
          <dgm:constr type="t" for="ch" forName="imageaccent9" refType="h" fact="0.2318"/>
          <dgm:constr type="w" for="ch" forName="imageaccent9" refType="w" fact="0.0166"/>
          <dgm:constr type="h" for="ch" forName="imageaccent9" refType="h" fact="0.024"/>
          <dgm:constr type="l" for="ch" forName="image10" refType="w" fact="0.2446"/>
          <dgm:constr type="t" for="ch" forName="image10" refType="h" fact="0.6805"/>
          <dgm:constr type="w" for="ch" forName="image10" refType="w" fact="0.1425"/>
          <dgm:constr type="h" for="ch" forName="image10" refType="h" fact="0.2049"/>
          <dgm:constr type="l" for="ch" forName="text10" refType="w" fact="0.3672"/>
          <dgm:constr type="t" for="ch" forName="text10" refType="h" fact="0.5683"/>
          <dgm:constr type="w" for="ch" forName="text10" refType="w" fact="0.1425"/>
          <dgm:constr type="h" for="ch" forName="text10" refType="h" fact="0.2049"/>
          <dgm:constr type="l" for="ch" forName="imageaccent10" refType="w" fact="0.369"/>
          <dgm:constr type="t" for="ch" forName="imageaccent10" refType="h" fact="0.7704"/>
          <dgm:constr type="w" for="ch" forName="imageaccent10" refType="w" fact="0.0166"/>
          <dgm:constr type="h" for="ch" forName="imageaccent10" refType="h" fact="0.024"/>
          <dgm:constr type="l" for="ch" forName="textaccent10" refType="w" fact="0.3954"/>
          <dgm:constr type="t" for="ch" forName="textaccent10" refType="h" fact="0.7478"/>
          <dgm:constr type="w" for="ch" forName="textaccent10" refType="w" fact="0.0166"/>
          <dgm:constr type="h" for="ch" forName="textaccent10" refType="h" fact="0.024"/>
          <dgm:constr type="l" for="ch" forName="text11" refType="w" fact="0.612"/>
          <dgm:constr type="t" for="ch" forName="text11" refType="h" fact="0.7951"/>
          <dgm:constr type="w" for="ch" forName="text11" refType="w" fact="0.1425"/>
          <dgm:constr type="h" for="ch" forName="text11" refType="h" fact="0.2049"/>
          <dgm:constr type="l" for="ch" forName="image11" refType="w" fact="0.4894"/>
          <dgm:constr type="t" for="ch" forName="image11" refType="h" fact="0.6816"/>
          <dgm:constr type="w" for="ch" forName="image11" refType="w" fact="0.1425"/>
          <dgm:constr type="h" for="ch" forName="image11" refType="h" fact="0.2049"/>
          <dgm:constr type="l" for="ch" forName="imageaccent11" refType="w" fact="0.5874"/>
          <dgm:constr type="t" for="ch" forName="imageaccent11" refType="h" fact="0.8589"/>
          <dgm:constr type="w" for="ch" forName="imageaccent11" refType="w" fact="0.0166"/>
          <dgm:constr type="h" for="ch" forName="imageaccent11" refType="h" fact="0.024"/>
          <dgm:constr type="l" for="ch" forName="textaccent11" refType="w" fact="0.6154"/>
          <dgm:constr type="t" for="ch" forName="textaccent11" refType="h" fact="0.8863"/>
          <dgm:constr type="w" for="ch" forName="textaccent11" refType="w" fact="0.0166"/>
          <dgm:constr type="h" for="ch" forName="textaccent11" refType="h" fact="0.024"/>
          <dgm:constr type="l" for="ch" forName="text12" refType="w" fact="0.735"/>
          <dgm:constr type="t" for="ch" forName="text12" refType="h" fact="0.684"/>
          <dgm:constr type="w" for="ch" forName="text12" refType="w" fact="0.1425"/>
          <dgm:constr type="h" for="ch" forName="text12" refType="h" fact="0.2049"/>
          <dgm:constr type="l" for="ch" forName="image12" refType="w" fact="0.8575"/>
          <dgm:constr type="t" for="ch" forName="image12" refType="h" fact="0.5718"/>
          <dgm:constr type="w" for="ch" forName="image12" refType="w" fact="0.1425"/>
          <dgm:constr type="h" for="ch" forName="image12" refType="h" fact="0.2049"/>
          <dgm:constr type="l" for="ch" forName="textaccent12" refType="w" fact="0.8594"/>
          <dgm:constr type="t" for="ch" forName="textaccent12" refType="h" fact="0.7739"/>
          <dgm:constr type="w" for="ch" forName="textaccent12" refType="w" fact="0.0166"/>
          <dgm:constr type="h" for="ch" forName="textaccent12" refType="h" fact="0.024"/>
          <dgm:constr type="l" for="ch" forName="imageaccent12" refType="w" fact="0.8858"/>
          <dgm:constr type="t" for="ch" forName="imageaccent12" refType="h" fact="0.7513"/>
          <dgm:constr type="w" for="ch" forName="imageaccent12" refType="w" fact="0.0166"/>
          <dgm:constr type="h" for="ch" forName="imageaccent12" refType="h" fact="0.024"/>
        </dgm:constrLst>
      </dgm:else>
    </dgm:choose>
    <dgm:forEach name="wrapper" axis="self" ptType="parTrans">
      <dgm:forEach name="wrapper2" axis="self" ptType="sibTrans" st="2">
        <dgm:forEach name="textRepeat" axis="self">
          <dgm:layoutNode name="textRepeatNode" styleLbl="alignNode1">
            <dgm:varLst>
              <dgm:chMax val="0"/>
              <dgm:chPref val="0"/>
              <dgm:bulletEnabled val="1"/>
            </dgm:varLst>
            <dgm:alg type="tx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 axis="desOrSelf" ptType="node"/>
            <dgm:constrLst>
              <dgm:constr type="lMarg" refType="primFontSz" fact="0"/>
              <dgm:constr type="rMarg" refType="primFontSz" fact="0"/>
              <dgm:constr type="tMarg" refType="primFontSz" fact="0.1"/>
              <dgm:constr type="bMarg" refType="primFontSz" fact="0.1"/>
            </dgm:constrLst>
            <dgm:ruleLst>
              <dgm:rule type="primFontSz" val="5" fact="NaN" max="NaN"/>
            </dgm:ruleLst>
          </dgm:layoutNode>
        </dgm:forEach>
        <dgm:forEach name="accentRepeat" axis="self">
          <dgm:layoutNode name="accentRepeatNode" styleLbl="solidAlignAcc1">
            <dgm:alg type="sp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/>
          </dgm:layoutNode>
        </dgm:forEach>
        <dgm:forEach name="imageRepeat" axis="self">
          <dgm:layoutNode name="imageRepeatNode" styleLbl="alignAcc1">
            <dgm:alg type="sp"/>
            <dgm:shape xmlns:r="http://schemas.openxmlformats.org/officeDocument/2006/relationships" type="hexagon" r:blip="" blipPhldr="1">
              <dgm:adjLst>
                <dgm:adj idx="1" val="0.25"/>
                <dgm:adj idx="2" val="1.1547"/>
              </dgm:adjLst>
            </dgm:shape>
            <dgm:presOf axis="self"/>
          </dgm:layoutNode>
        </dgm:forEach>
      </dgm:forEach>
    </dgm:forEach>
    <dgm:forEach name="Name14" axis="ch" ptType="node" cnt="1">
      <dgm:layoutNode name="text1">
        <dgm:alg type="sp"/>
        <dgm:shape xmlns:r="http://schemas.openxmlformats.org/officeDocument/2006/relationships" r:blip="">
          <dgm:adjLst/>
        </dgm:shape>
        <dgm:presOf/>
        <dgm:constrLst/>
        <dgm:forEach name="Name15" ref="textRepeat"/>
      </dgm:layoutNode>
      <dgm:layoutNode name="textaccent1">
        <dgm:alg type="sp"/>
        <dgm:shape xmlns:r="http://schemas.openxmlformats.org/officeDocument/2006/relationships" r:blip="">
          <dgm:adjLst/>
        </dgm:shape>
        <dgm:presOf/>
        <dgm:constrLst/>
        <dgm:forEach name="Name16" ref="accentRepeat"/>
      </dgm:layoutNode>
    </dgm:forEach>
    <dgm:forEach name="Name17" axis="ch" ptType="sibTrans" hideLastTrans="0" cnt="1">
      <dgm:layoutNode name="image1">
        <dgm:alg type="sp"/>
        <dgm:shape xmlns:r="http://schemas.openxmlformats.org/officeDocument/2006/relationships" r:blip="">
          <dgm:adjLst/>
        </dgm:shape>
        <dgm:presOf/>
        <dgm:constrLst/>
        <dgm:forEach name="Name18" ref="imageRepeat"/>
      </dgm:layoutNode>
      <dgm:layoutNode name="imageaccent1">
        <dgm:alg type="sp"/>
        <dgm:shape xmlns:r="http://schemas.openxmlformats.org/officeDocument/2006/relationships" r:blip="">
          <dgm:adjLst/>
        </dgm:shape>
        <dgm:presOf/>
        <dgm:constrLst/>
        <dgm:forEach name="Name19" ref="accentRepeat"/>
      </dgm:layoutNode>
    </dgm:forEach>
    <dgm:forEach name="Name20" axis="ch" ptType="node" st="2" cnt="1">
      <dgm:layoutNode name="text2">
        <dgm:alg type="sp"/>
        <dgm:shape xmlns:r="http://schemas.openxmlformats.org/officeDocument/2006/relationships" r:blip="">
          <dgm:adjLst/>
        </dgm:shape>
        <dgm:presOf/>
        <dgm:constrLst/>
        <dgm:forEach name="Name21" ref="textRepeat"/>
      </dgm:layoutNode>
      <dgm:layoutNode name="textaccent2">
        <dgm:alg type="sp"/>
        <dgm:shape xmlns:r="http://schemas.openxmlformats.org/officeDocument/2006/relationships" r:blip="">
          <dgm:adjLst/>
        </dgm:shape>
        <dgm:presOf/>
        <dgm:constrLst/>
        <dgm:forEach name="Name22" ref="accentRepeat"/>
      </dgm:layoutNode>
    </dgm:forEach>
    <dgm:forEach name="Name23" axis="ch" ptType="sibTrans" hideLastTrans="0" st="2" cnt="1">
      <dgm:layoutNode name="image2">
        <dgm:alg type="sp"/>
        <dgm:shape xmlns:r="http://schemas.openxmlformats.org/officeDocument/2006/relationships" r:blip="">
          <dgm:adjLst/>
        </dgm:shape>
        <dgm:presOf/>
        <dgm:constrLst/>
        <dgm:forEach name="Name24" ref="imageRepeat"/>
      </dgm:layoutNode>
      <dgm:layoutNode name="imageaccent2">
        <dgm:alg type="sp"/>
        <dgm:shape xmlns:r="http://schemas.openxmlformats.org/officeDocument/2006/relationships" r:blip="">
          <dgm:adjLst/>
        </dgm:shape>
        <dgm:presOf/>
        <dgm:constrLst/>
        <dgm:forEach name="Name25" ref="accentRepeat"/>
      </dgm:layoutNode>
    </dgm:forEach>
    <dgm:forEach name="Name26" axis="ch" ptType="node" st="3" cnt="1">
      <dgm:layoutNode name="text3">
        <dgm:alg type="sp"/>
        <dgm:shape xmlns:r="http://schemas.openxmlformats.org/officeDocument/2006/relationships" r:blip="">
          <dgm:adjLst/>
        </dgm:shape>
        <dgm:presOf/>
        <dgm:constrLst/>
        <dgm:forEach name="Name27" ref="textRepeat"/>
      </dgm:layoutNode>
      <dgm:layoutNode name="textaccent3">
        <dgm:alg type="sp"/>
        <dgm:shape xmlns:r="http://schemas.openxmlformats.org/officeDocument/2006/relationships" r:blip="">
          <dgm:adjLst/>
        </dgm:shape>
        <dgm:presOf/>
        <dgm:constrLst/>
        <dgm:forEach name="Name28" ref="accentRepeat"/>
      </dgm:layoutNode>
    </dgm:forEach>
    <dgm:forEach name="Name29" axis="ch" ptType="sibTrans" hideLastTrans="0" st="3" cnt="1">
      <dgm:layoutNode name="image3">
        <dgm:alg type="sp"/>
        <dgm:shape xmlns:r="http://schemas.openxmlformats.org/officeDocument/2006/relationships" r:blip="">
          <dgm:adjLst/>
        </dgm:shape>
        <dgm:presOf/>
        <dgm:constrLst/>
        <dgm:forEach name="Name30" ref="imageRepeat"/>
      </dgm:layoutNode>
      <dgm:layoutNode name="imageaccent3">
        <dgm:alg type="sp"/>
        <dgm:shape xmlns:r="http://schemas.openxmlformats.org/officeDocument/2006/relationships" r:blip="">
          <dgm:adjLst/>
        </dgm:shape>
        <dgm:presOf/>
        <dgm:constrLst/>
        <dgm:forEach name="Name31" ref="accentRepeat"/>
      </dgm:layoutNode>
    </dgm:forEach>
    <dgm:forEach name="Name32" axis="ch" ptType="node" st="4" cnt="1">
      <dgm:layoutNode name="text4">
        <dgm:alg type="sp"/>
        <dgm:shape xmlns:r="http://schemas.openxmlformats.org/officeDocument/2006/relationships" r:blip="">
          <dgm:adjLst/>
        </dgm:shape>
        <dgm:presOf/>
        <dgm:constrLst/>
        <dgm:forEach name="Name33" ref="textRepeat"/>
      </dgm:layoutNode>
      <dgm:layoutNode name="textaccent4">
        <dgm:alg type="sp"/>
        <dgm:shape xmlns:r="http://schemas.openxmlformats.org/officeDocument/2006/relationships" r:blip="">
          <dgm:adjLst/>
        </dgm:shape>
        <dgm:presOf/>
        <dgm:constrLst/>
        <dgm:forEach name="Name34" ref="accentRepeat"/>
      </dgm:layoutNode>
    </dgm:forEach>
    <dgm:forEach name="Name35" axis="ch" ptType="sibTrans" hideLastTrans="0" st="4" cnt="1">
      <dgm:layoutNode name="image4">
        <dgm:alg type="sp"/>
        <dgm:shape xmlns:r="http://schemas.openxmlformats.org/officeDocument/2006/relationships" r:blip="">
          <dgm:adjLst/>
        </dgm:shape>
        <dgm:presOf/>
        <dgm:constrLst/>
        <dgm:forEach name="Name36" ref="imageRepeat"/>
      </dgm:layoutNode>
      <dgm:layoutNode name="imageaccent4">
        <dgm:alg type="sp"/>
        <dgm:shape xmlns:r="http://schemas.openxmlformats.org/officeDocument/2006/relationships" r:blip="">
          <dgm:adjLst/>
        </dgm:shape>
        <dgm:presOf/>
        <dgm:constrLst/>
        <dgm:forEach name="Name37" ref="accentRepeat"/>
      </dgm:layoutNode>
    </dgm:forEach>
    <dgm:forEach name="Name38" axis="ch" ptType="node" st="5" cnt="1">
      <dgm:layoutNode name="text5">
        <dgm:alg type="sp"/>
        <dgm:shape xmlns:r="http://schemas.openxmlformats.org/officeDocument/2006/relationships" r:blip="">
          <dgm:adjLst/>
        </dgm:shape>
        <dgm:presOf/>
        <dgm:constrLst/>
        <dgm:forEach name="Name39" ref="textRepeat"/>
      </dgm:layoutNode>
      <dgm:layoutNode name="textaccent5">
        <dgm:alg type="sp"/>
        <dgm:shape xmlns:r="http://schemas.openxmlformats.org/officeDocument/2006/relationships" r:blip="">
          <dgm:adjLst/>
        </dgm:shape>
        <dgm:presOf/>
        <dgm:constrLst/>
        <dgm:forEach name="Name40" ref="accentRepeat"/>
      </dgm:layoutNode>
    </dgm:forEach>
    <dgm:forEach name="Name41" axis="ch" ptType="sibTrans" hideLastTrans="0" st="5" cnt="1">
      <dgm:layoutNode name="image5">
        <dgm:alg type="sp"/>
        <dgm:shape xmlns:r="http://schemas.openxmlformats.org/officeDocument/2006/relationships" r:blip="">
          <dgm:adjLst/>
        </dgm:shape>
        <dgm:presOf/>
        <dgm:constrLst/>
        <dgm:forEach name="Name42" ref="imageRepeat"/>
      </dgm:layoutNode>
      <dgm:layoutNode name="imageaccent5">
        <dgm:alg type="sp"/>
        <dgm:shape xmlns:r="http://schemas.openxmlformats.org/officeDocument/2006/relationships" r:blip="">
          <dgm:adjLst/>
        </dgm:shape>
        <dgm:presOf/>
        <dgm:constrLst/>
        <dgm:forEach name="Name43" ref="accentRepeat"/>
      </dgm:layoutNode>
    </dgm:forEach>
    <dgm:forEach name="Name44" axis="ch" ptType="node" st="6" cnt="1">
      <dgm:layoutNode name="text6">
        <dgm:alg type="sp"/>
        <dgm:shape xmlns:r="http://schemas.openxmlformats.org/officeDocument/2006/relationships" r:blip="">
          <dgm:adjLst/>
        </dgm:shape>
        <dgm:presOf/>
        <dgm:constrLst/>
        <dgm:forEach name="Name45" ref="textRepeat"/>
      </dgm:layoutNode>
      <dgm:layoutNode name="textaccent6">
        <dgm:alg type="sp"/>
        <dgm:shape xmlns:r="http://schemas.openxmlformats.org/officeDocument/2006/relationships" r:blip="">
          <dgm:adjLst/>
        </dgm:shape>
        <dgm:presOf/>
        <dgm:constrLst/>
        <dgm:forEach name="Name46" ref="accentRepeat"/>
      </dgm:layoutNode>
    </dgm:forEach>
    <dgm:forEach name="Name47" axis="ch" ptType="sibTrans" hideLastTrans="0" st="6" cnt="1">
      <dgm:layoutNode name="image6">
        <dgm:alg type="sp"/>
        <dgm:shape xmlns:r="http://schemas.openxmlformats.org/officeDocument/2006/relationships" r:blip="">
          <dgm:adjLst/>
        </dgm:shape>
        <dgm:presOf/>
        <dgm:constrLst/>
        <dgm:forEach name="Name48" ref="imageRepeat"/>
      </dgm:layoutNode>
      <dgm:layoutNode name="imageaccent6">
        <dgm:alg type="sp"/>
        <dgm:shape xmlns:r="http://schemas.openxmlformats.org/officeDocument/2006/relationships" r:blip="">
          <dgm:adjLst/>
        </dgm:shape>
        <dgm:presOf/>
        <dgm:constrLst/>
        <dgm:forEach name="Name49" ref="accentRepeat"/>
      </dgm:layoutNode>
    </dgm:forEach>
    <dgm:forEach name="Name50" axis="ch" ptType="node" st="7" cnt="1">
      <dgm:layoutNode name="text7">
        <dgm:alg type="sp"/>
        <dgm:shape xmlns:r="http://schemas.openxmlformats.org/officeDocument/2006/relationships" r:blip="">
          <dgm:adjLst/>
        </dgm:shape>
        <dgm:presOf/>
        <dgm:constrLst/>
        <dgm:forEach name="Name51" ref="textRepeat"/>
      </dgm:layoutNode>
      <dgm:layoutNode name="textaccent7">
        <dgm:alg type="sp"/>
        <dgm:shape xmlns:r="http://schemas.openxmlformats.org/officeDocument/2006/relationships" r:blip="">
          <dgm:adjLst/>
        </dgm:shape>
        <dgm:presOf/>
        <dgm:constrLst/>
        <dgm:forEach name="Name52" ref="accentRepeat"/>
      </dgm:layoutNode>
    </dgm:forEach>
    <dgm:forEach name="Name53" axis="ch" ptType="sibTrans" hideLastTrans="0" st="7" cnt="1">
      <dgm:layoutNode name="image7">
        <dgm:alg type="sp"/>
        <dgm:shape xmlns:r="http://schemas.openxmlformats.org/officeDocument/2006/relationships" r:blip="">
          <dgm:adjLst/>
        </dgm:shape>
        <dgm:presOf/>
        <dgm:constrLst/>
        <dgm:forEach name="Name54" ref="imageRepeat"/>
      </dgm:layoutNode>
      <dgm:layoutNode name="imageaccent7">
        <dgm:alg type="sp"/>
        <dgm:shape xmlns:r="http://schemas.openxmlformats.org/officeDocument/2006/relationships" r:blip="">
          <dgm:adjLst/>
        </dgm:shape>
        <dgm:presOf/>
        <dgm:constrLst/>
        <dgm:forEach name="Name55" ref="accentRepeat"/>
      </dgm:layoutNode>
    </dgm:forEach>
    <dgm:forEach name="Name56" axis="ch" ptType="node" st="8" cnt="1">
      <dgm:layoutNode name="text8">
        <dgm:alg type="sp"/>
        <dgm:shape xmlns:r="http://schemas.openxmlformats.org/officeDocument/2006/relationships" r:blip="">
          <dgm:adjLst/>
        </dgm:shape>
        <dgm:presOf/>
        <dgm:constrLst/>
        <dgm:forEach name="Name57" ref="textRepeat"/>
      </dgm:layoutNode>
      <dgm:layoutNode name="textaccent8">
        <dgm:alg type="sp"/>
        <dgm:shape xmlns:r="http://schemas.openxmlformats.org/officeDocument/2006/relationships" r:blip="">
          <dgm:adjLst/>
        </dgm:shape>
        <dgm:presOf/>
        <dgm:constrLst/>
        <dgm:forEach name="Name58" ref="accentRepeat"/>
      </dgm:layoutNode>
    </dgm:forEach>
    <dgm:forEach name="Name59" axis="ch" ptType="sibTrans" hideLastTrans="0" st="8" cnt="1">
      <dgm:layoutNode name="image8">
        <dgm:alg type="sp"/>
        <dgm:shape xmlns:r="http://schemas.openxmlformats.org/officeDocument/2006/relationships" r:blip="">
          <dgm:adjLst/>
        </dgm:shape>
        <dgm:presOf/>
        <dgm:constrLst/>
        <dgm:forEach name="Name60" ref="imageRepeat"/>
      </dgm:layoutNode>
      <dgm:layoutNode name="imageaccent8">
        <dgm:alg type="sp"/>
        <dgm:shape xmlns:r="http://schemas.openxmlformats.org/officeDocument/2006/relationships" r:blip="">
          <dgm:adjLst/>
        </dgm:shape>
        <dgm:presOf/>
        <dgm:constrLst/>
        <dgm:forEach name="Name61" ref="accentRepeat"/>
      </dgm:layoutNode>
    </dgm:forEach>
    <dgm:forEach name="Name62" axis="ch" ptType="node" st="9" cnt="1">
      <dgm:layoutNode name="text9">
        <dgm:alg type="sp"/>
        <dgm:shape xmlns:r="http://schemas.openxmlformats.org/officeDocument/2006/relationships" r:blip="">
          <dgm:adjLst/>
        </dgm:shape>
        <dgm:presOf/>
        <dgm:constrLst/>
        <dgm:forEach name="Name63" ref="textRepeat"/>
      </dgm:layoutNode>
      <dgm:layoutNode name="textaccent9">
        <dgm:alg type="sp"/>
        <dgm:shape xmlns:r="http://schemas.openxmlformats.org/officeDocument/2006/relationships" r:blip="">
          <dgm:adjLst/>
        </dgm:shape>
        <dgm:presOf/>
        <dgm:constrLst/>
        <dgm:forEach name="Name64" ref="accentRepeat"/>
      </dgm:layoutNode>
    </dgm:forEach>
    <dgm:forEach name="Name65" axis="ch" ptType="sibTrans" hideLastTrans="0" st="9" cnt="1">
      <dgm:layoutNode name="image9">
        <dgm:alg type="sp"/>
        <dgm:shape xmlns:r="http://schemas.openxmlformats.org/officeDocument/2006/relationships" r:blip="">
          <dgm:adjLst/>
        </dgm:shape>
        <dgm:presOf/>
        <dgm:constrLst/>
        <dgm:forEach name="Name66" ref="imageRepeat"/>
      </dgm:layoutNode>
      <dgm:layoutNode name="imageaccent9">
        <dgm:alg type="sp"/>
        <dgm:shape xmlns:r="http://schemas.openxmlformats.org/officeDocument/2006/relationships" r:blip="">
          <dgm:adjLst/>
        </dgm:shape>
        <dgm:presOf/>
        <dgm:constrLst/>
        <dgm:forEach name="Name67" ref="accentRepeat"/>
      </dgm:layoutNode>
    </dgm:forEach>
    <dgm:forEach name="Name68" axis="ch" ptType="node" st="10" cnt="1">
      <dgm:layoutNode name="text10">
        <dgm:alg type="sp"/>
        <dgm:shape xmlns:r="http://schemas.openxmlformats.org/officeDocument/2006/relationships" r:blip="">
          <dgm:adjLst/>
        </dgm:shape>
        <dgm:presOf/>
        <dgm:constrLst/>
        <dgm:forEach name="Name69" ref="textRepeat"/>
      </dgm:layoutNode>
      <dgm:layoutNode name="textaccent10">
        <dgm:alg type="sp"/>
        <dgm:shape xmlns:r="http://schemas.openxmlformats.org/officeDocument/2006/relationships" r:blip="">
          <dgm:adjLst/>
        </dgm:shape>
        <dgm:presOf/>
        <dgm:constrLst/>
        <dgm:forEach name="Name70" ref="accentRepeat"/>
      </dgm:layoutNode>
    </dgm:forEach>
    <dgm:forEach name="Name71" axis="ch" ptType="sibTrans" hideLastTrans="0" st="10" cnt="1">
      <dgm:layoutNode name="image10">
        <dgm:alg type="sp"/>
        <dgm:shape xmlns:r="http://schemas.openxmlformats.org/officeDocument/2006/relationships" r:blip="">
          <dgm:adjLst/>
        </dgm:shape>
        <dgm:presOf/>
        <dgm:constrLst/>
        <dgm:forEach name="Name72" ref="imageRepeat"/>
      </dgm:layoutNode>
      <dgm:layoutNode name="imageaccent10">
        <dgm:alg type="sp"/>
        <dgm:shape xmlns:r="http://schemas.openxmlformats.org/officeDocument/2006/relationships" r:blip="">
          <dgm:adjLst/>
        </dgm:shape>
        <dgm:presOf/>
        <dgm:constrLst/>
        <dgm:forEach name="Name73" ref="accentRepeat"/>
      </dgm:layoutNode>
    </dgm:forEach>
    <dgm:forEach name="Name74" axis="ch" ptType="node" st="11" cnt="1">
      <dgm:layoutNode name="text11">
        <dgm:alg type="sp"/>
        <dgm:shape xmlns:r="http://schemas.openxmlformats.org/officeDocument/2006/relationships" r:blip="">
          <dgm:adjLst/>
        </dgm:shape>
        <dgm:presOf/>
        <dgm:constrLst/>
        <dgm:forEach name="Name75" ref="textRepeat"/>
      </dgm:layoutNode>
      <dgm:layoutNode name="textaccent11">
        <dgm:alg type="sp"/>
        <dgm:shape xmlns:r="http://schemas.openxmlformats.org/officeDocument/2006/relationships" r:blip="">
          <dgm:adjLst/>
        </dgm:shape>
        <dgm:presOf/>
        <dgm:constrLst/>
        <dgm:forEach name="Name76" ref="accentRepeat"/>
      </dgm:layoutNode>
    </dgm:forEach>
    <dgm:forEach name="Name77" axis="ch" ptType="sibTrans" hideLastTrans="0" st="11" cnt="1">
      <dgm:layoutNode name="image11">
        <dgm:alg type="sp"/>
        <dgm:shape xmlns:r="http://schemas.openxmlformats.org/officeDocument/2006/relationships" r:blip="">
          <dgm:adjLst/>
        </dgm:shape>
        <dgm:presOf/>
        <dgm:constrLst/>
        <dgm:forEach name="Name78" ref="imageRepeat"/>
      </dgm:layoutNode>
      <dgm:layoutNode name="imageaccent11">
        <dgm:alg type="sp"/>
        <dgm:shape xmlns:r="http://schemas.openxmlformats.org/officeDocument/2006/relationships" r:blip="">
          <dgm:adjLst/>
        </dgm:shape>
        <dgm:presOf/>
        <dgm:constrLst/>
        <dgm:forEach name="Name79" ref="accentRepeat"/>
      </dgm:layoutNode>
    </dgm:forEach>
    <dgm:forEach name="Name80" axis="ch" ptType="node" st="12" cnt="1">
      <dgm:layoutNode name="text12">
        <dgm:alg type="sp"/>
        <dgm:shape xmlns:r="http://schemas.openxmlformats.org/officeDocument/2006/relationships" r:blip="">
          <dgm:adjLst/>
        </dgm:shape>
        <dgm:presOf/>
        <dgm:constrLst/>
        <dgm:forEach name="Name81" ref="textRepeat"/>
      </dgm:layoutNode>
      <dgm:layoutNode name="textaccent12">
        <dgm:alg type="sp"/>
        <dgm:shape xmlns:r="http://schemas.openxmlformats.org/officeDocument/2006/relationships" r:blip="">
          <dgm:adjLst/>
        </dgm:shape>
        <dgm:presOf/>
        <dgm:constrLst/>
        <dgm:forEach name="Name82" ref="accentRepeat"/>
      </dgm:layoutNode>
    </dgm:forEach>
    <dgm:forEach name="Name83" axis="ch" ptType="sibTrans" hideLastTrans="0" st="12" cnt="1">
      <dgm:layoutNode name="image12">
        <dgm:alg type="sp"/>
        <dgm:shape xmlns:r="http://schemas.openxmlformats.org/officeDocument/2006/relationships" r:blip="">
          <dgm:adjLst/>
        </dgm:shape>
        <dgm:presOf/>
        <dgm:constrLst/>
        <dgm:forEach name="Name84" ref="imageRepeat"/>
      </dgm:layoutNode>
      <dgm:layoutNode name="imageaccent12">
        <dgm:alg type="sp"/>
        <dgm:shape xmlns:r="http://schemas.openxmlformats.org/officeDocument/2006/relationships" r:blip="">
          <dgm:adjLst/>
        </dgm:shape>
        <dgm:presOf/>
        <dgm:constrLst/>
        <dgm:forEach name="Name85" ref="accentRepeat"/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4">
  <dgm:title val=""/>
  <dgm:desc val=""/>
  <dgm:catLst>
    <dgm:cat type="3D" pri="11400"/>
  </dgm:catLst>
  <dgm:scene3d>
    <a:camera prst="orthographicFront"/>
    <a:lightRig rig="threePt" dir="t"/>
  </dgm:scene3d>
  <dgm:styleLbl name="node0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chilly" dir="t"/>
    </dgm:scene3d>
    <dgm:sp3d z="12700" extrusionH="12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ImgPlace1">
    <dgm:scene3d>
      <a:camera prst="orthographicFront"/>
      <a:lightRig rig="chilly" dir="t"/>
    </dgm:scene3d>
    <dgm:sp3d z="-257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chilly" dir="t"/>
    </dgm:scene3d>
    <dgm:sp3d z="-70000"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chilly" dir="t"/>
    </dgm:scene3d>
    <dgm:sp3d z="12700"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/>
      <a:lightRig rig="chilly" dir="t"/>
    </dgm:scene3d>
    <dgm:sp3d z="-25700"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/>
      <a:lightRig rig="chilly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chilly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chilly" dir="t"/>
    </dgm:scene3d>
    <dgm:sp3d z="1700"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/>
      <a:lightRig rig="chilly" dir="t"/>
    </dgm:scene3d>
    <dgm:sp3d z="1700"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/>
      <a:lightRig rig="chilly" dir="t"/>
    </dgm:scene3d>
    <dgm:sp3d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/>
      <a:lightRig rig="chilly" dir="t"/>
    </dgm:scene3d>
    <dgm:sp3d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/>
      <a:lightRig rig="chilly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chilly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chilly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chilly" dir="t"/>
    </dgm:scene3d>
    <dgm:sp3d z="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chilly" dir="t"/>
    </dgm:scene3d>
    <dgm:sp3d z="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chilly" dir="t"/>
    </dgm:scene3d>
    <dgm:sp3d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chilly" dir="t"/>
    </dgm:scene3d>
    <dgm:sp3d prstMaterial="dkEdge">
      <a:bevelT w="127000" h="25400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chilly" dir="t"/>
    </dgm:scene3d>
    <dgm:sp3d z="-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chilly" dir="t"/>
    </dgm:scene3d>
    <dgm:sp3d z="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chilly" dir="t"/>
    </dgm:scene3d>
    <dgm:sp3d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chilly" dir="t"/>
    </dgm:scene3d>
    <dgm:sp3d z="-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chilly" dir="t"/>
    </dgm:scene3d>
    <dgm:sp3d z="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chilly" dir="t"/>
    </dgm:scene3d>
    <dgm:sp3d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chilly" dir="t"/>
    </dgm:scene3d>
    <dgm:sp3d z="-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chilly" dir="t"/>
    </dgm:scene3d>
    <dgm:sp3d z="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chilly" dir="t"/>
    </dgm:scene3d>
    <dgm:sp3d z="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chilly" dir="t"/>
    </dgm:scene3d>
    <dgm:sp3d z="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chilly" dir="t"/>
    </dgm:scene3d>
    <dgm:sp3d z="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chilly" dir="t"/>
    </dgm:scene3d>
    <dgm:sp3d z="-12700"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chilly" dir="t"/>
    </dgm:scene3d>
    <dgm:sp3d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chilly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chilly" dir="t"/>
    </dgm:scene3d>
    <dgm:sp3d z="12700"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1.xml"/><Relationship Id="rId3" Type="http://schemas.openxmlformats.org/officeDocument/2006/relationships/chart" Target="../charts/chart3.xml"/><Relationship Id="rId7" Type="http://schemas.openxmlformats.org/officeDocument/2006/relationships/diagramLayout" Target="../diagrams/layout1.xml"/><Relationship Id="rId12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diagramData" Target="../diagrams/data1.xml"/><Relationship Id="rId11" Type="http://schemas.openxmlformats.org/officeDocument/2006/relationships/chart" Target="../charts/chart5.xml"/><Relationship Id="rId5" Type="http://schemas.microsoft.com/office/2014/relationships/chartEx" Target="../charts/chartEx1.xml"/><Relationship Id="rId10" Type="http://schemas.microsoft.com/office/2007/relationships/diagramDrawing" Target="../diagrams/drawing1.xml"/><Relationship Id="rId4" Type="http://schemas.openxmlformats.org/officeDocument/2006/relationships/chart" Target="../charts/chart4.xml"/><Relationship Id="rId9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114300</xdr:rowOff>
    </xdr:from>
    <xdr:to>
      <xdr:col>20</xdr:col>
      <xdr:colOff>238125</xdr:colOff>
      <xdr:row>2</xdr:row>
      <xdr:rowOff>171450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23825" y="114300"/>
          <a:ext cx="12306300" cy="438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133350</xdr:colOff>
          <xdr:row>1</xdr:row>
          <xdr:rowOff>85725</xdr:rowOff>
        </xdr:from>
        <xdr:to>
          <xdr:col>6</xdr:col>
          <xdr:colOff>38100</xdr:colOff>
          <xdr:row>2</xdr:row>
          <xdr:rowOff>85725</xdr:rowOff>
        </xdr:to>
        <xdr:sp macro="" textlink="">
          <xdr:nvSpPr>
            <xdr:cNvPr id="20481" name="Button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0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Deal Value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238125</xdr:colOff>
      <xdr:row>1</xdr:row>
      <xdr:rowOff>85725</xdr:rowOff>
    </xdr:from>
    <xdr:to>
      <xdr:col>3</xdr:col>
      <xdr:colOff>361950</xdr:colOff>
      <xdr:row>2</xdr:row>
      <xdr:rowOff>123825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38125" y="276225"/>
          <a:ext cx="2705100" cy="228600"/>
        </a:xfrm>
        <a:prstGeom prst="roundRect">
          <a:avLst/>
        </a:prstGeom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003">
          <a:schemeClr val="dk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Sales Pipline Dashboard</a:t>
          </a:r>
        </a:p>
        <a:p>
          <a:pPr algn="l"/>
          <a:endParaRPr lang="en-IN" sz="1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1</xdr:row>
          <xdr:rowOff>76200</xdr:rowOff>
        </xdr:from>
        <xdr:to>
          <xdr:col>11</xdr:col>
          <xdr:colOff>95250</xdr:colOff>
          <xdr:row>2</xdr:row>
          <xdr:rowOff>85725</xdr:rowOff>
        </xdr:to>
        <xdr:sp macro="" textlink="">
          <xdr:nvSpPr>
            <xdr:cNvPr id="20486" name="Drop Down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0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371475</xdr:colOff>
          <xdr:row>1</xdr:row>
          <xdr:rowOff>76200</xdr:rowOff>
        </xdr:from>
        <xdr:to>
          <xdr:col>15</xdr:col>
          <xdr:colOff>419100</xdr:colOff>
          <xdr:row>2</xdr:row>
          <xdr:rowOff>66675</xdr:rowOff>
        </xdr:to>
        <xdr:sp macro="" textlink="">
          <xdr:nvSpPr>
            <xdr:cNvPr id="20487" name="Button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0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Deal Count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</xdr:row>
          <xdr:rowOff>47625</xdr:rowOff>
        </xdr:from>
        <xdr:to>
          <xdr:col>6</xdr:col>
          <xdr:colOff>285750</xdr:colOff>
          <xdr:row>2</xdr:row>
          <xdr:rowOff>114300</xdr:rowOff>
        </xdr:to>
        <xdr:sp macro="" textlink="">
          <xdr:nvSpPr>
            <xdr:cNvPr id="20488" name="Option Button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0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1</xdr:row>
          <xdr:rowOff>66675</xdr:rowOff>
        </xdr:from>
        <xdr:to>
          <xdr:col>13</xdr:col>
          <xdr:colOff>438150</xdr:colOff>
          <xdr:row>2</xdr:row>
          <xdr:rowOff>95250</xdr:rowOff>
        </xdr:to>
        <xdr:sp macro="" textlink="">
          <xdr:nvSpPr>
            <xdr:cNvPr id="20490" name="Option Button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0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5</xdr:row>
      <xdr:rowOff>0</xdr:rowOff>
    </xdr:from>
    <xdr:to>
      <xdr:col>7</xdr:col>
      <xdr:colOff>161925</xdr:colOff>
      <xdr:row>19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5</xdr:row>
      <xdr:rowOff>38100</xdr:rowOff>
    </xdr:from>
    <xdr:to>
      <xdr:col>15</xdr:col>
      <xdr:colOff>285750</xdr:colOff>
      <xdr:row>19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85725</xdr:colOff>
      <xdr:row>19</xdr:row>
      <xdr:rowOff>180975</xdr:rowOff>
    </xdr:from>
    <xdr:to>
      <xdr:col>7</xdr:col>
      <xdr:colOff>247650</xdr:colOff>
      <xdr:row>34</xdr:row>
      <xdr:rowOff>66675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602602</xdr:colOff>
      <xdr:row>20</xdr:row>
      <xdr:rowOff>0</xdr:rowOff>
    </xdr:from>
    <xdr:to>
      <xdr:col>15</xdr:col>
      <xdr:colOff>276031</xdr:colOff>
      <xdr:row>34</xdr:row>
      <xdr:rowOff>21771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68036</xdr:colOff>
      <xdr:row>34</xdr:row>
      <xdr:rowOff>136070</xdr:rowOff>
    </xdr:from>
    <xdr:to>
      <xdr:col>15</xdr:col>
      <xdr:colOff>302079</xdr:colOff>
      <xdr:row>53</xdr:row>
      <xdr:rowOff>171741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7636" y="6613070"/>
              <a:ext cx="9520918" cy="36551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276223</xdr:colOff>
      <xdr:row>5</xdr:row>
      <xdr:rowOff>66675</xdr:rowOff>
    </xdr:from>
    <xdr:to>
      <xdr:col>30</xdr:col>
      <xdr:colOff>366345</xdr:colOff>
      <xdr:row>19</xdr:row>
      <xdr:rowOff>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15</xdr:col>
      <xdr:colOff>468177</xdr:colOff>
      <xdr:row>19</xdr:row>
      <xdr:rowOff>113009</xdr:rowOff>
    </xdr:from>
    <xdr:to>
      <xdr:col>31</xdr:col>
      <xdr:colOff>597330</xdr:colOff>
      <xdr:row>33</xdr:row>
      <xdr:rowOff>144005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342900</xdr:colOff>
          <xdr:row>34</xdr:row>
          <xdr:rowOff>9525</xdr:rowOff>
        </xdr:from>
        <xdr:to>
          <xdr:col>19</xdr:col>
          <xdr:colOff>209550</xdr:colOff>
          <xdr:row>35</xdr:row>
          <xdr:rowOff>114300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0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361950</xdr:colOff>
          <xdr:row>34</xdr:row>
          <xdr:rowOff>0</xdr:rowOff>
        </xdr:from>
        <xdr:to>
          <xdr:col>21</xdr:col>
          <xdr:colOff>542925</xdr:colOff>
          <xdr:row>35</xdr:row>
          <xdr:rowOff>85725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0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23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514350</xdr:colOff>
          <xdr:row>34</xdr:row>
          <xdr:rowOff>28575</xdr:rowOff>
        </xdr:from>
        <xdr:to>
          <xdr:col>24</xdr:col>
          <xdr:colOff>400050</xdr:colOff>
          <xdr:row>35</xdr:row>
          <xdr:rowOff>76200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0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24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571500</xdr:colOff>
          <xdr:row>34</xdr:row>
          <xdr:rowOff>38100</xdr:rowOff>
        </xdr:from>
        <xdr:to>
          <xdr:col>27</xdr:col>
          <xdr:colOff>323850</xdr:colOff>
          <xdr:row>35</xdr:row>
          <xdr:rowOff>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0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25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552450</xdr:colOff>
          <xdr:row>34</xdr:row>
          <xdr:rowOff>0</xdr:rowOff>
        </xdr:from>
        <xdr:to>
          <xdr:col>30</xdr:col>
          <xdr:colOff>552450</xdr:colOff>
          <xdr:row>35</xdr:row>
          <xdr:rowOff>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0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26</a:t>
              </a:r>
            </a:p>
          </xdr:txBody>
        </xdr:sp>
        <xdr:clientData/>
      </xdr:twoCellAnchor>
    </mc:Choice>
    <mc:Fallback/>
  </mc:AlternateContent>
  <xdr:twoCellAnchor>
    <xdr:from>
      <xdr:col>16</xdr:col>
      <xdr:colOff>20933</xdr:colOff>
      <xdr:row>37</xdr:row>
      <xdr:rowOff>0</xdr:rowOff>
    </xdr:from>
    <xdr:to>
      <xdr:col>32</xdr:col>
      <xdr:colOff>146537</xdr:colOff>
      <xdr:row>52</xdr:row>
      <xdr:rowOff>167472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15</xdr:row>
      <xdr:rowOff>147637</xdr:rowOff>
    </xdr:from>
    <xdr:to>
      <xdr:col>7</xdr:col>
      <xdr:colOff>238125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1</xdr:row>
      <xdr:rowOff>61912</xdr:rowOff>
    </xdr:from>
    <xdr:to>
      <xdr:col>28</xdr:col>
      <xdr:colOff>161925</xdr:colOff>
      <xdr:row>15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2</xdr:row>
      <xdr:rowOff>33337</xdr:rowOff>
    </xdr:from>
    <xdr:to>
      <xdr:col>17</xdr:col>
      <xdr:colOff>723900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17</xdr:row>
      <xdr:rowOff>109537</xdr:rowOff>
    </xdr:from>
    <xdr:to>
      <xdr:col>17</xdr:col>
      <xdr:colOff>295275</xdr:colOff>
      <xdr:row>36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43300" y="3348037"/>
              <a:ext cx="8058150" cy="37290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147637</xdr:rowOff>
    </xdr:from>
    <xdr:to>
      <xdr:col>6</xdr:col>
      <xdr:colOff>257175</xdr:colOff>
      <xdr:row>23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23812</xdr:rowOff>
    </xdr:from>
    <xdr:to>
      <xdr:col>6</xdr:col>
      <xdr:colOff>228600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</xdr:row>
      <xdr:rowOff>100012</xdr:rowOff>
    </xdr:from>
    <xdr:to>
      <xdr:col>14</xdr:col>
      <xdr:colOff>409575</xdr:colOff>
      <xdr:row>15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23812</xdr:rowOff>
    </xdr:from>
    <xdr:to>
      <xdr:col>11</xdr:col>
      <xdr:colOff>266700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48</xdr:row>
      <xdr:rowOff>1</xdr:rowOff>
    </xdr:from>
    <xdr:to>
      <xdr:col>12</xdr:col>
      <xdr:colOff>581396</xdr:colOff>
      <xdr:row>57</xdr:row>
      <xdr:rowOff>173181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K" refreshedDate="44665.488606018516" createdVersion="7" refreshedVersion="7" minRefreshableVersion="3" recordCount="3763" xr:uid="{D4CCA2B5-698C-412C-8D28-82B162E96B5E}">
  <cacheSource type="worksheet">
    <worksheetSource name="Sales_Pipeline"/>
  </cacheSource>
  <cacheFields count="14">
    <cacheField name="Reporting Date" numFmtId="14">
      <sharedItems containsNonDate="0" containsDate="1" containsString="0" containsBlank="1" minDate="2015-01-01T00:00:00" maxDate="2015-04-01T00:00:00" count="91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m/>
      </sharedItems>
      <fieldGroup par="13" base="0">
        <rangePr groupBy="days" startDate="2015-01-01T00:00:00" endDate="2015-04-01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4-2015"/>
        </groupItems>
      </fieldGroup>
    </cacheField>
    <cacheField name="Deal Owner" numFmtId="0">
      <sharedItems count="21">
        <s v="Angela"/>
        <s v="Denny"/>
        <s v="Charlie"/>
        <s v="Greg"/>
        <s v="Bob"/>
        <s v="Tim"/>
        <s v="Edwin"/>
        <s v="Lynda"/>
        <s v="Paul"/>
        <s v="Rachael"/>
        <s v="Martha"/>
        <s v="Joe"/>
        <s v="John"/>
        <s v="Arnold"/>
        <s v="Piere"/>
        <s v="Mike"/>
        <s v="Cameron"/>
        <s v="Adrian"/>
        <s v="Rose"/>
        <s v="Chang"/>
        <s v=""/>
      </sharedItems>
    </cacheField>
    <cacheField name="Customer" numFmtId="0">
      <sharedItems count="1002">
        <s v="Customer 1"/>
        <s v="Customer 2"/>
        <s v="Customer 3"/>
        <s v="Customer 4"/>
        <s v="Customer 5"/>
        <s v="Customer 6"/>
        <s v="Customer 7"/>
        <s v="Customer 8"/>
        <s v="Customer 9"/>
        <s v="Customer 10"/>
        <s v="Customer 11"/>
        <s v="Customer 12"/>
        <s v="Customer 13"/>
        <s v="Customer 14"/>
        <s v="Customer 15"/>
        <s v="Customer 16"/>
        <s v="Customer 17"/>
        <s v="Customer 18"/>
        <s v="Customer 19"/>
        <s v="Customer 20"/>
        <s v="Customer 21"/>
        <s v="Customer 22"/>
        <s v="Customer 23"/>
        <s v="Customer 24"/>
        <s v="Customer 25"/>
        <s v="Customer 26"/>
        <s v="Customer 27"/>
        <s v="Customer 28"/>
        <s v="Customer 29"/>
        <s v="Customer 30"/>
        <s v="Customer 31"/>
        <s v="Customer 32"/>
        <s v="Customer 33"/>
        <s v="Customer 34"/>
        <s v="Customer 35"/>
        <s v="Customer 36"/>
        <s v="Customer 37"/>
        <s v="Customer 38"/>
        <s v="Customer 39"/>
        <s v="Customer 40"/>
        <s v="Customer 41"/>
        <s v="Customer 42"/>
        <s v="Customer 43"/>
        <s v="Customer 44"/>
        <s v="Customer 45"/>
        <s v="Customer 46"/>
        <s v="Customer 47"/>
        <s v="Customer 48"/>
        <s v="Customer 49"/>
        <s v="Customer 50"/>
        <s v="Customer 51"/>
        <s v="Customer 52"/>
        <s v="Customer 53"/>
        <s v="Customer 54"/>
        <s v="Customer 55"/>
        <s v="Customer 56"/>
        <s v="Customer 57"/>
        <s v="Customer 58"/>
        <s v="Customer 59"/>
        <s v="Customer 60"/>
        <s v="Customer 61"/>
        <s v="Customer 62"/>
        <s v="Customer 63"/>
        <s v="Customer 64"/>
        <s v="Customer 65"/>
        <s v="Customer 66"/>
        <s v="Customer 67"/>
        <s v="Customer 68"/>
        <s v="Customer 69"/>
        <s v="Customer 70"/>
        <s v="Customer 71"/>
        <s v="Customer 72"/>
        <s v="Customer 73"/>
        <s v="Customer 74"/>
        <s v="Customer 75"/>
        <s v="Customer 76"/>
        <s v="Customer 77"/>
        <s v="Customer 78"/>
        <s v="Customer 79"/>
        <s v="Customer 80"/>
        <s v="Customer 81"/>
        <s v="Customer 82"/>
        <s v="Customer 83"/>
        <s v="Customer 84"/>
        <s v="Customer 85"/>
        <s v="Customer 86"/>
        <s v="Customer 87"/>
        <s v="Customer 88"/>
        <s v="Customer 89"/>
        <s v="Customer 90"/>
        <s v="Customer 91"/>
        <s v="Customer 92"/>
        <s v="Customer 93"/>
        <s v="Customer 94"/>
        <s v="Customer 95"/>
        <s v="Customer 96"/>
        <s v="Customer 97"/>
        <s v="Customer 98"/>
        <s v="Customer 99"/>
        <s v="Customer 100"/>
        <s v="Customer 101"/>
        <s v="Customer 102"/>
        <s v="Customer 103"/>
        <s v="Customer 104"/>
        <s v="Customer 105"/>
        <s v="Customer 106"/>
        <s v="Customer 107"/>
        <s v="Customer 108"/>
        <s v="Customer 109"/>
        <s v="Customer 110"/>
        <s v="Customer 111"/>
        <s v="Customer 112"/>
        <s v="Customer 113"/>
        <s v="Customer 114"/>
        <s v="Customer 115"/>
        <s v="Customer 116"/>
        <s v="Customer 117"/>
        <s v="Customer 118"/>
        <s v="Customer 119"/>
        <s v="Customer 120"/>
        <s v="Customer 121"/>
        <s v="Customer 122"/>
        <s v="Customer 123"/>
        <s v="Customer 124"/>
        <s v="Customer 125"/>
        <s v="Customer 126"/>
        <s v="Customer 127"/>
        <s v="Customer 128"/>
        <s v="Customer 129"/>
        <s v="Customer 130"/>
        <s v="Customer 131"/>
        <s v="Customer 132"/>
        <s v="Customer 133"/>
        <s v="Customer 134"/>
        <s v="Customer 135"/>
        <s v="Customer 136"/>
        <s v="Customer 137"/>
        <s v="Customer 138"/>
        <s v="Customer 139"/>
        <s v="Customer 140"/>
        <s v="Customer 141"/>
        <s v="Customer 142"/>
        <s v="Customer 143"/>
        <s v="Customer 144"/>
        <s v="Customer 145"/>
        <s v="Customer 146"/>
        <s v="Customer 147"/>
        <s v="Customer 148"/>
        <s v="Customer 149"/>
        <s v="Customer 150"/>
        <s v="Customer 151"/>
        <s v="Customer 152"/>
        <s v="Customer 153"/>
        <s v="Customer 154"/>
        <s v="Customer 155"/>
        <s v="Customer 156"/>
        <s v="Customer 157"/>
        <s v="Customer 158"/>
        <s v="Customer 159"/>
        <s v="Customer 160"/>
        <s v="Customer 161"/>
        <s v="Customer 162"/>
        <s v="Customer 163"/>
        <s v="Customer 164"/>
        <s v="Customer 165"/>
        <s v="Customer 166"/>
        <s v="Customer 167"/>
        <s v="Customer 168"/>
        <s v="Customer 169"/>
        <s v="Customer 170"/>
        <s v="Customer 171"/>
        <s v="Customer 172"/>
        <s v="Customer 173"/>
        <s v="Customer 174"/>
        <s v="Customer 175"/>
        <s v="Customer 176"/>
        <s v="Customer 177"/>
        <s v="Customer 178"/>
        <s v="Customer 179"/>
        <s v="Customer 180"/>
        <s v="Customer 181"/>
        <s v="Customer 182"/>
        <s v="Customer 183"/>
        <s v="Customer 184"/>
        <s v="Customer 185"/>
        <s v="Customer 186"/>
        <s v="Customer 187"/>
        <s v="Customer 188"/>
        <s v="Customer 189"/>
        <s v="Customer 190"/>
        <s v="Customer 191"/>
        <s v="Customer 192"/>
        <s v="Customer 193"/>
        <s v="Customer 194"/>
        <s v="Customer 195"/>
        <s v="Customer 196"/>
        <s v="Customer 197"/>
        <s v="Customer 198"/>
        <s v="Customer 199"/>
        <s v="Customer 200"/>
        <s v="Customer 201"/>
        <s v="Customer 202"/>
        <s v="Customer 203"/>
        <s v="Customer 204"/>
        <s v="Customer 205"/>
        <s v="Customer 206"/>
        <s v="Customer 207"/>
        <s v="Customer 208"/>
        <s v="Customer 209"/>
        <s v="Customer 210"/>
        <s v="Customer 211"/>
        <s v="Customer 212"/>
        <s v="Customer 213"/>
        <s v="Customer 214"/>
        <s v="Customer 215"/>
        <s v="Customer 216"/>
        <s v="Customer 217"/>
        <s v="Customer 218"/>
        <s v="Customer 219"/>
        <s v="Customer 220"/>
        <s v="Customer 221"/>
        <s v="Customer 222"/>
        <s v="Customer 223"/>
        <s v="Customer 224"/>
        <s v="Customer 225"/>
        <s v="Customer 226"/>
        <s v="Customer 227"/>
        <s v="Customer 228"/>
        <s v="Customer 229"/>
        <s v="Customer 230"/>
        <s v="Customer 231"/>
        <s v="Customer 232"/>
        <s v="Customer 233"/>
        <s v="Customer 234"/>
        <s v="Customer 235"/>
        <s v="Customer 236"/>
        <s v="Customer 237"/>
        <s v="Customer 238"/>
        <s v="Customer 239"/>
        <s v="Customer 240"/>
        <s v="Customer 241"/>
        <s v="Customer 242"/>
        <s v="Customer 243"/>
        <s v="Customer 244"/>
        <s v="Customer 245"/>
        <s v="Customer 246"/>
        <s v="Customer 247"/>
        <s v="Customer 248"/>
        <s v="Customer 249"/>
        <s v="Customer 250"/>
        <s v="Customer 251"/>
        <s v="Customer 252"/>
        <s v="Customer 253"/>
        <s v="Customer 254"/>
        <s v="Customer 255"/>
        <s v="Customer 256"/>
        <s v="Customer 257"/>
        <s v="Customer 258"/>
        <s v="Customer 259"/>
        <s v="Customer 260"/>
        <s v="Customer 261"/>
        <s v="Customer 262"/>
        <s v="Customer 263"/>
        <s v="Customer 264"/>
        <s v="Customer 265"/>
        <s v="Customer 266"/>
        <s v="Customer 267"/>
        <s v="Customer 268"/>
        <s v="Customer 269"/>
        <s v="Customer 270"/>
        <s v="Customer 271"/>
        <s v="Customer 272"/>
        <s v="Customer 273"/>
        <s v="Customer 274"/>
        <s v="Customer 275"/>
        <s v="Customer 276"/>
        <s v="Customer 277"/>
        <s v="Customer 278"/>
        <s v="Customer 279"/>
        <s v="Customer 280"/>
        <s v="Customer 281"/>
        <s v="Customer 282"/>
        <s v="Customer 283"/>
        <s v="Customer 284"/>
        <s v="Customer 285"/>
        <s v="Customer 286"/>
        <s v="Customer 287"/>
        <s v="Customer 288"/>
        <s v="Customer 289"/>
        <s v="Customer 290"/>
        <s v="Customer 291"/>
        <s v="Customer 292"/>
        <s v="Customer 293"/>
        <s v="Customer 294"/>
        <s v="Customer 295"/>
        <s v="Customer 296"/>
        <s v="Customer 297"/>
        <s v="Customer 298"/>
        <s v="Customer 299"/>
        <s v="Customer 300"/>
        <s v="Customer 301"/>
        <s v="Customer 302"/>
        <s v="Customer 303"/>
        <s v="Customer 304"/>
        <s v="Customer 305"/>
        <s v="Customer 306"/>
        <s v="Customer 307"/>
        <s v="Customer 308"/>
        <s v="Customer 309"/>
        <s v="Customer 310"/>
        <s v="Customer 311"/>
        <s v="Customer 312"/>
        <s v="Customer 313"/>
        <s v="Customer 314"/>
        <s v="Customer 315"/>
        <s v="Customer 316"/>
        <s v="Customer 317"/>
        <s v="Customer 318"/>
        <s v="Customer 319"/>
        <s v="Customer 320"/>
        <s v="Customer 321"/>
        <s v="Customer 322"/>
        <s v="Customer 323"/>
        <s v="Customer 324"/>
        <s v="Customer 325"/>
        <s v="Customer 326"/>
        <s v="Customer 327"/>
        <s v="Customer 328"/>
        <s v="Customer 329"/>
        <s v="Customer 330"/>
        <s v="Customer 331"/>
        <s v="Customer 332"/>
        <s v="Customer 333"/>
        <s v="Customer 334"/>
        <s v="Customer 335"/>
        <s v="Customer 336"/>
        <s v="Customer 337"/>
        <s v="Customer 338"/>
        <s v="Customer 339"/>
        <s v="Customer 340"/>
        <s v="Customer 341"/>
        <s v="Customer 342"/>
        <s v="Customer 343"/>
        <s v="Customer 344"/>
        <s v="Customer 345"/>
        <s v="Customer 346"/>
        <s v="Customer 347"/>
        <s v="Customer 348"/>
        <s v="Customer 349"/>
        <s v="Customer 350"/>
        <s v="Customer 351"/>
        <s v="Customer 352"/>
        <s v="Customer 353"/>
        <s v="Customer 354"/>
        <s v="Customer 355"/>
        <s v="Customer 356"/>
        <s v="Customer 357"/>
        <s v="Customer 358"/>
        <s v="Customer 359"/>
        <s v="Customer 360"/>
        <s v="Customer 361"/>
        <s v="Customer 362"/>
        <s v="Customer 363"/>
        <s v="Customer 364"/>
        <s v="Customer 365"/>
        <s v="Customer 366"/>
        <s v="Customer 367"/>
        <s v="Customer 368"/>
        <s v="Customer 369"/>
        <s v="Customer 370"/>
        <s v="Customer 371"/>
        <s v="Customer 372"/>
        <s v="Customer 373"/>
        <s v="Customer 374"/>
        <s v="Customer 375"/>
        <s v="Customer 376"/>
        <s v="Customer 377"/>
        <s v="Customer 378"/>
        <s v="Customer 379"/>
        <s v="Customer 380"/>
        <s v="Customer 381"/>
        <s v="Customer 382"/>
        <s v="Customer 383"/>
        <s v="Customer 384"/>
        <s v="Customer 385"/>
        <s v="Customer 386"/>
        <s v="Customer 387"/>
        <s v="Customer 388"/>
        <s v="Customer 389"/>
        <s v="Customer 390"/>
        <s v="Customer 391"/>
        <s v="Customer 392"/>
        <s v="Customer 393"/>
        <s v="Customer 394"/>
        <s v="Customer 395"/>
        <s v="Customer 396"/>
        <s v="Customer 397"/>
        <s v="Customer 398"/>
        <s v="Customer 399"/>
        <s v="Customer 400"/>
        <s v="Customer 401"/>
        <s v="Customer 402"/>
        <s v="Customer 403"/>
        <s v="Customer 404"/>
        <s v="Customer 405"/>
        <s v="Customer 406"/>
        <s v="Customer 407"/>
        <s v="Customer 408"/>
        <s v="Customer 409"/>
        <s v="Customer 410"/>
        <s v="Customer 411"/>
        <s v="Customer 412"/>
        <s v="Customer 413"/>
        <s v="Customer 414"/>
        <s v="Customer 415"/>
        <s v="Customer 416"/>
        <s v="Customer 417"/>
        <s v="Customer 418"/>
        <s v="Customer 419"/>
        <s v="Customer 420"/>
        <s v="Customer 421"/>
        <s v="Customer 422"/>
        <s v="Customer 423"/>
        <s v="Customer 424"/>
        <s v="Customer 425"/>
        <s v="Customer 426"/>
        <s v="Customer 427"/>
        <s v="Customer 428"/>
        <s v="Customer 429"/>
        <s v="Customer 430"/>
        <s v="Customer 431"/>
        <s v="Customer 432"/>
        <s v="Customer 433"/>
        <s v="Customer 434"/>
        <s v="Customer 435"/>
        <s v="Customer 436"/>
        <s v="Customer 437"/>
        <s v="Customer 438"/>
        <s v="Customer 439"/>
        <s v="Customer 440"/>
        <s v="Customer 441"/>
        <s v="Customer 442"/>
        <s v="Customer 443"/>
        <s v="Customer 444"/>
        <s v="Customer 445"/>
        <s v="Customer 446"/>
        <s v="Customer 447"/>
        <s v="Customer 448"/>
        <s v="Customer 449"/>
        <s v="Customer 450"/>
        <s v="Customer 451"/>
        <s v="Customer 452"/>
        <s v="Customer 453"/>
        <s v="Customer 454"/>
        <s v="Customer 455"/>
        <s v="Customer 456"/>
        <s v="Customer 457"/>
        <s v="Customer 458"/>
        <s v="Customer 459"/>
        <s v="Customer 460"/>
        <s v="Customer 461"/>
        <s v="Customer 462"/>
        <s v="Customer 463"/>
        <s v="Customer 464"/>
        <s v="Customer 465"/>
        <s v="Customer 466"/>
        <s v="Customer 467"/>
        <s v="Customer 468"/>
        <s v="Customer 469"/>
        <s v="Customer 470"/>
        <s v="Customer 471"/>
        <s v="Customer 472"/>
        <s v="Customer 473"/>
        <s v="Customer 474"/>
        <s v="Customer 475"/>
        <s v="Customer 476"/>
        <s v="Customer 477"/>
        <s v="Customer 478"/>
        <s v="Customer 479"/>
        <s v="Customer 480"/>
        <s v="Customer 481"/>
        <s v="Customer 482"/>
        <s v="Customer 483"/>
        <s v="Customer 484"/>
        <s v="Customer 485"/>
        <s v="Customer 486"/>
        <s v="Customer 487"/>
        <s v="Customer 488"/>
        <s v="Customer 489"/>
        <s v="Customer 490"/>
        <s v="Customer 491"/>
        <s v="Customer 492"/>
        <s v="Customer 493"/>
        <s v="Customer 494"/>
        <s v="Customer 495"/>
        <s v="Customer 496"/>
        <s v="Customer 497"/>
        <s v="Customer 498"/>
        <s v="Customer 499"/>
        <s v="Customer 500"/>
        <s v="Customer 501"/>
        <s v="Customer 502"/>
        <s v="Customer 503"/>
        <s v="Customer 504"/>
        <s v="Customer 505"/>
        <s v="Customer 506"/>
        <s v="Customer 507"/>
        <s v="Customer 508"/>
        <s v="Customer 509"/>
        <s v="Customer 510"/>
        <s v="Customer 511"/>
        <s v="Customer 512"/>
        <s v="Customer 513"/>
        <s v="Customer 514"/>
        <s v="Customer 515"/>
        <s v="Customer 516"/>
        <s v="Customer 517"/>
        <s v="Customer 518"/>
        <s v="Customer 519"/>
        <s v="Customer 520"/>
        <s v="Customer 521"/>
        <s v="Customer 522"/>
        <s v="Customer 523"/>
        <s v="Customer 524"/>
        <s v="Customer 525"/>
        <s v="Customer 526"/>
        <s v="Customer 527"/>
        <s v="Customer 528"/>
        <s v="Customer 529"/>
        <s v="Customer 530"/>
        <s v="Customer 531"/>
        <s v="Customer 532"/>
        <s v="Customer 533"/>
        <s v="Customer 534"/>
        <s v="Customer 535"/>
        <s v="Customer 536"/>
        <s v="Customer 537"/>
        <s v="Customer 538"/>
        <s v="Customer 539"/>
        <s v="Customer 540"/>
        <s v="Customer 541"/>
        <s v="Customer 542"/>
        <s v="Customer 543"/>
        <s v="Customer 544"/>
        <s v="Customer 545"/>
        <s v="Customer 546"/>
        <s v="Customer 547"/>
        <s v="Customer 548"/>
        <s v="Customer 549"/>
        <s v="Customer 550"/>
        <s v="Customer 551"/>
        <s v="Customer 552"/>
        <s v="Customer 553"/>
        <s v="Customer 554"/>
        <s v="Customer 555"/>
        <s v="Customer 556"/>
        <s v="Customer 557"/>
        <s v="Customer 558"/>
        <s v="Customer 559"/>
        <s v="Customer 560"/>
        <s v="Customer 561"/>
        <s v="Customer 562"/>
        <s v="Customer 563"/>
        <s v="Customer 564"/>
        <s v="Customer 565"/>
        <s v="Customer 566"/>
        <s v="Customer 567"/>
        <s v="Customer 568"/>
        <s v="Customer 569"/>
        <s v="Customer 570"/>
        <s v="Customer 571"/>
        <s v="Customer 572"/>
        <s v="Customer 573"/>
        <s v="Customer 574"/>
        <s v="Customer 575"/>
        <s v="Customer 576"/>
        <s v="Customer 577"/>
        <s v="Customer 578"/>
        <s v="Customer 579"/>
        <s v="Customer 580"/>
        <s v="Customer 581"/>
        <s v="Customer 582"/>
        <s v="Customer 583"/>
        <s v="Customer 584"/>
        <s v="Customer 585"/>
        <s v="Customer 586"/>
        <s v="Customer 587"/>
        <s v="Customer 588"/>
        <s v="Customer 589"/>
        <s v="Customer 590"/>
        <s v="Customer 591"/>
        <s v="Customer 592"/>
        <s v="Customer 593"/>
        <s v="Customer 594"/>
        <s v="Customer 595"/>
        <s v="Customer 596"/>
        <s v="Customer 597"/>
        <s v="Customer 598"/>
        <s v="Customer 599"/>
        <s v="Customer 600"/>
        <s v="Customer 601"/>
        <s v="Customer 602"/>
        <s v="Customer 603"/>
        <s v="Customer 604"/>
        <s v="Customer 605"/>
        <s v="Customer 606"/>
        <s v="Customer 607"/>
        <s v="Customer 608"/>
        <s v="Customer 609"/>
        <s v="Customer 610"/>
        <s v="Customer 611"/>
        <s v="Customer 612"/>
        <s v="Customer 613"/>
        <s v="Customer 614"/>
        <s v="Customer 615"/>
        <s v="Customer 616"/>
        <s v="Customer 617"/>
        <s v="Customer 618"/>
        <s v="Customer 619"/>
        <s v="Customer 620"/>
        <s v="Customer 621"/>
        <s v="Customer 622"/>
        <s v="Customer 623"/>
        <s v="Customer 624"/>
        <s v="Customer 625"/>
        <s v="Customer 626"/>
        <s v="Customer 627"/>
        <s v="Customer 628"/>
        <s v="Customer 629"/>
        <s v="Customer 630"/>
        <s v="Customer 631"/>
        <s v="Customer 632"/>
        <s v="Customer 633"/>
        <s v="Customer 634"/>
        <s v="Customer 635"/>
        <s v="Customer 636"/>
        <s v="Customer 637"/>
        <s v="Customer 638"/>
        <s v="Customer 639"/>
        <s v="Customer 640"/>
        <s v="Customer 641"/>
        <s v="Customer 642"/>
        <s v="Customer 643"/>
        <s v="Customer 644"/>
        <s v="Customer 645"/>
        <s v="Customer 646"/>
        <s v="Customer 647"/>
        <s v="Customer 648"/>
        <s v="Customer 649"/>
        <s v="Customer 650"/>
        <s v="Customer 651"/>
        <s v="Customer 652"/>
        <s v="Customer 653"/>
        <s v="Customer 654"/>
        <s v="Customer 655"/>
        <s v="Customer 656"/>
        <s v="Customer 657"/>
        <s v="Customer 658"/>
        <s v="Customer 659"/>
        <s v="Customer 660"/>
        <s v="Customer 661"/>
        <s v="Customer 662"/>
        <s v="Customer 663"/>
        <s v="Customer 664"/>
        <s v="Customer 665"/>
        <s v="Customer 666"/>
        <s v="Customer 667"/>
        <s v="Customer 668"/>
        <s v="Customer 669"/>
        <s v="Customer 670"/>
        <s v="Customer 671"/>
        <s v="Customer 672"/>
        <s v="Customer 673"/>
        <s v="Customer 674"/>
        <s v="Customer 675"/>
        <s v="Customer 676"/>
        <s v="Customer 677"/>
        <s v="Customer 678"/>
        <s v="Customer 679"/>
        <s v="Customer 680"/>
        <s v="Customer 681"/>
        <s v="Customer 682"/>
        <s v="Customer 683"/>
        <s v="Customer 684"/>
        <s v="Customer 685"/>
        <s v="Customer 686"/>
        <s v="Customer 687"/>
        <s v="Customer 688"/>
        <s v="Customer 689"/>
        <s v="Customer 690"/>
        <s v="Customer 691"/>
        <s v="Customer 692"/>
        <s v="Customer 693"/>
        <s v="Customer 694"/>
        <s v="Customer 695"/>
        <s v="Customer 696"/>
        <s v="Customer 697"/>
        <s v="Customer 698"/>
        <s v="Customer 699"/>
        <s v="Customer 700"/>
        <s v="Customer 701"/>
        <s v="Customer 702"/>
        <s v="Customer 703"/>
        <s v="Customer 704"/>
        <s v="Customer 705"/>
        <s v="Customer 706"/>
        <s v="Customer 707"/>
        <s v="Customer 708"/>
        <s v="Customer 709"/>
        <s v="Customer 710"/>
        <s v="Customer 711"/>
        <s v="Customer 712"/>
        <s v="Customer 713"/>
        <s v="Customer 714"/>
        <s v="Customer 715"/>
        <s v="Customer 716"/>
        <s v="Customer 717"/>
        <s v="Customer 718"/>
        <s v="Customer 719"/>
        <s v="Customer 720"/>
        <s v="Customer 721"/>
        <s v="Customer 722"/>
        <s v="Customer 723"/>
        <s v="Customer 724"/>
        <s v="Customer 725"/>
        <s v="Customer 726"/>
        <s v="Customer 727"/>
        <s v="Customer 728"/>
        <s v="Customer 729"/>
        <s v="Customer 730"/>
        <s v="Customer 731"/>
        <s v="Customer 732"/>
        <s v="Customer 733"/>
        <s v="Customer 734"/>
        <s v="Customer 735"/>
        <s v="Customer 736"/>
        <s v="Customer 737"/>
        <s v="Customer 738"/>
        <s v="Customer 739"/>
        <s v="Customer 740"/>
        <s v="Customer 741"/>
        <s v="Customer 742"/>
        <s v="Customer 743"/>
        <s v="Customer 744"/>
        <s v="Customer 745"/>
        <s v="Customer 746"/>
        <s v="Customer 747"/>
        <s v="Customer 748"/>
        <s v="Customer 749"/>
        <s v="Customer 750"/>
        <s v="Customer 751"/>
        <s v="Customer 752"/>
        <s v="Customer 753"/>
        <s v="Customer 754"/>
        <s v="Customer 755"/>
        <s v="Customer 756"/>
        <s v="Customer 757"/>
        <s v="Customer 758"/>
        <s v="Customer 759"/>
        <s v="Customer 760"/>
        <s v="Customer 761"/>
        <s v="Customer 762"/>
        <s v="Customer 763"/>
        <s v="Customer 764"/>
        <s v="Customer 765"/>
        <s v="Customer 766"/>
        <s v="Customer 767"/>
        <s v="Customer 768"/>
        <s v="Customer 769"/>
        <s v="Customer 770"/>
        <s v="Customer 771"/>
        <s v="Customer 772"/>
        <s v="Customer 773"/>
        <s v="Customer 774"/>
        <s v="Customer 775"/>
        <s v="Customer 776"/>
        <s v="Customer 777"/>
        <s v="Customer 778"/>
        <s v="Customer 779"/>
        <s v="Customer 780"/>
        <s v="Customer 781"/>
        <s v="Customer 782"/>
        <s v="Customer 783"/>
        <s v="Customer 784"/>
        <s v="Customer 785"/>
        <s v="Customer 786"/>
        <s v="Customer 787"/>
        <s v="Customer 788"/>
        <s v="Customer 789"/>
        <s v="Customer 790"/>
        <s v="Customer 791"/>
        <s v="Customer 792"/>
        <s v="Customer 793"/>
        <s v="Customer 794"/>
        <s v="Customer 795"/>
        <s v="Customer 796"/>
        <s v="Customer 797"/>
        <s v="Customer 798"/>
        <s v="Customer 799"/>
        <s v="Customer 800"/>
        <s v="Customer 801"/>
        <s v="Customer 802"/>
        <s v="Customer 803"/>
        <s v="Customer 804"/>
        <s v="Customer 805"/>
        <s v="Customer 806"/>
        <s v="Customer 807"/>
        <s v="Customer 808"/>
        <s v="Customer 809"/>
        <s v="Customer 810"/>
        <s v="Customer 811"/>
        <s v="Customer 812"/>
        <s v="Customer 813"/>
        <s v="Customer 814"/>
        <s v="Customer 815"/>
        <s v="Customer 816"/>
        <s v="Customer 817"/>
        <s v="Customer 818"/>
        <s v="Customer 819"/>
        <s v="Customer 820"/>
        <s v="Customer 821"/>
        <s v="Customer 822"/>
        <s v="Customer 823"/>
        <s v="Customer 824"/>
        <s v="Customer 825"/>
        <s v="Customer 826"/>
        <s v="Customer 827"/>
        <s v="Customer 828"/>
        <s v="Customer 829"/>
        <s v="Customer 830"/>
        <s v="Customer 831"/>
        <s v="Customer 832"/>
        <s v="Customer 833"/>
        <s v="Customer 834"/>
        <s v="Customer 835"/>
        <s v="Customer 836"/>
        <s v="Customer 837"/>
        <s v="Customer 838"/>
        <s v="Customer 839"/>
        <s v="Customer 840"/>
        <s v="Customer 841"/>
        <s v="Customer 842"/>
        <s v="Customer 843"/>
        <s v="Customer 844"/>
        <s v="Customer 845"/>
        <s v="Customer 846"/>
        <s v="Customer 847"/>
        <s v="Customer 848"/>
        <s v="Customer 849"/>
        <s v="Customer 850"/>
        <s v="Customer 851"/>
        <s v="Customer 852"/>
        <s v="Customer 853"/>
        <s v="Customer 854"/>
        <s v="Customer 855"/>
        <s v="Customer 856"/>
        <s v="Customer 857"/>
        <s v="Customer 858"/>
        <s v="Customer 859"/>
        <s v="Customer 860"/>
        <s v="Customer 861"/>
        <s v="Customer 862"/>
        <s v="Customer 863"/>
        <s v="Customer 864"/>
        <s v="Customer 865"/>
        <s v="Customer 866"/>
        <s v="Customer 867"/>
        <s v="Customer 868"/>
        <s v="Customer 869"/>
        <s v="Customer 870"/>
        <s v="Customer 871"/>
        <s v="Customer 872"/>
        <s v="Customer 873"/>
        <s v="Customer 874"/>
        <s v="Customer 875"/>
        <s v="Customer 876"/>
        <s v="Customer 877"/>
        <s v="Customer 878"/>
        <s v="Customer 879"/>
        <s v="Customer 880"/>
        <s v="Customer 881"/>
        <s v="Customer 882"/>
        <s v="Customer 883"/>
        <s v="Customer 884"/>
        <s v="Customer 885"/>
        <s v="Customer 886"/>
        <s v="Customer 887"/>
        <s v="Customer 888"/>
        <s v="Customer 889"/>
        <s v="Customer 890"/>
        <s v="Customer 891"/>
        <s v="Customer 892"/>
        <s v="Customer 893"/>
        <s v="Customer 894"/>
        <s v="Customer 895"/>
        <s v="Customer 896"/>
        <s v="Customer 897"/>
        <s v="Customer 898"/>
        <s v="Customer 899"/>
        <s v="Customer 900"/>
        <s v="Customer 901"/>
        <s v="Customer 902"/>
        <s v="Customer 903"/>
        <s v="Customer 904"/>
        <s v="Customer 905"/>
        <s v="Customer 906"/>
        <s v="Customer 907"/>
        <s v="Customer 908"/>
        <s v="Customer 909"/>
        <s v="Customer 910"/>
        <s v="Customer 911"/>
        <s v="Customer 912"/>
        <s v="Customer 913"/>
        <s v="Customer 914"/>
        <s v="Customer 915"/>
        <s v="Customer 916"/>
        <s v="Customer 917"/>
        <s v="Customer 918"/>
        <s v="Customer 919"/>
        <s v="Customer 920"/>
        <s v="Customer 921"/>
        <s v="Customer 922"/>
        <s v="Customer 923"/>
        <s v="Customer 924"/>
        <s v="Customer 925"/>
        <s v="Customer 926"/>
        <s v="Customer 927"/>
        <s v="Customer 928"/>
        <s v="Customer 929"/>
        <s v="Customer 930"/>
        <s v="Customer 931"/>
        <s v="Customer 932"/>
        <s v="Customer 933"/>
        <s v="Customer 934"/>
        <s v="Customer 935"/>
        <s v="Customer 936"/>
        <s v="Customer 937"/>
        <s v="Customer 938"/>
        <s v="Customer 939"/>
        <s v="Customer 940"/>
        <s v="Customer 941"/>
        <s v="Customer 942"/>
        <s v="Customer 943"/>
        <s v="Customer 944"/>
        <s v="Customer 945"/>
        <s v="Customer 946"/>
        <s v="Customer 947"/>
        <s v="Customer 948"/>
        <s v="Customer 949"/>
        <s v="Customer 950"/>
        <s v="Customer 951"/>
        <s v="Customer 952"/>
        <s v="Customer 953"/>
        <s v="Customer 954"/>
        <s v="Customer 955"/>
        <s v="Customer 956"/>
        <s v="Customer 957"/>
        <s v="Customer 958"/>
        <s v="Customer 959"/>
        <s v="Customer 960"/>
        <s v="Customer 961"/>
        <s v="Customer 962"/>
        <s v="Customer 963"/>
        <s v="Customer 964"/>
        <s v="Customer 965"/>
        <s v="Customer 966"/>
        <s v="Customer 967"/>
        <s v="Customer 968"/>
        <s v="Customer 969"/>
        <s v="Customer 970"/>
        <s v="Customer 971"/>
        <s v="Customer 972"/>
        <s v="Customer 973"/>
        <s v="Customer 974"/>
        <s v="Customer 975"/>
        <s v="Customer 976"/>
        <s v="Customer 977"/>
        <s v="Customer 978"/>
        <s v="Customer 979"/>
        <s v="Customer 980"/>
        <s v="Customer 981"/>
        <s v="Customer 982"/>
        <s v="Customer 983"/>
        <s v="Customer 984"/>
        <s v="Customer 985"/>
        <s v="Customer 986"/>
        <s v="Customer 987"/>
        <s v="Customer 988"/>
        <s v="Customer 989"/>
        <s v="Customer 990"/>
        <s v="Customer 991"/>
        <s v="Customer 992"/>
        <s v="Customer 993"/>
        <s v="Customer 994"/>
        <s v="Customer 995"/>
        <s v="Customer 996"/>
        <s v="Customer 997"/>
        <s v="Customer 998"/>
        <s v="Customer 999"/>
        <s v="Customer 1000"/>
        <s v=""/>
        <s v="31-Dec-1899"/>
      </sharedItems>
    </cacheField>
    <cacheField name="Country" numFmtId="0">
      <sharedItems count="11">
        <s v="China"/>
        <s v="Australia"/>
        <s v="France"/>
        <s v="US"/>
        <s v="India"/>
        <s v="Malaysia"/>
        <s v="Canada"/>
        <s v="UK"/>
        <s v="Germany"/>
        <s v="Indonesia"/>
        <s v=""/>
      </sharedItems>
    </cacheField>
    <cacheField name="Sales stage" numFmtId="0">
      <sharedItems count="7">
        <s v="Identified"/>
        <s v="Validated"/>
        <s v="Proposal"/>
        <s v="Qualified"/>
        <s v="Won"/>
        <s v="Lost"/>
        <s v=""/>
      </sharedItems>
    </cacheField>
    <cacheField name="Deal size" numFmtId="0">
      <sharedItems containsString="0" containsBlank="1" containsNumber="1" containsInteger="1" minValue="110" maxValue="5000" count="424">
        <n v="2910"/>
        <n v="1680"/>
        <n v="1840"/>
        <n v="1380"/>
        <n v="4350"/>
        <n v="2740"/>
        <n v="3040"/>
        <n v="1510"/>
        <n v="1960"/>
        <n v="3990"/>
        <n v="300"/>
        <n v="3030"/>
        <n v="380"/>
        <n v="4430"/>
        <n v="3390"/>
        <n v="4680"/>
        <n v="2510"/>
        <n v="4900"/>
        <n v="4270"/>
        <n v="2920"/>
        <n v="1570"/>
        <n v="980"/>
        <n v="2230"/>
        <n v="1390"/>
        <n v="3960"/>
        <n v="4800"/>
        <n v="1990"/>
        <n v="210"/>
        <n v="1200"/>
        <n v="2760"/>
        <n v="4210"/>
        <n v="2690"/>
        <n v="290"/>
        <n v="4690"/>
        <n v="1670"/>
        <n v="1030"/>
        <n v="3180"/>
        <n v="2360"/>
        <n v="550"/>
        <n v="2900"/>
        <n v="3700"/>
        <n v="1890"/>
        <n v="880"/>
        <n v="3820"/>
        <n v="780"/>
        <n v="4400"/>
        <n v="2040"/>
        <n v="2130"/>
        <n v="4910"/>
        <n v="3720"/>
        <n v="2140"/>
        <n v="3420"/>
        <n v="620"/>
        <n v="3980"/>
        <n v="1940"/>
        <n v="3590"/>
        <n v="4630"/>
        <n v="450"/>
        <n v="4470"/>
        <n v="3620"/>
        <n v="750"/>
        <n v="3530"/>
        <n v="4380"/>
        <n v="3500"/>
        <n v="2620"/>
        <n v="3140"/>
        <n v="130"/>
        <n v="4660"/>
        <n v="4220"/>
        <n v="4300"/>
        <n v="2950"/>
        <n v="3880"/>
        <n v="1350"/>
        <n v="2260"/>
        <n v="3560"/>
        <n v="1150"/>
        <n v="3630"/>
        <n v="2490"/>
        <n v="2850"/>
        <n v="4780"/>
        <n v="4320"/>
        <n v="390"/>
        <n v="4770"/>
        <n v="2320"/>
        <n v="2190"/>
        <n v="4010"/>
        <n v="4160"/>
        <n v="580"/>
        <n v="3380"/>
        <n v="3010"/>
        <n v="470"/>
        <n v="4460"/>
        <n v="3320"/>
        <n v="2800"/>
        <n v="1270"/>
        <n v="2420"/>
        <n v="4330"/>
        <n v="740"/>
        <n v="1040"/>
        <n v="1440"/>
        <n v="1950"/>
        <n v="4670"/>
        <n v="1020"/>
        <n v="490"/>
        <n v="4480"/>
        <n v="3220"/>
        <n v="800"/>
        <n v="1660"/>
        <n v="2930"/>
        <n v="1730"/>
        <n v="1100"/>
        <n v="1210"/>
        <n v="1230"/>
        <n v="4530"/>
        <n v="4640"/>
        <n v="4860"/>
        <n v="1310"/>
        <n v="1500"/>
        <n v="2520"/>
        <n v="2010"/>
        <n v="1750"/>
        <n v="3450"/>
        <n v="1360"/>
        <n v="1460"/>
        <n v="1600"/>
        <n v="3330"/>
        <n v="1430"/>
        <n v="440"/>
        <n v="430"/>
        <n v="1590"/>
        <n v="3510"/>
        <n v="3410"/>
        <n v="3270"/>
        <n v="1560"/>
        <n v="3600"/>
        <n v="2330"/>
        <n v="4290"/>
        <n v="1000"/>
        <n v="4260"/>
        <n v="460"/>
        <n v="3260"/>
        <n v="4830"/>
        <n v="4560"/>
        <n v="2870"/>
        <n v="1980"/>
        <n v="1850"/>
        <n v="4720"/>
        <n v="1530"/>
        <n v="3570"/>
        <n v="3900"/>
        <n v="3280"/>
        <n v="1250"/>
        <n v="1140"/>
        <n v="2370"/>
        <n v="1220"/>
        <n v="2290"/>
        <n v="4190"/>
        <n v="3020"/>
        <n v="4280"/>
        <n v="3060"/>
        <n v="3770"/>
        <n v="2590"/>
        <n v="4020"/>
        <n v="2180"/>
        <n v="2980"/>
        <n v="1280"/>
        <n v="2940"/>
        <n v="4090"/>
        <n v="950"/>
        <n v="280"/>
        <n v="2430"/>
        <n v="2460"/>
        <n v="120"/>
        <n v="4000"/>
        <n v="4340"/>
        <n v="4850"/>
        <n v="2120"/>
        <n v="930"/>
        <n v="2380"/>
        <n v="480"/>
        <n v="1330"/>
        <n v="4060"/>
        <n v="1860"/>
        <n v="710"/>
        <n v="3120"/>
        <n v="4840"/>
        <n v="1740"/>
        <n v="1340"/>
        <n v="110"/>
        <n v="190"/>
        <n v="1300"/>
        <n v="3520"/>
        <n v="1630"/>
        <n v="4710"/>
        <n v="1700"/>
        <n v="2070"/>
        <n v="3370"/>
        <n v="560"/>
        <n v="530"/>
        <n v="2640"/>
        <n v="2700"/>
        <n v="1490"/>
        <n v="3480"/>
        <n v="2840"/>
        <n v="510"/>
        <n v="2170"/>
        <n v="2210"/>
        <n v="4200"/>
        <n v="3460"/>
        <n v="4440"/>
        <n v="3350"/>
        <n v="2200"/>
        <n v="3790"/>
        <n v="1620"/>
        <n v="3610"/>
        <n v="640"/>
        <n v="4740"/>
        <n v="2340"/>
        <n v="1060"/>
        <n v="4510"/>
        <n v="1800"/>
        <n v="3230"/>
        <n v="2570"/>
        <n v="700"/>
        <n v="4250"/>
        <n v="1130"/>
        <n v="2830"/>
        <n v="2150"/>
        <n v="970"/>
        <n v="3850"/>
        <n v="4550"/>
        <n v="4370"/>
        <n v="3240"/>
        <n v="200"/>
        <n v="3810"/>
        <n v="3490"/>
        <n v="310"/>
        <n v="3050"/>
        <n v="250"/>
        <n v="3660"/>
        <n v="3290"/>
        <n v="2730"/>
        <n v="2160"/>
        <n v="1190"/>
        <n v="4750"/>
        <n v="1820"/>
        <n v="3680"/>
        <n v="3210"/>
        <n v="760"/>
        <n v="4730"/>
        <n v="2630"/>
        <n v="3780"/>
        <n v="2540"/>
        <n v="3830"/>
        <n v="2240"/>
        <n v="3150"/>
        <n v="2680"/>
        <n v="220"/>
        <n v="3580"/>
        <n v="920"/>
        <n v="3540"/>
        <n v="2440"/>
        <n v="4150"/>
        <n v="240"/>
        <n v="3730"/>
        <n v="3750"/>
        <n v="590"/>
        <n v="2080"/>
        <n v="4130"/>
        <n v="1830"/>
        <n v="2550"/>
        <n v="4110"/>
        <n v="670"/>
        <n v="1790"/>
        <n v="4310"/>
        <n v="3250"/>
        <n v="4880"/>
        <n v="4360"/>
        <n v="990"/>
        <n v="3920"/>
        <n v="680"/>
        <n v="3080"/>
        <n v="1410"/>
        <n v="3300"/>
        <n v="3890"/>
        <n v="1070"/>
        <n v="1870"/>
        <n v="4930"/>
        <n v="860"/>
        <n v="1400"/>
        <n v="960"/>
        <n v="570"/>
        <n v="4140"/>
        <n v="4420"/>
        <n v="1480"/>
        <n v="2250"/>
        <n v="1640"/>
        <n v="4590"/>
        <n v="3840"/>
        <n v="1760"/>
        <n v="1320"/>
        <n v="4760"/>
        <n v="420"/>
        <n v="3640"/>
        <n v="2530"/>
        <n v="540"/>
        <n v="2350"/>
        <n v="4450"/>
        <n v="1290"/>
        <n v="4790"/>
        <n v="1810"/>
        <n v="4580"/>
        <n v="4390"/>
        <n v="2990"/>
        <n v="3910"/>
        <n v="600"/>
        <n v="660"/>
        <n v="1470"/>
        <n v="2060"/>
        <n v="1080"/>
        <n v="2410"/>
        <n v="770"/>
        <n v="2500"/>
        <n v="4940"/>
        <n v="3670"/>
        <n v="3100"/>
        <n v="3950"/>
        <n v="4120"/>
        <n v="4920"/>
        <n v="3130"/>
        <n v="4950"/>
        <n v="3930"/>
        <n v="500"/>
        <n v="3310"/>
        <n v="2000"/>
        <n v="850"/>
        <n v="2960"/>
        <n v="1420"/>
        <n v="1260"/>
        <n v="4980"/>
        <n v="3440"/>
        <n v="890"/>
        <n v="2600"/>
        <n v="3800"/>
        <n v="4700"/>
        <n v="2480"/>
        <n v="1090"/>
        <n v="3470"/>
        <n v="4870"/>
        <n v="3160"/>
        <n v="4890"/>
        <n v="3110"/>
        <n v="610"/>
        <n v="4990"/>
        <n v="1580"/>
        <n v="2670"/>
        <n v="1120"/>
        <n v="4490"/>
        <n v="4650"/>
        <n v="4600"/>
        <n v="2610"/>
        <n v="2030"/>
        <n v="5000"/>
        <n v="2880"/>
        <n v="1550"/>
        <n v="4040"/>
        <n v="260"/>
        <n v="4030"/>
        <n v="3550"/>
        <n v="3000"/>
        <n v="1910"/>
        <n v="1170"/>
        <n v="4960"/>
        <n v="2050"/>
        <n v="790"/>
        <n v="4540"/>
        <n v="4500"/>
        <n v="870"/>
        <n v="1920"/>
        <n v="3360"/>
        <n v="4050"/>
        <n v="3430"/>
        <n v="1720"/>
        <n v="3400"/>
        <n v="900"/>
        <n v="1370"/>
        <n v="1770"/>
        <n v="2650"/>
        <n v="3650"/>
        <n v="1450"/>
        <n v="4180"/>
        <n v="4820"/>
        <n v="820"/>
        <n v="2560"/>
        <n v="330"/>
        <n v="2390"/>
        <n v="230"/>
        <n v="730"/>
        <n v="2750"/>
        <n v="350"/>
        <n v="4620"/>
        <n v="3200"/>
        <n v="940"/>
        <n v="370"/>
        <n v="1780"/>
        <n v="3710"/>
        <n v="270"/>
        <n v="2770"/>
        <n v="3870"/>
        <n v="3090"/>
        <n v="2100"/>
        <n v="3970"/>
        <n v="4610"/>
        <n v="3940"/>
        <n v="2710"/>
        <n v="2810"/>
        <n v="1880"/>
        <n v="2020"/>
        <n v="3340"/>
        <n v="810"/>
        <n v="340"/>
        <n v="400"/>
        <n v="4520"/>
        <m/>
      </sharedItems>
    </cacheField>
    <cacheField name="Probability" numFmtId="0">
      <sharedItems containsString="0" containsBlank="1" containsNumber="1" minValue="0.5" maxValue="0.85" count="9">
        <n v="0.65"/>
        <n v="0.5"/>
        <n v="0.6"/>
        <n v="0.75"/>
        <n v="0.7"/>
        <n v="0.85"/>
        <n v="0.8"/>
        <n v="0.55000000000000004"/>
        <m/>
      </sharedItems>
    </cacheField>
    <cacheField name="Weighted Forecast" numFmtId="0">
      <sharedItems containsString="0" containsBlank="1" containsNumber="1" minValue="60" maxValue="4173.5"/>
    </cacheField>
    <cacheField name="Sales Channel" numFmtId="0">
      <sharedItems count="5">
        <s v="Telesales"/>
        <s v="Partners"/>
        <s v="F2F"/>
        <s v="Website"/>
        <s v=""/>
      </sharedItems>
    </cacheField>
    <cacheField name="Close Date/Expected Close Date" numFmtId="14">
      <sharedItems containsNonDate="0" containsDate="1" containsString="0" containsBlank="1" minDate="2015-01-27T00:00:00" maxDate="2015-09-25T00:00:00"/>
    </cacheField>
    <cacheField name="Next Steps" numFmtId="0">
      <sharedItems/>
    </cacheField>
    <cacheField name="Column1" numFmtId="0">
      <sharedItems containsString="0" containsBlank="1" containsNumber="1" containsInteger="1" minValue="3" maxValue="192"/>
    </cacheField>
    <cacheField name="Column2" numFmtId="0">
      <sharedItems/>
    </cacheField>
    <cacheField name="Months" numFmtId="0" databaseField="0">
      <fieldGroup base="0">
        <rangePr groupBy="months" startDate="2015-01-01T00:00:00" endDate="2015-04-01T00:00:00"/>
        <groupItems count="14">
          <s v="&lt;01-01-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4-2015"/>
        </groupItems>
      </fieldGroup>
    </cacheField>
  </cacheFields>
  <extLst>
    <ext xmlns:x14="http://schemas.microsoft.com/office/spreadsheetml/2009/9/main" uri="{725AE2AE-9491-48be-B2B4-4EB974FC3084}">
      <x14:pivotCacheDefinition pivotCacheId="3283204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3">
  <r>
    <x v="0"/>
    <x v="0"/>
    <x v="0"/>
    <x v="0"/>
    <x v="0"/>
    <x v="0"/>
    <x v="0"/>
    <n v="1891.5"/>
    <x v="0"/>
    <d v="2015-04-07T00:00:00"/>
    <s v="No Response"/>
    <n v="96"/>
    <s v=""/>
  </r>
  <r>
    <x v="0"/>
    <x v="1"/>
    <x v="1"/>
    <x v="1"/>
    <x v="1"/>
    <x v="1"/>
    <x v="1"/>
    <n v="840"/>
    <x v="0"/>
    <d v="2015-04-02T00:00:00"/>
    <s v="Follow up on call"/>
    <n v="91"/>
    <s v=""/>
  </r>
  <r>
    <x v="0"/>
    <x v="0"/>
    <x v="2"/>
    <x v="2"/>
    <x v="1"/>
    <x v="2"/>
    <x v="2"/>
    <n v="1104"/>
    <x v="1"/>
    <d v="2015-06-06T00:00:00"/>
    <s v="Follow up on call"/>
    <n v="156"/>
    <s v=""/>
  </r>
  <r>
    <x v="0"/>
    <x v="2"/>
    <x v="3"/>
    <x v="3"/>
    <x v="2"/>
    <x v="3"/>
    <x v="3"/>
    <n v="1035"/>
    <x v="0"/>
    <d v="2015-05-04T00:00:00"/>
    <s v="Follow up on call"/>
    <n v="123"/>
    <s v=""/>
  </r>
  <r>
    <x v="0"/>
    <x v="3"/>
    <x v="4"/>
    <x v="3"/>
    <x v="2"/>
    <x v="4"/>
    <x v="2"/>
    <n v="2610"/>
    <x v="0"/>
    <d v="2015-04-17T00:00:00"/>
    <s v="Send Email"/>
    <n v="106"/>
    <s v=""/>
  </r>
  <r>
    <x v="0"/>
    <x v="4"/>
    <x v="5"/>
    <x v="4"/>
    <x v="3"/>
    <x v="5"/>
    <x v="0"/>
    <n v="1781"/>
    <x v="0"/>
    <d v="2015-04-06T00:00:00"/>
    <s v="Follow up on call"/>
    <n v="95"/>
    <s v=""/>
  </r>
  <r>
    <x v="0"/>
    <x v="0"/>
    <x v="6"/>
    <x v="3"/>
    <x v="1"/>
    <x v="6"/>
    <x v="2"/>
    <n v="1824"/>
    <x v="0"/>
    <d v="2015-06-17T00:00:00"/>
    <s v="Schedule a Meeting"/>
    <n v="167"/>
    <s v=""/>
  </r>
  <r>
    <x v="0"/>
    <x v="5"/>
    <x v="7"/>
    <x v="5"/>
    <x v="0"/>
    <x v="7"/>
    <x v="4"/>
    <n v="1057"/>
    <x v="0"/>
    <d v="2015-06-26T00:00:00"/>
    <s v="Schedule a Meeting"/>
    <n v="176"/>
    <s v=""/>
  </r>
  <r>
    <x v="0"/>
    <x v="6"/>
    <x v="8"/>
    <x v="6"/>
    <x v="0"/>
    <x v="8"/>
    <x v="2"/>
    <n v="1176"/>
    <x v="1"/>
    <d v="2015-04-21T00:00:00"/>
    <s v="Follow up on call"/>
    <n v="110"/>
    <s v=""/>
  </r>
  <r>
    <x v="0"/>
    <x v="7"/>
    <x v="9"/>
    <x v="2"/>
    <x v="4"/>
    <x v="9"/>
    <x v="3"/>
    <n v="2992.5"/>
    <x v="2"/>
    <d v="2015-03-27T00:00:00"/>
    <s v=""/>
    <m/>
    <s v=""/>
  </r>
  <r>
    <x v="0"/>
    <x v="8"/>
    <x v="10"/>
    <x v="2"/>
    <x v="0"/>
    <x v="10"/>
    <x v="4"/>
    <n v="210"/>
    <x v="1"/>
    <d v="2015-06-21T00:00:00"/>
    <s v="Follow up on call"/>
    <n v="171"/>
    <s v=""/>
  </r>
  <r>
    <x v="1"/>
    <x v="0"/>
    <x v="11"/>
    <x v="5"/>
    <x v="2"/>
    <x v="11"/>
    <x v="5"/>
    <n v="2575.5"/>
    <x v="0"/>
    <d v="2015-06-22T00:00:00"/>
    <s v="Send Email"/>
    <n v="171"/>
    <s v=""/>
  </r>
  <r>
    <x v="1"/>
    <x v="6"/>
    <x v="12"/>
    <x v="7"/>
    <x v="2"/>
    <x v="12"/>
    <x v="6"/>
    <n v="304"/>
    <x v="3"/>
    <d v="2015-04-09T00:00:00"/>
    <s v="Follow up on call"/>
    <n v="97"/>
    <s v=""/>
  </r>
  <r>
    <x v="1"/>
    <x v="9"/>
    <x v="13"/>
    <x v="8"/>
    <x v="1"/>
    <x v="13"/>
    <x v="2"/>
    <n v="2658"/>
    <x v="0"/>
    <d v="2015-05-10T00:00:00"/>
    <s v="No Response"/>
    <n v="128"/>
    <s v=""/>
  </r>
  <r>
    <x v="1"/>
    <x v="8"/>
    <x v="14"/>
    <x v="0"/>
    <x v="1"/>
    <x v="14"/>
    <x v="3"/>
    <n v="2542.5"/>
    <x v="2"/>
    <d v="2015-04-21T00:00:00"/>
    <s v="Schedule a Meeting"/>
    <n v="109"/>
    <s v=""/>
  </r>
  <r>
    <x v="1"/>
    <x v="10"/>
    <x v="15"/>
    <x v="9"/>
    <x v="1"/>
    <x v="15"/>
    <x v="6"/>
    <n v="3744"/>
    <x v="2"/>
    <d v="2015-06-26T00:00:00"/>
    <s v="Follow up on call"/>
    <n v="175"/>
    <s v=""/>
  </r>
  <r>
    <x v="1"/>
    <x v="11"/>
    <x v="16"/>
    <x v="6"/>
    <x v="0"/>
    <x v="16"/>
    <x v="6"/>
    <n v="2008"/>
    <x v="2"/>
    <d v="2015-05-10T00:00:00"/>
    <s v="Schedule a Meeting"/>
    <n v="128"/>
    <s v=""/>
  </r>
  <r>
    <x v="1"/>
    <x v="8"/>
    <x v="17"/>
    <x v="8"/>
    <x v="0"/>
    <x v="17"/>
    <x v="5"/>
    <n v="4165"/>
    <x v="2"/>
    <d v="2015-05-21T00:00:00"/>
    <s v="Schedule a Meeting"/>
    <n v="139"/>
    <s v=""/>
  </r>
  <r>
    <x v="1"/>
    <x v="12"/>
    <x v="18"/>
    <x v="1"/>
    <x v="0"/>
    <x v="18"/>
    <x v="5"/>
    <n v="3629.5"/>
    <x v="2"/>
    <d v="2015-05-15T00:00:00"/>
    <s v="Follow up on call"/>
    <n v="133"/>
    <s v=""/>
  </r>
  <r>
    <x v="1"/>
    <x v="8"/>
    <x v="19"/>
    <x v="1"/>
    <x v="0"/>
    <x v="19"/>
    <x v="4"/>
    <n v="2044"/>
    <x v="2"/>
    <d v="2015-04-25T00:00:00"/>
    <s v="Send Email"/>
    <n v="113"/>
    <s v=""/>
  </r>
  <r>
    <x v="1"/>
    <x v="13"/>
    <x v="20"/>
    <x v="1"/>
    <x v="1"/>
    <x v="20"/>
    <x v="6"/>
    <n v="1256"/>
    <x v="2"/>
    <d v="2015-05-12T00:00:00"/>
    <s v="Schedule a Meeting"/>
    <n v="130"/>
    <s v=""/>
  </r>
  <r>
    <x v="1"/>
    <x v="14"/>
    <x v="21"/>
    <x v="4"/>
    <x v="0"/>
    <x v="21"/>
    <x v="0"/>
    <n v="637"/>
    <x v="2"/>
    <d v="2015-05-13T00:00:00"/>
    <s v="No Response"/>
    <n v="131"/>
    <s v=""/>
  </r>
  <r>
    <x v="1"/>
    <x v="2"/>
    <x v="22"/>
    <x v="0"/>
    <x v="5"/>
    <x v="22"/>
    <x v="4"/>
    <n v="1561"/>
    <x v="2"/>
    <d v="2015-05-14T00:00:00"/>
    <s v=""/>
    <n v="132"/>
    <s v=""/>
  </r>
  <r>
    <x v="2"/>
    <x v="15"/>
    <x v="23"/>
    <x v="5"/>
    <x v="1"/>
    <x v="23"/>
    <x v="4"/>
    <n v="973"/>
    <x v="1"/>
    <d v="2015-04-02T00:00:00"/>
    <s v="Schedule a Meeting"/>
    <n v="89"/>
    <s v=""/>
  </r>
  <r>
    <x v="2"/>
    <x v="0"/>
    <x v="24"/>
    <x v="7"/>
    <x v="4"/>
    <x v="24"/>
    <x v="1"/>
    <n v="1980"/>
    <x v="0"/>
    <d v="2015-02-04T00:00:00"/>
    <s v=""/>
    <m/>
    <s v=""/>
  </r>
  <r>
    <x v="2"/>
    <x v="1"/>
    <x v="25"/>
    <x v="5"/>
    <x v="0"/>
    <x v="25"/>
    <x v="3"/>
    <n v="3600"/>
    <x v="2"/>
    <d v="2015-04-21T00:00:00"/>
    <s v="No Response"/>
    <n v="108"/>
    <s v=""/>
  </r>
  <r>
    <x v="2"/>
    <x v="2"/>
    <x v="26"/>
    <x v="7"/>
    <x v="4"/>
    <x v="26"/>
    <x v="4"/>
    <n v="1393"/>
    <x v="2"/>
    <d v="2015-02-04T00:00:00"/>
    <s v=""/>
    <m/>
    <s v=""/>
  </r>
  <r>
    <x v="2"/>
    <x v="7"/>
    <x v="27"/>
    <x v="0"/>
    <x v="1"/>
    <x v="27"/>
    <x v="7"/>
    <n v="115.5"/>
    <x v="3"/>
    <d v="2015-04-04T00:00:00"/>
    <s v="No Response"/>
    <n v="91"/>
    <s v=""/>
  </r>
  <r>
    <x v="2"/>
    <x v="4"/>
    <x v="28"/>
    <x v="4"/>
    <x v="0"/>
    <x v="28"/>
    <x v="0"/>
    <n v="780"/>
    <x v="1"/>
    <d v="2015-04-21T00:00:00"/>
    <s v="No Response"/>
    <n v="108"/>
    <s v=""/>
  </r>
  <r>
    <x v="2"/>
    <x v="3"/>
    <x v="29"/>
    <x v="9"/>
    <x v="2"/>
    <x v="29"/>
    <x v="5"/>
    <n v="2346"/>
    <x v="2"/>
    <d v="2015-04-02T00:00:00"/>
    <s v=""/>
    <n v="89"/>
    <s v=""/>
  </r>
  <r>
    <x v="2"/>
    <x v="5"/>
    <x v="30"/>
    <x v="4"/>
    <x v="0"/>
    <x v="30"/>
    <x v="7"/>
    <n v="2315.5"/>
    <x v="2"/>
    <d v="2015-06-04T00:00:00"/>
    <s v="Send Email"/>
    <n v="152"/>
    <s v=""/>
  </r>
  <r>
    <x v="2"/>
    <x v="16"/>
    <x v="31"/>
    <x v="3"/>
    <x v="0"/>
    <x v="31"/>
    <x v="5"/>
    <n v="2286.5"/>
    <x v="2"/>
    <d v="2015-06-29T00:00:00"/>
    <s v="Send Email"/>
    <n v="177"/>
    <s v=""/>
  </r>
  <r>
    <x v="2"/>
    <x v="12"/>
    <x v="32"/>
    <x v="7"/>
    <x v="3"/>
    <x v="32"/>
    <x v="4"/>
    <n v="203"/>
    <x v="3"/>
    <d v="2015-05-31T00:00:00"/>
    <s v="Send Email"/>
    <n v="148"/>
    <s v=""/>
  </r>
  <r>
    <x v="2"/>
    <x v="4"/>
    <x v="33"/>
    <x v="2"/>
    <x v="1"/>
    <x v="33"/>
    <x v="0"/>
    <n v="3048.5"/>
    <x v="2"/>
    <d v="2015-05-05T00:00:00"/>
    <s v="Follow up on call"/>
    <n v="122"/>
    <s v=""/>
  </r>
  <r>
    <x v="2"/>
    <x v="17"/>
    <x v="34"/>
    <x v="6"/>
    <x v="0"/>
    <x v="21"/>
    <x v="7"/>
    <n v="539"/>
    <x v="0"/>
    <d v="2015-05-19T00:00:00"/>
    <s v="Follow up on call"/>
    <n v="136"/>
    <s v=""/>
  </r>
  <r>
    <x v="3"/>
    <x v="6"/>
    <x v="35"/>
    <x v="6"/>
    <x v="0"/>
    <x v="34"/>
    <x v="0"/>
    <n v="1085.5"/>
    <x v="2"/>
    <d v="2015-06-07T00:00:00"/>
    <s v=""/>
    <n v="154"/>
    <s v=""/>
  </r>
  <r>
    <x v="3"/>
    <x v="0"/>
    <x v="36"/>
    <x v="5"/>
    <x v="0"/>
    <x v="35"/>
    <x v="0"/>
    <n v="669.5"/>
    <x v="2"/>
    <d v="2015-06-08T00:00:00"/>
    <s v="Follow up on call"/>
    <n v="155"/>
    <s v=""/>
  </r>
  <r>
    <x v="3"/>
    <x v="18"/>
    <x v="37"/>
    <x v="9"/>
    <x v="1"/>
    <x v="36"/>
    <x v="2"/>
    <n v="1908"/>
    <x v="1"/>
    <d v="2015-06-02T00:00:00"/>
    <s v="Schedule a Meeting"/>
    <n v="149"/>
    <s v=""/>
  </r>
  <r>
    <x v="3"/>
    <x v="19"/>
    <x v="38"/>
    <x v="1"/>
    <x v="2"/>
    <x v="37"/>
    <x v="1"/>
    <n v="1180"/>
    <x v="1"/>
    <d v="2015-06-28T00:00:00"/>
    <s v="Follow up on call"/>
    <n v="175"/>
    <s v=""/>
  </r>
  <r>
    <x v="3"/>
    <x v="10"/>
    <x v="39"/>
    <x v="8"/>
    <x v="2"/>
    <x v="38"/>
    <x v="5"/>
    <n v="467.5"/>
    <x v="0"/>
    <d v="2015-04-05T00:00:00"/>
    <s v="Follow up on call"/>
    <n v="91"/>
    <s v=""/>
  </r>
  <r>
    <x v="3"/>
    <x v="3"/>
    <x v="40"/>
    <x v="4"/>
    <x v="1"/>
    <x v="39"/>
    <x v="2"/>
    <n v="1740"/>
    <x v="2"/>
    <d v="2015-04-11T00:00:00"/>
    <s v="Send Email"/>
    <n v="97"/>
    <s v=""/>
  </r>
  <r>
    <x v="3"/>
    <x v="7"/>
    <x v="41"/>
    <x v="9"/>
    <x v="3"/>
    <x v="40"/>
    <x v="7"/>
    <n v="2035"/>
    <x v="2"/>
    <d v="2015-04-22T00:00:00"/>
    <s v="Schedule a Meeting"/>
    <n v="108"/>
    <s v=""/>
  </r>
  <r>
    <x v="3"/>
    <x v="14"/>
    <x v="42"/>
    <x v="3"/>
    <x v="1"/>
    <x v="41"/>
    <x v="2"/>
    <n v="1134"/>
    <x v="2"/>
    <d v="2015-04-03T00:00:00"/>
    <s v="Follow up on call"/>
    <n v="89"/>
    <s v=""/>
  </r>
  <r>
    <x v="3"/>
    <x v="18"/>
    <x v="43"/>
    <x v="1"/>
    <x v="0"/>
    <x v="42"/>
    <x v="4"/>
    <n v="616"/>
    <x v="0"/>
    <d v="2015-06-24T00:00:00"/>
    <s v="Follow up on call"/>
    <n v="171"/>
    <s v=""/>
  </r>
  <r>
    <x v="3"/>
    <x v="13"/>
    <x v="44"/>
    <x v="0"/>
    <x v="0"/>
    <x v="43"/>
    <x v="2"/>
    <n v="2292"/>
    <x v="2"/>
    <d v="2015-04-06T00:00:00"/>
    <s v="Follow up on call"/>
    <n v="92"/>
    <s v=""/>
  </r>
  <r>
    <x v="3"/>
    <x v="19"/>
    <x v="45"/>
    <x v="4"/>
    <x v="0"/>
    <x v="44"/>
    <x v="0"/>
    <n v="507"/>
    <x v="0"/>
    <d v="2015-04-08T00:00:00"/>
    <s v="No Response"/>
    <n v="94"/>
    <s v=""/>
  </r>
  <r>
    <x v="3"/>
    <x v="3"/>
    <x v="46"/>
    <x v="3"/>
    <x v="0"/>
    <x v="45"/>
    <x v="3"/>
    <n v="3300"/>
    <x v="2"/>
    <d v="2015-05-17T00:00:00"/>
    <s v="Follow up on call"/>
    <n v="133"/>
    <s v=""/>
  </r>
  <r>
    <x v="3"/>
    <x v="8"/>
    <x v="47"/>
    <x v="7"/>
    <x v="1"/>
    <x v="46"/>
    <x v="5"/>
    <n v="1734"/>
    <x v="2"/>
    <d v="2015-06-28T00:00:00"/>
    <s v="Schedule a Meeting"/>
    <n v="175"/>
    <s v=""/>
  </r>
  <r>
    <x v="4"/>
    <x v="19"/>
    <x v="48"/>
    <x v="1"/>
    <x v="2"/>
    <x v="47"/>
    <x v="2"/>
    <n v="1278"/>
    <x v="2"/>
    <d v="2015-04-11T00:00:00"/>
    <s v="Follow up on call"/>
    <n v="96"/>
    <s v=""/>
  </r>
  <r>
    <x v="4"/>
    <x v="9"/>
    <x v="49"/>
    <x v="5"/>
    <x v="0"/>
    <x v="48"/>
    <x v="5"/>
    <n v="4173.5"/>
    <x v="2"/>
    <d v="2015-05-18T00:00:00"/>
    <s v=""/>
    <n v="133"/>
    <s v=""/>
  </r>
  <r>
    <x v="4"/>
    <x v="17"/>
    <x v="50"/>
    <x v="8"/>
    <x v="3"/>
    <x v="49"/>
    <x v="2"/>
    <n v="2232"/>
    <x v="2"/>
    <d v="2015-05-20T00:00:00"/>
    <s v=""/>
    <n v="135"/>
    <s v=""/>
  </r>
  <r>
    <x v="4"/>
    <x v="8"/>
    <x v="51"/>
    <x v="8"/>
    <x v="1"/>
    <x v="50"/>
    <x v="2"/>
    <n v="1284"/>
    <x v="2"/>
    <d v="2015-06-15T00:00:00"/>
    <s v="Schedule a Meeting"/>
    <n v="161"/>
    <s v=""/>
  </r>
  <r>
    <x v="4"/>
    <x v="1"/>
    <x v="52"/>
    <x v="6"/>
    <x v="0"/>
    <x v="51"/>
    <x v="4"/>
    <n v="2394"/>
    <x v="2"/>
    <d v="2015-05-27T00:00:00"/>
    <s v="Schedule a Meeting"/>
    <n v="142"/>
    <s v=""/>
  </r>
  <r>
    <x v="4"/>
    <x v="13"/>
    <x v="53"/>
    <x v="8"/>
    <x v="0"/>
    <x v="52"/>
    <x v="1"/>
    <n v="310"/>
    <x v="0"/>
    <d v="2015-05-08T00:00:00"/>
    <s v="Follow up on call"/>
    <n v="123"/>
    <s v=""/>
  </r>
  <r>
    <x v="4"/>
    <x v="3"/>
    <x v="54"/>
    <x v="2"/>
    <x v="3"/>
    <x v="53"/>
    <x v="7"/>
    <n v="2189"/>
    <x v="1"/>
    <d v="2015-05-15T00:00:00"/>
    <s v="No Response"/>
    <n v="130"/>
    <s v=""/>
  </r>
  <r>
    <x v="4"/>
    <x v="4"/>
    <x v="55"/>
    <x v="6"/>
    <x v="2"/>
    <x v="54"/>
    <x v="4"/>
    <n v="1358"/>
    <x v="2"/>
    <d v="2015-06-17T00:00:00"/>
    <s v="Follow up on call"/>
    <n v="163"/>
    <s v=""/>
  </r>
  <r>
    <x v="5"/>
    <x v="2"/>
    <x v="56"/>
    <x v="9"/>
    <x v="3"/>
    <x v="55"/>
    <x v="7"/>
    <n v="1974.5"/>
    <x v="0"/>
    <d v="2015-06-17T00:00:00"/>
    <s v="No Response"/>
    <n v="162"/>
    <s v=""/>
  </r>
  <r>
    <x v="5"/>
    <x v="2"/>
    <x v="57"/>
    <x v="0"/>
    <x v="2"/>
    <x v="56"/>
    <x v="0"/>
    <n v="3009.5"/>
    <x v="2"/>
    <d v="2015-06-11T00:00:00"/>
    <s v="Send Email"/>
    <n v="156"/>
    <s v=""/>
  </r>
  <r>
    <x v="5"/>
    <x v="6"/>
    <x v="58"/>
    <x v="2"/>
    <x v="0"/>
    <x v="57"/>
    <x v="3"/>
    <n v="337.5"/>
    <x v="1"/>
    <d v="2015-04-12T00:00:00"/>
    <s v="No Response"/>
    <n v="96"/>
    <s v=""/>
  </r>
  <r>
    <x v="5"/>
    <x v="5"/>
    <x v="59"/>
    <x v="6"/>
    <x v="0"/>
    <x v="58"/>
    <x v="3"/>
    <n v="3352.5"/>
    <x v="2"/>
    <d v="2015-04-08T00:00:00"/>
    <s v="Send Email"/>
    <n v="92"/>
    <s v=""/>
  </r>
  <r>
    <x v="5"/>
    <x v="5"/>
    <x v="60"/>
    <x v="8"/>
    <x v="0"/>
    <x v="59"/>
    <x v="6"/>
    <n v="2896"/>
    <x v="2"/>
    <d v="2015-04-13T00:00:00"/>
    <s v="Follow up on call"/>
    <n v="97"/>
    <s v=""/>
  </r>
  <r>
    <x v="5"/>
    <x v="10"/>
    <x v="61"/>
    <x v="6"/>
    <x v="2"/>
    <x v="60"/>
    <x v="3"/>
    <n v="562.5"/>
    <x v="1"/>
    <d v="2015-06-05T00:00:00"/>
    <s v="Follow up on call"/>
    <n v="150"/>
    <s v=""/>
  </r>
  <r>
    <x v="5"/>
    <x v="3"/>
    <x v="62"/>
    <x v="2"/>
    <x v="1"/>
    <x v="61"/>
    <x v="5"/>
    <n v="3000.5"/>
    <x v="1"/>
    <d v="2015-04-25T00:00:00"/>
    <s v=""/>
    <n v="109"/>
    <s v=""/>
  </r>
  <r>
    <x v="5"/>
    <x v="6"/>
    <x v="63"/>
    <x v="1"/>
    <x v="4"/>
    <x v="62"/>
    <x v="0"/>
    <n v="2847"/>
    <x v="2"/>
    <d v="2015-03-03T00:00:00"/>
    <s v=""/>
    <m/>
    <s v=""/>
  </r>
  <r>
    <x v="5"/>
    <x v="5"/>
    <x v="64"/>
    <x v="9"/>
    <x v="0"/>
    <x v="63"/>
    <x v="7"/>
    <n v="1925"/>
    <x v="0"/>
    <d v="2015-04-16T00:00:00"/>
    <s v="Follow up on call"/>
    <n v="100"/>
    <s v=""/>
  </r>
  <r>
    <x v="6"/>
    <x v="13"/>
    <x v="65"/>
    <x v="5"/>
    <x v="5"/>
    <x v="64"/>
    <x v="4"/>
    <n v="1834"/>
    <x v="0"/>
    <d v="2015-05-15T00:00:00"/>
    <s v=""/>
    <n v="128"/>
    <s v=""/>
  </r>
  <r>
    <x v="6"/>
    <x v="10"/>
    <x v="66"/>
    <x v="2"/>
    <x v="1"/>
    <x v="65"/>
    <x v="0"/>
    <n v="2041"/>
    <x v="2"/>
    <d v="2015-05-29T00:00:00"/>
    <s v="Follow up on call"/>
    <n v="142"/>
    <s v=""/>
  </r>
  <r>
    <x v="6"/>
    <x v="18"/>
    <x v="67"/>
    <x v="7"/>
    <x v="1"/>
    <x v="66"/>
    <x v="3"/>
    <n v="97.5"/>
    <x v="3"/>
    <d v="2015-06-09T00:00:00"/>
    <s v="Send Email"/>
    <n v="153"/>
    <s v=""/>
  </r>
  <r>
    <x v="6"/>
    <x v="5"/>
    <x v="68"/>
    <x v="8"/>
    <x v="2"/>
    <x v="15"/>
    <x v="0"/>
    <n v="3042"/>
    <x v="1"/>
    <d v="2015-04-03T00:00:00"/>
    <s v=""/>
    <n v="86"/>
    <s v=""/>
  </r>
  <r>
    <x v="6"/>
    <x v="10"/>
    <x v="69"/>
    <x v="3"/>
    <x v="2"/>
    <x v="67"/>
    <x v="0"/>
    <n v="3029"/>
    <x v="1"/>
    <d v="2015-06-02T00:00:00"/>
    <s v="Follow up on call"/>
    <n v="146"/>
    <s v=""/>
  </r>
  <r>
    <x v="6"/>
    <x v="10"/>
    <x v="70"/>
    <x v="8"/>
    <x v="1"/>
    <x v="68"/>
    <x v="4"/>
    <n v="2954"/>
    <x v="1"/>
    <d v="2015-04-07T00:00:00"/>
    <s v="Schedule a Meeting"/>
    <n v="90"/>
    <s v=""/>
  </r>
  <r>
    <x v="6"/>
    <x v="10"/>
    <x v="71"/>
    <x v="5"/>
    <x v="0"/>
    <x v="69"/>
    <x v="6"/>
    <n v="3440"/>
    <x v="0"/>
    <d v="2015-05-11T00:00:00"/>
    <s v="No Response"/>
    <n v="124"/>
    <s v=""/>
  </r>
  <r>
    <x v="7"/>
    <x v="13"/>
    <x v="72"/>
    <x v="7"/>
    <x v="0"/>
    <x v="70"/>
    <x v="4"/>
    <n v="2065"/>
    <x v="2"/>
    <d v="2015-06-20T00:00:00"/>
    <s v="Follow up on call"/>
    <n v="163"/>
    <s v=""/>
  </r>
  <r>
    <x v="7"/>
    <x v="19"/>
    <x v="73"/>
    <x v="5"/>
    <x v="4"/>
    <x v="71"/>
    <x v="5"/>
    <n v="3298"/>
    <x v="1"/>
    <d v="2015-04-21T00:00:00"/>
    <s v=""/>
    <m/>
    <s v=""/>
  </r>
  <r>
    <x v="7"/>
    <x v="1"/>
    <x v="74"/>
    <x v="8"/>
    <x v="0"/>
    <x v="72"/>
    <x v="7"/>
    <n v="742.5"/>
    <x v="2"/>
    <d v="2015-05-31T00:00:00"/>
    <s v="Schedule a Meeting"/>
    <n v="143"/>
    <s v=""/>
  </r>
  <r>
    <x v="7"/>
    <x v="16"/>
    <x v="75"/>
    <x v="8"/>
    <x v="5"/>
    <x v="73"/>
    <x v="5"/>
    <n v="1921"/>
    <x v="2"/>
    <d v="2015-06-05T00:00:00"/>
    <s v=""/>
    <n v="148"/>
    <s v=""/>
  </r>
  <r>
    <x v="7"/>
    <x v="1"/>
    <x v="76"/>
    <x v="4"/>
    <x v="3"/>
    <x v="74"/>
    <x v="7"/>
    <n v="1958"/>
    <x v="1"/>
    <d v="2015-04-11T00:00:00"/>
    <s v="Schedule a Meeting"/>
    <n v="93"/>
    <s v=""/>
  </r>
  <r>
    <x v="7"/>
    <x v="15"/>
    <x v="77"/>
    <x v="3"/>
    <x v="3"/>
    <x v="75"/>
    <x v="5"/>
    <n v="977.5"/>
    <x v="2"/>
    <d v="2015-04-19T00:00:00"/>
    <s v="Schedule a Meeting"/>
    <n v="101"/>
    <s v=""/>
  </r>
  <r>
    <x v="7"/>
    <x v="5"/>
    <x v="78"/>
    <x v="2"/>
    <x v="3"/>
    <x v="76"/>
    <x v="2"/>
    <n v="2178"/>
    <x v="2"/>
    <d v="2015-04-17T00:00:00"/>
    <s v=""/>
    <n v="99"/>
    <s v=""/>
  </r>
  <r>
    <x v="7"/>
    <x v="14"/>
    <x v="79"/>
    <x v="3"/>
    <x v="1"/>
    <x v="77"/>
    <x v="6"/>
    <n v="1992"/>
    <x v="1"/>
    <d v="2015-06-23T00:00:00"/>
    <s v="No Response"/>
    <n v="166"/>
    <s v=""/>
  </r>
  <r>
    <x v="7"/>
    <x v="19"/>
    <x v="80"/>
    <x v="8"/>
    <x v="0"/>
    <x v="78"/>
    <x v="7"/>
    <n v="1567.5"/>
    <x v="1"/>
    <d v="2015-05-05T00:00:00"/>
    <s v=""/>
    <n v="117"/>
    <s v=""/>
  </r>
  <r>
    <x v="7"/>
    <x v="9"/>
    <x v="81"/>
    <x v="0"/>
    <x v="1"/>
    <x v="79"/>
    <x v="5"/>
    <n v="4063"/>
    <x v="1"/>
    <d v="2015-05-21T00:00:00"/>
    <s v="Follow up on call"/>
    <n v="133"/>
    <s v=""/>
  </r>
  <r>
    <x v="8"/>
    <x v="10"/>
    <x v="82"/>
    <x v="0"/>
    <x v="3"/>
    <x v="80"/>
    <x v="2"/>
    <n v="2592"/>
    <x v="1"/>
    <d v="2015-05-08T00:00:00"/>
    <s v="No Response"/>
    <n v="119"/>
    <s v=""/>
  </r>
  <r>
    <x v="8"/>
    <x v="6"/>
    <x v="83"/>
    <x v="3"/>
    <x v="3"/>
    <x v="81"/>
    <x v="7"/>
    <n v="214.5"/>
    <x v="3"/>
    <d v="2015-05-17T00:00:00"/>
    <s v=""/>
    <n v="128"/>
    <s v=""/>
  </r>
  <r>
    <x v="8"/>
    <x v="11"/>
    <x v="84"/>
    <x v="5"/>
    <x v="5"/>
    <x v="82"/>
    <x v="7"/>
    <n v="2623.5"/>
    <x v="2"/>
    <d v="2015-05-04T00:00:00"/>
    <s v=""/>
    <n v="115"/>
    <s v=""/>
  </r>
  <r>
    <x v="8"/>
    <x v="18"/>
    <x v="85"/>
    <x v="9"/>
    <x v="0"/>
    <x v="58"/>
    <x v="4"/>
    <n v="3129"/>
    <x v="2"/>
    <d v="2015-06-15T00:00:00"/>
    <s v="Schedule a Meeting"/>
    <n v="157"/>
    <s v=""/>
  </r>
  <r>
    <x v="8"/>
    <x v="5"/>
    <x v="86"/>
    <x v="4"/>
    <x v="0"/>
    <x v="52"/>
    <x v="7"/>
    <n v="341"/>
    <x v="2"/>
    <d v="2015-06-10T00:00:00"/>
    <s v="Schedule a Meeting"/>
    <n v="152"/>
    <s v=""/>
  </r>
  <r>
    <x v="8"/>
    <x v="19"/>
    <x v="87"/>
    <x v="0"/>
    <x v="1"/>
    <x v="83"/>
    <x v="6"/>
    <n v="1856"/>
    <x v="0"/>
    <d v="2015-05-22T00:00:00"/>
    <s v="Send Email"/>
    <n v="133"/>
    <s v=""/>
  </r>
  <r>
    <x v="8"/>
    <x v="1"/>
    <x v="88"/>
    <x v="5"/>
    <x v="1"/>
    <x v="36"/>
    <x v="7"/>
    <n v="1749"/>
    <x v="2"/>
    <d v="2015-06-16T00:00:00"/>
    <s v="Schedule a Meeting"/>
    <n v="158"/>
    <s v=""/>
  </r>
  <r>
    <x v="8"/>
    <x v="13"/>
    <x v="89"/>
    <x v="7"/>
    <x v="0"/>
    <x v="84"/>
    <x v="0"/>
    <n v="1423.5"/>
    <x v="1"/>
    <d v="2015-04-25T00:00:00"/>
    <s v="Send Email"/>
    <n v="106"/>
    <s v=""/>
  </r>
  <r>
    <x v="8"/>
    <x v="17"/>
    <x v="90"/>
    <x v="9"/>
    <x v="2"/>
    <x v="85"/>
    <x v="0"/>
    <n v="2606.5"/>
    <x v="1"/>
    <d v="2015-05-30T00:00:00"/>
    <s v="No Response"/>
    <n v="141"/>
    <s v=""/>
  </r>
  <r>
    <x v="8"/>
    <x v="7"/>
    <x v="91"/>
    <x v="1"/>
    <x v="2"/>
    <x v="86"/>
    <x v="3"/>
    <n v="3120"/>
    <x v="1"/>
    <d v="2015-06-11T00:00:00"/>
    <s v="Send Email"/>
    <n v="153"/>
    <s v=""/>
  </r>
  <r>
    <x v="8"/>
    <x v="12"/>
    <x v="92"/>
    <x v="1"/>
    <x v="1"/>
    <x v="87"/>
    <x v="6"/>
    <n v="464"/>
    <x v="0"/>
    <d v="2015-05-12T00:00:00"/>
    <s v="Follow up on call"/>
    <n v="123"/>
    <s v=""/>
  </r>
  <r>
    <x v="8"/>
    <x v="8"/>
    <x v="93"/>
    <x v="4"/>
    <x v="4"/>
    <x v="88"/>
    <x v="3"/>
    <n v="2535"/>
    <x v="1"/>
    <d v="2015-03-03T00:00:00"/>
    <s v=""/>
    <m/>
    <s v=""/>
  </r>
  <r>
    <x v="8"/>
    <x v="2"/>
    <x v="94"/>
    <x v="8"/>
    <x v="0"/>
    <x v="89"/>
    <x v="3"/>
    <n v="2257.5"/>
    <x v="0"/>
    <d v="2015-06-02T00:00:00"/>
    <s v="Send Email"/>
    <n v="144"/>
    <s v=""/>
  </r>
  <r>
    <x v="9"/>
    <x v="14"/>
    <x v="95"/>
    <x v="8"/>
    <x v="3"/>
    <x v="90"/>
    <x v="4"/>
    <n v="329"/>
    <x v="2"/>
    <d v="2015-04-02T00:00:00"/>
    <s v="Schedule a Meeting"/>
    <n v="82"/>
    <s v=""/>
  </r>
  <r>
    <x v="9"/>
    <x v="2"/>
    <x v="96"/>
    <x v="4"/>
    <x v="4"/>
    <x v="91"/>
    <x v="7"/>
    <n v="2453"/>
    <x v="2"/>
    <d v="2015-01-29T00:00:00"/>
    <s v=""/>
    <m/>
    <s v=""/>
  </r>
  <r>
    <x v="9"/>
    <x v="14"/>
    <x v="97"/>
    <x v="7"/>
    <x v="3"/>
    <x v="92"/>
    <x v="7"/>
    <n v="1826"/>
    <x v="1"/>
    <d v="2015-05-09T00:00:00"/>
    <s v="Schedule a Meeting"/>
    <n v="119"/>
    <s v=""/>
  </r>
  <r>
    <x v="9"/>
    <x v="0"/>
    <x v="98"/>
    <x v="7"/>
    <x v="2"/>
    <x v="93"/>
    <x v="4"/>
    <n v="1960"/>
    <x v="1"/>
    <d v="2015-06-17T00:00:00"/>
    <s v="Follow up on call"/>
    <n v="158"/>
    <s v=""/>
  </r>
  <r>
    <x v="9"/>
    <x v="7"/>
    <x v="99"/>
    <x v="9"/>
    <x v="2"/>
    <x v="94"/>
    <x v="7"/>
    <n v="698.5"/>
    <x v="1"/>
    <d v="2015-05-14T00:00:00"/>
    <s v=""/>
    <n v="124"/>
    <s v=""/>
  </r>
  <r>
    <x v="9"/>
    <x v="13"/>
    <x v="100"/>
    <x v="0"/>
    <x v="0"/>
    <x v="23"/>
    <x v="3"/>
    <n v="1042.5"/>
    <x v="2"/>
    <d v="2015-06-29T00:00:00"/>
    <s v=""/>
    <n v="170"/>
    <s v=""/>
  </r>
  <r>
    <x v="9"/>
    <x v="15"/>
    <x v="101"/>
    <x v="6"/>
    <x v="0"/>
    <x v="95"/>
    <x v="4"/>
    <n v="1694"/>
    <x v="0"/>
    <d v="2015-05-02T00:00:00"/>
    <s v="Follow up on call"/>
    <n v="112"/>
    <s v=""/>
  </r>
  <r>
    <x v="9"/>
    <x v="1"/>
    <x v="102"/>
    <x v="1"/>
    <x v="1"/>
    <x v="96"/>
    <x v="4"/>
    <n v="3031"/>
    <x v="2"/>
    <d v="2015-04-11T00:00:00"/>
    <s v="Follow up on call"/>
    <n v="91"/>
    <s v=""/>
  </r>
  <r>
    <x v="9"/>
    <x v="16"/>
    <x v="103"/>
    <x v="8"/>
    <x v="2"/>
    <x v="97"/>
    <x v="0"/>
    <n v="481"/>
    <x v="2"/>
    <d v="2015-05-23T00:00:00"/>
    <s v="No Response"/>
    <n v="133"/>
    <s v=""/>
  </r>
  <r>
    <x v="9"/>
    <x v="6"/>
    <x v="104"/>
    <x v="7"/>
    <x v="3"/>
    <x v="98"/>
    <x v="3"/>
    <n v="780"/>
    <x v="2"/>
    <d v="2015-06-17T00:00:00"/>
    <s v="Follow up on call"/>
    <n v="158"/>
    <s v=""/>
  </r>
  <r>
    <x v="9"/>
    <x v="11"/>
    <x v="105"/>
    <x v="8"/>
    <x v="2"/>
    <x v="99"/>
    <x v="7"/>
    <n v="792"/>
    <x v="2"/>
    <d v="2015-04-07T00:00:00"/>
    <s v="Schedule a Meeting"/>
    <n v="87"/>
    <s v=""/>
  </r>
  <r>
    <x v="9"/>
    <x v="14"/>
    <x v="106"/>
    <x v="9"/>
    <x v="3"/>
    <x v="100"/>
    <x v="5"/>
    <n v="1657.5"/>
    <x v="2"/>
    <d v="2015-05-24T00:00:00"/>
    <s v=""/>
    <n v="134"/>
    <s v=""/>
  </r>
  <r>
    <x v="9"/>
    <x v="6"/>
    <x v="107"/>
    <x v="4"/>
    <x v="0"/>
    <x v="101"/>
    <x v="5"/>
    <n v="3969.5"/>
    <x v="0"/>
    <d v="2015-04-25T00:00:00"/>
    <s v="Schedule a Meeting"/>
    <n v="105"/>
    <s v=""/>
  </r>
  <r>
    <x v="10"/>
    <x v="19"/>
    <x v="108"/>
    <x v="8"/>
    <x v="2"/>
    <x v="102"/>
    <x v="5"/>
    <n v="867"/>
    <x v="1"/>
    <d v="2015-04-24T00:00:00"/>
    <s v="Send Email"/>
    <n v="103"/>
    <s v=""/>
  </r>
  <r>
    <x v="10"/>
    <x v="2"/>
    <x v="109"/>
    <x v="9"/>
    <x v="0"/>
    <x v="103"/>
    <x v="2"/>
    <n v="294"/>
    <x v="2"/>
    <d v="2015-06-12T00:00:00"/>
    <s v="Follow up on call"/>
    <n v="152"/>
    <s v=""/>
  </r>
  <r>
    <x v="10"/>
    <x v="17"/>
    <x v="110"/>
    <x v="6"/>
    <x v="0"/>
    <x v="104"/>
    <x v="6"/>
    <n v="3584"/>
    <x v="2"/>
    <d v="2015-04-02T00:00:00"/>
    <s v="No Response"/>
    <n v="81"/>
    <s v=""/>
  </r>
  <r>
    <x v="10"/>
    <x v="8"/>
    <x v="111"/>
    <x v="9"/>
    <x v="1"/>
    <x v="105"/>
    <x v="2"/>
    <n v="1932"/>
    <x v="1"/>
    <d v="2015-04-18T00:00:00"/>
    <s v="Follow up on call"/>
    <n v="97"/>
    <s v=""/>
  </r>
  <r>
    <x v="10"/>
    <x v="18"/>
    <x v="112"/>
    <x v="0"/>
    <x v="0"/>
    <x v="44"/>
    <x v="4"/>
    <n v="546"/>
    <x v="2"/>
    <d v="2015-05-18T00:00:00"/>
    <s v="No Response"/>
    <n v="127"/>
    <s v=""/>
  </r>
  <r>
    <x v="10"/>
    <x v="10"/>
    <x v="113"/>
    <x v="1"/>
    <x v="1"/>
    <x v="41"/>
    <x v="0"/>
    <n v="1228.5"/>
    <x v="2"/>
    <d v="2015-06-20T00:00:00"/>
    <s v="No Response"/>
    <n v="160"/>
    <s v=""/>
  </r>
  <r>
    <x v="10"/>
    <x v="16"/>
    <x v="114"/>
    <x v="2"/>
    <x v="3"/>
    <x v="11"/>
    <x v="4"/>
    <n v="2121"/>
    <x v="1"/>
    <d v="2015-05-20T00:00:00"/>
    <s v="Send Email"/>
    <n v="129"/>
    <s v=""/>
  </r>
  <r>
    <x v="10"/>
    <x v="8"/>
    <x v="115"/>
    <x v="0"/>
    <x v="0"/>
    <x v="53"/>
    <x v="7"/>
    <n v="2189"/>
    <x v="2"/>
    <d v="2015-06-04T00:00:00"/>
    <s v="No Response"/>
    <n v="144"/>
    <s v=""/>
  </r>
  <r>
    <x v="10"/>
    <x v="11"/>
    <x v="116"/>
    <x v="0"/>
    <x v="1"/>
    <x v="106"/>
    <x v="2"/>
    <n v="480"/>
    <x v="1"/>
    <d v="2015-05-31T00:00:00"/>
    <s v="Follow up on call"/>
    <n v="140"/>
    <s v=""/>
  </r>
  <r>
    <x v="10"/>
    <x v="1"/>
    <x v="117"/>
    <x v="3"/>
    <x v="2"/>
    <x v="107"/>
    <x v="6"/>
    <n v="1328"/>
    <x v="2"/>
    <d v="2015-04-05T00:00:00"/>
    <s v="No Response"/>
    <n v="84"/>
    <s v=""/>
  </r>
  <r>
    <x v="10"/>
    <x v="17"/>
    <x v="118"/>
    <x v="6"/>
    <x v="0"/>
    <x v="108"/>
    <x v="3"/>
    <n v="2197.5"/>
    <x v="2"/>
    <d v="2015-05-09T00:00:00"/>
    <s v="Schedule a Meeting"/>
    <n v="118"/>
    <s v=""/>
  </r>
  <r>
    <x v="11"/>
    <x v="10"/>
    <x v="119"/>
    <x v="5"/>
    <x v="1"/>
    <x v="109"/>
    <x v="7"/>
    <n v="951.5"/>
    <x v="2"/>
    <d v="2015-04-14T00:00:00"/>
    <s v="Follow up on call"/>
    <n v="92"/>
    <s v=""/>
  </r>
  <r>
    <x v="11"/>
    <x v="14"/>
    <x v="120"/>
    <x v="1"/>
    <x v="0"/>
    <x v="59"/>
    <x v="7"/>
    <n v="1991"/>
    <x v="0"/>
    <d v="2015-04-15T00:00:00"/>
    <s v="Follow up on call"/>
    <n v="93"/>
    <s v=""/>
  </r>
  <r>
    <x v="11"/>
    <x v="3"/>
    <x v="121"/>
    <x v="1"/>
    <x v="0"/>
    <x v="110"/>
    <x v="6"/>
    <n v="880"/>
    <x v="2"/>
    <d v="2015-04-29T00:00:00"/>
    <s v="Follow up on call"/>
    <n v="107"/>
    <s v=""/>
  </r>
  <r>
    <x v="11"/>
    <x v="19"/>
    <x v="122"/>
    <x v="0"/>
    <x v="2"/>
    <x v="111"/>
    <x v="6"/>
    <n v="968"/>
    <x v="2"/>
    <d v="2015-05-15T00:00:00"/>
    <s v="Follow up on call"/>
    <n v="123"/>
    <s v=""/>
  </r>
  <r>
    <x v="11"/>
    <x v="14"/>
    <x v="123"/>
    <x v="3"/>
    <x v="0"/>
    <x v="49"/>
    <x v="3"/>
    <n v="2790"/>
    <x v="2"/>
    <d v="2015-05-03T00:00:00"/>
    <s v="Send Email"/>
    <n v="111"/>
    <s v=""/>
  </r>
  <r>
    <x v="11"/>
    <x v="0"/>
    <x v="124"/>
    <x v="0"/>
    <x v="1"/>
    <x v="112"/>
    <x v="5"/>
    <n v="1045.5"/>
    <x v="2"/>
    <d v="2015-06-10T00:00:00"/>
    <s v="Follow up on call"/>
    <n v="149"/>
    <s v=""/>
  </r>
  <r>
    <x v="11"/>
    <x v="15"/>
    <x v="125"/>
    <x v="5"/>
    <x v="1"/>
    <x v="113"/>
    <x v="3"/>
    <n v="3397.5"/>
    <x v="1"/>
    <d v="2015-05-09T00:00:00"/>
    <s v="Send Email"/>
    <n v="117"/>
    <s v=""/>
  </r>
  <r>
    <x v="11"/>
    <x v="9"/>
    <x v="126"/>
    <x v="4"/>
    <x v="0"/>
    <x v="114"/>
    <x v="2"/>
    <n v="2784"/>
    <x v="2"/>
    <d v="2015-05-02T00:00:00"/>
    <s v=""/>
    <n v="110"/>
    <s v=""/>
  </r>
  <r>
    <x v="11"/>
    <x v="3"/>
    <x v="127"/>
    <x v="4"/>
    <x v="1"/>
    <x v="115"/>
    <x v="7"/>
    <n v="2673"/>
    <x v="0"/>
    <d v="2015-05-12T00:00:00"/>
    <s v="Follow up on call"/>
    <n v="120"/>
    <s v=""/>
  </r>
  <r>
    <x v="11"/>
    <x v="14"/>
    <x v="128"/>
    <x v="5"/>
    <x v="0"/>
    <x v="116"/>
    <x v="4"/>
    <n v="917"/>
    <x v="0"/>
    <d v="2015-04-08T00:00:00"/>
    <s v="Follow up on call"/>
    <n v="86"/>
    <s v=""/>
  </r>
  <r>
    <x v="11"/>
    <x v="14"/>
    <x v="129"/>
    <x v="8"/>
    <x v="0"/>
    <x v="117"/>
    <x v="2"/>
    <n v="900"/>
    <x v="1"/>
    <d v="2015-06-25T00:00:00"/>
    <s v="Follow up on call"/>
    <n v="164"/>
    <s v=""/>
  </r>
  <r>
    <x v="12"/>
    <x v="19"/>
    <x v="130"/>
    <x v="0"/>
    <x v="0"/>
    <x v="103"/>
    <x v="4"/>
    <n v="343"/>
    <x v="2"/>
    <d v="2015-04-28T00:00:00"/>
    <s v="Send Email"/>
    <n v="105"/>
    <s v=""/>
  </r>
  <r>
    <x v="12"/>
    <x v="15"/>
    <x v="131"/>
    <x v="3"/>
    <x v="2"/>
    <x v="118"/>
    <x v="5"/>
    <n v="2142"/>
    <x v="1"/>
    <d v="2015-05-26T00:00:00"/>
    <s v="No Response"/>
    <n v="133"/>
    <s v=""/>
  </r>
  <r>
    <x v="12"/>
    <x v="18"/>
    <x v="132"/>
    <x v="0"/>
    <x v="1"/>
    <x v="119"/>
    <x v="4"/>
    <n v="1407"/>
    <x v="2"/>
    <d v="2015-04-28T00:00:00"/>
    <s v="Follow up on call"/>
    <n v="105"/>
    <s v=""/>
  </r>
  <r>
    <x v="12"/>
    <x v="2"/>
    <x v="133"/>
    <x v="8"/>
    <x v="2"/>
    <x v="120"/>
    <x v="6"/>
    <n v="1400"/>
    <x v="1"/>
    <d v="2015-06-16T00:00:00"/>
    <s v="Follow up on call"/>
    <n v="154"/>
    <s v=""/>
  </r>
  <r>
    <x v="12"/>
    <x v="10"/>
    <x v="134"/>
    <x v="9"/>
    <x v="4"/>
    <x v="24"/>
    <x v="3"/>
    <n v="2970"/>
    <x v="2"/>
    <d v="2015-03-07T00:00:00"/>
    <s v=""/>
    <m/>
    <s v=""/>
  </r>
  <r>
    <x v="12"/>
    <x v="15"/>
    <x v="135"/>
    <x v="6"/>
    <x v="1"/>
    <x v="121"/>
    <x v="4"/>
    <n v="2415"/>
    <x v="0"/>
    <d v="2015-06-26T00:00:00"/>
    <s v="Schedule a Meeting"/>
    <n v="164"/>
    <s v=""/>
  </r>
  <r>
    <x v="12"/>
    <x v="18"/>
    <x v="136"/>
    <x v="9"/>
    <x v="0"/>
    <x v="122"/>
    <x v="0"/>
    <n v="884"/>
    <x v="1"/>
    <d v="2015-04-28T00:00:00"/>
    <s v="Schedule a Meeting"/>
    <n v="105"/>
    <s v=""/>
  </r>
  <r>
    <x v="12"/>
    <x v="7"/>
    <x v="137"/>
    <x v="5"/>
    <x v="2"/>
    <x v="39"/>
    <x v="7"/>
    <n v="1595"/>
    <x v="0"/>
    <d v="2015-06-03T00:00:00"/>
    <s v="Follow up on call"/>
    <n v="141"/>
    <s v=""/>
  </r>
  <r>
    <x v="12"/>
    <x v="2"/>
    <x v="138"/>
    <x v="1"/>
    <x v="4"/>
    <x v="123"/>
    <x v="7"/>
    <n v="803"/>
    <x v="1"/>
    <d v="2015-01-27T00:00:00"/>
    <s v=""/>
    <m/>
    <s v=""/>
  </r>
  <r>
    <x v="12"/>
    <x v="16"/>
    <x v="139"/>
    <x v="0"/>
    <x v="3"/>
    <x v="124"/>
    <x v="7"/>
    <n v="880"/>
    <x v="0"/>
    <d v="2015-04-27T00:00:00"/>
    <s v="Schedule a Meeting"/>
    <n v="104"/>
    <s v=""/>
  </r>
  <r>
    <x v="12"/>
    <x v="10"/>
    <x v="140"/>
    <x v="5"/>
    <x v="3"/>
    <x v="89"/>
    <x v="5"/>
    <n v="2558.5"/>
    <x v="2"/>
    <d v="2015-04-29T00:00:00"/>
    <s v="Schedule a Meeting"/>
    <n v="106"/>
    <s v=""/>
  </r>
  <r>
    <x v="12"/>
    <x v="14"/>
    <x v="141"/>
    <x v="6"/>
    <x v="3"/>
    <x v="88"/>
    <x v="1"/>
    <n v="1690"/>
    <x v="2"/>
    <d v="2015-06-26T00:00:00"/>
    <s v="Send Email"/>
    <n v="164"/>
    <s v=""/>
  </r>
  <r>
    <x v="12"/>
    <x v="11"/>
    <x v="142"/>
    <x v="0"/>
    <x v="1"/>
    <x v="78"/>
    <x v="7"/>
    <n v="1567.5"/>
    <x v="2"/>
    <d v="2015-06-09T00:00:00"/>
    <s v=""/>
    <n v="147"/>
    <s v=""/>
  </r>
  <r>
    <x v="12"/>
    <x v="19"/>
    <x v="143"/>
    <x v="9"/>
    <x v="0"/>
    <x v="62"/>
    <x v="3"/>
    <n v="3285"/>
    <x v="2"/>
    <d v="2015-06-19T00:00:00"/>
    <s v=""/>
    <n v="157"/>
    <s v=""/>
  </r>
  <r>
    <x v="13"/>
    <x v="17"/>
    <x v="144"/>
    <x v="6"/>
    <x v="3"/>
    <x v="125"/>
    <x v="0"/>
    <n v="2164.5"/>
    <x v="1"/>
    <d v="2015-06-19T00:00:00"/>
    <s v="Follow up on call"/>
    <n v="156"/>
    <s v=""/>
  </r>
  <r>
    <x v="13"/>
    <x v="8"/>
    <x v="145"/>
    <x v="3"/>
    <x v="5"/>
    <x v="36"/>
    <x v="5"/>
    <n v="2703"/>
    <x v="1"/>
    <d v="2015-06-22T00:00:00"/>
    <s v=""/>
    <n v="159"/>
    <s v=""/>
  </r>
  <r>
    <x v="13"/>
    <x v="14"/>
    <x v="146"/>
    <x v="9"/>
    <x v="3"/>
    <x v="126"/>
    <x v="0"/>
    <n v="929.5"/>
    <x v="2"/>
    <d v="2015-04-07T00:00:00"/>
    <s v="Schedule a Meeting"/>
    <n v="83"/>
    <s v=""/>
  </r>
  <r>
    <x v="13"/>
    <x v="6"/>
    <x v="147"/>
    <x v="8"/>
    <x v="0"/>
    <x v="127"/>
    <x v="3"/>
    <n v="330"/>
    <x v="3"/>
    <d v="2015-04-16T00:00:00"/>
    <s v="Send Email"/>
    <n v="92"/>
    <s v=""/>
  </r>
  <r>
    <x v="13"/>
    <x v="3"/>
    <x v="148"/>
    <x v="4"/>
    <x v="0"/>
    <x v="128"/>
    <x v="2"/>
    <n v="258"/>
    <x v="1"/>
    <d v="2015-05-05T00:00:00"/>
    <s v=""/>
    <n v="111"/>
    <s v=""/>
  </r>
  <r>
    <x v="13"/>
    <x v="10"/>
    <x v="149"/>
    <x v="3"/>
    <x v="4"/>
    <x v="27"/>
    <x v="0"/>
    <n v="136.5"/>
    <x v="1"/>
    <d v="2015-03-11T00:00:00"/>
    <s v=""/>
    <m/>
    <s v=""/>
  </r>
  <r>
    <x v="13"/>
    <x v="12"/>
    <x v="150"/>
    <x v="1"/>
    <x v="3"/>
    <x v="129"/>
    <x v="7"/>
    <n v="874.5"/>
    <x v="1"/>
    <d v="2015-04-23T00:00:00"/>
    <s v="No Response"/>
    <n v="99"/>
    <s v=""/>
  </r>
  <r>
    <x v="13"/>
    <x v="12"/>
    <x v="151"/>
    <x v="1"/>
    <x v="2"/>
    <x v="130"/>
    <x v="3"/>
    <n v="2632.5"/>
    <x v="2"/>
    <d v="2015-05-15T00:00:00"/>
    <s v="Follow up on call"/>
    <n v="121"/>
    <s v=""/>
  </r>
  <r>
    <x v="13"/>
    <x v="2"/>
    <x v="152"/>
    <x v="5"/>
    <x v="0"/>
    <x v="63"/>
    <x v="6"/>
    <n v="2800"/>
    <x v="0"/>
    <d v="2015-05-07T00:00:00"/>
    <s v="Schedule a Meeting"/>
    <n v="113"/>
    <s v=""/>
  </r>
  <r>
    <x v="13"/>
    <x v="17"/>
    <x v="153"/>
    <x v="0"/>
    <x v="1"/>
    <x v="130"/>
    <x v="6"/>
    <n v="2808"/>
    <x v="2"/>
    <d v="2015-05-19T00:00:00"/>
    <s v="Send Email"/>
    <n v="125"/>
    <s v=""/>
  </r>
  <r>
    <x v="13"/>
    <x v="15"/>
    <x v="154"/>
    <x v="7"/>
    <x v="1"/>
    <x v="129"/>
    <x v="0"/>
    <n v="1033.5"/>
    <x v="2"/>
    <d v="2015-04-12T00:00:00"/>
    <s v="Follow up on call"/>
    <n v="88"/>
    <s v=""/>
  </r>
  <r>
    <x v="14"/>
    <x v="17"/>
    <x v="155"/>
    <x v="0"/>
    <x v="3"/>
    <x v="118"/>
    <x v="5"/>
    <n v="2142"/>
    <x v="1"/>
    <d v="2015-05-08T00:00:00"/>
    <s v="Follow up on call"/>
    <n v="113"/>
    <s v=""/>
  </r>
  <r>
    <x v="14"/>
    <x v="16"/>
    <x v="156"/>
    <x v="1"/>
    <x v="0"/>
    <x v="131"/>
    <x v="5"/>
    <n v="2898.5"/>
    <x v="0"/>
    <d v="2015-05-11T00:00:00"/>
    <s v="Follow up on call"/>
    <n v="116"/>
    <s v=""/>
  </r>
  <r>
    <x v="14"/>
    <x v="15"/>
    <x v="157"/>
    <x v="2"/>
    <x v="4"/>
    <x v="132"/>
    <x v="6"/>
    <n v="2616"/>
    <x v="1"/>
    <d v="2015-02-01T00:00:00"/>
    <s v=""/>
    <m/>
    <s v=""/>
  </r>
  <r>
    <x v="14"/>
    <x v="19"/>
    <x v="158"/>
    <x v="6"/>
    <x v="0"/>
    <x v="133"/>
    <x v="5"/>
    <n v="1326"/>
    <x v="0"/>
    <d v="2015-04-13T00:00:00"/>
    <s v="Follow up on call"/>
    <n v="88"/>
    <s v=""/>
  </r>
  <r>
    <x v="14"/>
    <x v="9"/>
    <x v="159"/>
    <x v="3"/>
    <x v="1"/>
    <x v="105"/>
    <x v="5"/>
    <n v="2737"/>
    <x v="2"/>
    <d v="2015-05-12T00:00:00"/>
    <s v="Send Email"/>
    <n v="117"/>
    <s v=""/>
  </r>
  <r>
    <x v="14"/>
    <x v="10"/>
    <x v="160"/>
    <x v="0"/>
    <x v="0"/>
    <x v="129"/>
    <x v="2"/>
    <n v="954"/>
    <x v="0"/>
    <d v="2015-04-04T00:00:00"/>
    <s v="Follow up on call"/>
    <n v="79"/>
    <s v=""/>
  </r>
  <r>
    <x v="14"/>
    <x v="14"/>
    <x v="161"/>
    <x v="5"/>
    <x v="1"/>
    <x v="134"/>
    <x v="0"/>
    <n v="2340"/>
    <x v="1"/>
    <d v="2015-04-14T00:00:00"/>
    <s v="Follow up on call"/>
    <n v="89"/>
    <s v=""/>
  </r>
  <r>
    <x v="14"/>
    <x v="17"/>
    <x v="162"/>
    <x v="3"/>
    <x v="1"/>
    <x v="50"/>
    <x v="3"/>
    <n v="1605"/>
    <x v="1"/>
    <d v="2015-05-09T00:00:00"/>
    <s v=""/>
    <n v="114"/>
    <s v=""/>
  </r>
  <r>
    <x v="14"/>
    <x v="8"/>
    <x v="163"/>
    <x v="5"/>
    <x v="3"/>
    <x v="135"/>
    <x v="7"/>
    <n v="1281.5"/>
    <x v="0"/>
    <d v="2015-04-20T00:00:00"/>
    <s v="No Response"/>
    <n v="95"/>
    <s v=""/>
  </r>
  <r>
    <x v="15"/>
    <x v="18"/>
    <x v="164"/>
    <x v="4"/>
    <x v="3"/>
    <x v="136"/>
    <x v="6"/>
    <n v="3432"/>
    <x v="1"/>
    <d v="2015-04-18T00:00:00"/>
    <s v="Schedule a Meeting"/>
    <n v="92"/>
    <s v=""/>
  </r>
  <r>
    <x v="15"/>
    <x v="8"/>
    <x v="165"/>
    <x v="8"/>
    <x v="0"/>
    <x v="137"/>
    <x v="0"/>
    <n v="650"/>
    <x v="2"/>
    <d v="2015-04-29T00:00:00"/>
    <s v="No Response"/>
    <n v="103"/>
    <s v=""/>
  </r>
  <r>
    <x v="15"/>
    <x v="13"/>
    <x v="166"/>
    <x v="6"/>
    <x v="3"/>
    <x v="138"/>
    <x v="6"/>
    <n v="3408"/>
    <x v="2"/>
    <d v="2015-06-11T00:00:00"/>
    <s v="Send Email"/>
    <n v="146"/>
    <s v=""/>
  </r>
  <r>
    <x v="15"/>
    <x v="14"/>
    <x v="167"/>
    <x v="8"/>
    <x v="2"/>
    <x v="139"/>
    <x v="3"/>
    <n v="345"/>
    <x v="3"/>
    <d v="2015-05-13T00:00:00"/>
    <s v="No Response"/>
    <n v="117"/>
    <s v=""/>
  </r>
  <r>
    <x v="15"/>
    <x v="19"/>
    <x v="168"/>
    <x v="6"/>
    <x v="0"/>
    <x v="133"/>
    <x v="2"/>
    <n v="936"/>
    <x v="2"/>
    <d v="2015-04-10T00:00:00"/>
    <s v="Follow up on call"/>
    <n v="84"/>
    <s v=""/>
  </r>
  <r>
    <x v="15"/>
    <x v="14"/>
    <x v="169"/>
    <x v="2"/>
    <x v="4"/>
    <x v="110"/>
    <x v="6"/>
    <n v="880"/>
    <x v="2"/>
    <d v="2015-02-13T00:00:00"/>
    <s v=""/>
    <m/>
    <s v=""/>
  </r>
  <r>
    <x v="15"/>
    <x v="8"/>
    <x v="170"/>
    <x v="5"/>
    <x v="0"/>
    <x v="140"/>
    <x v="7"/>
    <n v="1793"/>
    <x v="2"/>
    <d v="2015-04-24T00:00:00"/>
    <s v="Schedule a Meeting"/>
    <n v="98"/>
    <s v=""/>
  </r>
  <r>
    <x v="15"/>
    <x v="8"/>
    <x v="171"/>
    <x v="8"/>
    <x v="1"/>
    <x v="38"/>
    <x v="0"/>
    <n v="357.5"/>
    <x v="0"/>
    <d v="2015-04-03T00:00:00"/>
    <s v="Schedule a Meeting"/>
    <n v="77"/>
    <s v=""/>
  </r>
  <r>
    <x v="15"/>
    <x v="9"/>
    <x v="172"/>
    <x v="1"/>
    <x v="0"/>
    <x v="141"/>
    <x v="0"/>
    <n v="3139.5"/>
    <x v="0"/>
    <d v="2015-04-12T00:00:00"/>
    <s v="Schedule a Meeting"/>
    <n v="86"/>
    <s v=""/>
  </r>
  <r>
    <x v="15"/>
    <x v="7"/>
    <x v="173"/>
    <x v="3"/>
    <x v="1"/>
    <x v="114"/>
    <x v="4"/>
    <n v="3248"/>
    <x v="0"/>
    <d v="2015-04-27T00:00:00"/>
    <s v="No Response"/>
    <n v="101"/>
    <s v=""/>
  </r>
  <r>
    <x v="15"/>
    <x v="4"/>
    <x v="174"/>
    <x v="5"/>
    <x v="1"/>
    <x v="63"/>
    <x v="6"/>
    <n v="2800"/>
    <x v="0"/>
    <d v="2015-04-11T00:00:00"/>
    <s v="Schedule a Meeting"/>
    <n v="85"/>
    <s v=""/>
  </r>
  <r>
    <x v="15"/>
    <x v="10"/>
    <x v="175"/>
    <x v="9"/>
    <x v="0"/>
    <x v="97"/>
    <x v="0"/>
    <n v="481"/>
    <x v="0"/>
    <d v="2015-06-22T00:00:00"/>
    <s v="Send Email"/>
    <n v="157"/>
    <s v=""/>
  </r>
  <r>
    <x v="15"/>
    <x v="16"/>
    <x v="176"/>
    <x v="2"/>
    <x v="0"/>
    <x v="142"/>
    <x v="5"/>
    <n v="3876"/>
    <x v="0"/>
    <d v="2015-04-17T00:00:00"/>
    <s v="Schedule a Meeting"/>
    <n v="91"/>
    <s v=""/>
  </r>
  <r>
    <x v="15"/>
    <x v="6"/>
    <x v="177"/>
    <x v="0"/>
    <x v="1"/>
    <x v="143"/>
    <x v="6"/>
    <n v="2296"/>
    <x v="1"/>
    <d v="2015-06-19T00:00:00"/>
    <s v="Follow up on call"/>
    <n v="154"/>
    <s v=""/>
  </r>
  <r>
    <x v="16"/>
    <x v="4"/>
    <x v="178"/>
    <x v="6"/>
    <x v="3"/>
    <x v="144"/>
    <x v="6"/>
    <n v="1584"/>
    <x v="2"/>
    <d v="2015-06-26T00:00:00"/>
    <s v="Schedule a Meeting"/>
    <n v="160"/>
    <s v=""/>
  </r>
  <r>
    <x v="16"/>
    <x v="4"/>
    <x v="179"/>
    <x v="1"/>
    <x v="1"/>
    <x v="1"/>
    <x v="4"/>
    <n v="1176"/>
    <x v="1"/>
    <d v="2015-06-12T00:00:00"/>
    <s v="Send Email"/>
    <n v="146"/>
    <s v=""/>
  </r>
  <r>
    <x v="16"/>
    <x v="3"/>
    <x v="180"/>
    <x v="1"/>
    <x v="5"/>
    <x v="145"/>
    <x v="6"/>
    <n v="1480"/>
    <x v="2"/>
    <d v="2015-05-05T00:00:00"/>
    <s v=""/>
    <n v="108"/>
    <s v=""/>
  </r>
  <r>
    <x v="16"/>
    <x v="0"/>
    <x v="181"/>
    <x v="1"/>
    <x v="3"/>
    <x v="146"/>
    <x v="7"/>
    <n v="2596"/>
    <x v="2"/>
    <d v="2015-06-15T00:00:00"/>
    <s v="Follow up on call"/>
    <n v="149"/>
    <s v=""/>
  </r>
  <r>
    <x v="16"/>
    <x v="9"/>
    <x v="182"/>
    <x v="0"/>
    <x v="1"/>
    <x v="147"/>
    <x v="7"/>
    <n v="841.5"/>
    <x v="0"/>
    <d v="2015-05-12T00:00:00"/>
    <s v="Schedule a Meeting"/>
    <n v="115"/>
    <s v=""/>
  </r>
  <r>
    <x v="16"/>
    <x v="16"/>
    <x v="183"/>
    <x v="6"/>
    <x v="0"/>
    <x v="99"/>
    <x v="4"/>
    <n v="1008"/>
    <x v="2"/>
    <d v="2015-04-23T00:00:00"/>
    <s v="Follow up on call"/>
    <n v="96"/>
    <s v=""/>
  </r>
  <r>
    <x v="16"/>
    <x v="0"/>
    <x v="184"/>
    <x v="8"/>
    <x v="4"/>
    <x v="148"/>
    <x v="0"/>
    <n v="2320.5"/>
    <x v="2"/>
    <d v="2015-02-24T00:00:00"/>
    <s v=""/>
    <m/>
    <s v=""/>
  </r>
  <r>
    <x v="16"/>
    <x v="13"/>
    <x v="185"/>
    <x v="0"/>
    <x v="3"/>
    <x v="39"/>
    <x v="0"/>
    <n v="1885"/>
    <x v="0"/>
    <d v="2015-05-12T00:00:00"/>
    <s v="Schedule a Meeting"/>
    <n v="115"/>
    <s v=""/>
  </r>
  <r>
    <x v="16"/>
    <x v="9"/>
    <x v="186"/>
    <x v="5"/>
    <x v="0"/>
    <x v="149"/>
    <x v="4"/>
    <n v="2730"/>
    <x v="2"/>
    <d v="2015-05-31T00:00:00"/>
    <s v=""/>
    <n v="134"/>
    <s v=""/>
  </r>
  <r>
    <x v="16"/>
    <x v="9"/>
    <x v="187"/>
    <x v="7"/>
    <x v="3"/>
    <x v="150"/>
    <x v="4"/>
    <n v="2296"/>
    <x v="2"/>
    <d v="2015-04-05T00:00:00"/>
    <s v="No Response"/>
    <n v="78"/>
    <s v=""/>
  </r>
  <r>
    <x v="17"/>
    <x v="12"/>
    <x v="188"/>
    <x v="3"/>
    <x v="1"/>
    <x v="131"/>
    <x v="0"/>
    <n v="2216.5"/>
    <x v="2"/>
    <d v="2015-06-07T00:00:00"/>
    <s v="Send Email"/>
    <n v="140"/>
    <s v=""/>
  </r>
  <r>
    <x v="17"/>
    <x v="14"/>
    <x v="189"/>
    <x v="5"/>
    <x v="4"/>
    <x v="118"/>
    <x v="2"/>
    <n v="1512"/>
    <x v="2"/>
    <d v="2015-02-27T00:00:00"/>
    <s v=""/>
    <m/>
    <s v=""/>
  </r>
  <r>
    <x v="17"/>
    <x v="10"/>
    <x v="190"/>
    <x v="7"/>
    <x v="0"/>
    <x v="77"/>
    <x v="5"/>
    <n v="2116.5"/>
    <x v="2"/>
    <d v="2015-04-28T00:00:00"/>
    <s v="No Response"/>
    <n v="100"/>
    <s v=""/>
  </r>
  <r>
    <x v="17"/>
    <x v="11"/>
    <x v="191"/>
    <x v="0"/>
    <x v="2"/>
    <x v="151"/>
    <x v="5"/>
    <n v="1062.5"/>
    <x v="0"/>
    <d v="2015-04-27T00:00:00"/>
    <s v="No Response"/>
    <n v="99"/>
    <s v=""/>
  </r>
  <r>
    <x v="17"/>
    <x v="15"/>
    <x v="192"/>
    <x v="0"/>
    <x v="1"/>
    <x v="152"/>
    <x v="4"/>
    <n v="798"/>
    <x v="2"/>
    <d v="2015-06-21T00:00:00"/>
    <s v="Follow up on call"/>
    <n v="154"/>
    <s v=""/>
  </r>
  <r>
    <x v="17"/>
    <x v="13"/>
    <x v="193"/>
    <x v="7"/>
    <x v="0"/>
    <x v="95"/>
    <x v="2"/>
    <n v="1452"/>
    <x v="1"/>
    <d v="2015-06-20T00:00:00"/>
    <s v="Follow up on call"/>
    <n v="153"/>
    <s v=""/>
  </r>
  <r>
    <x v="17"/>
    <x v="10"/>
    <x v="194"/>
    <x v="2"/>
    <x v="0"/>
    <x v="153"/>
    <x v="4"/>
    <n v="1659"/>
    <x v="0"/>
    <d v="2015-04-05T00:00:00"/>
    <s v=""/>
    <n v="77"/>
    <s v=""/>
  </r>
  <r>
    <x v="17"/>
    <x v="5"/>
    <x v="195"/>
    <x v="3"/>
    <x v="0"/>
    <x v="154"/>
    <x v="4"/>
    <n v="854"/>
    <x v="0"/>
    <d v="2015-05-06T00:00:00"/>
    <s v="Follow up on call"/>
    <n v="108"/>
    <s v=""/>
  </r>
  <r>
    <x v="17"/>
    <x v="7"/>
    <x v="196"/>
    <x v="3"/>
    <x v="1"/>
    <x v="38"/>
    <x v="3"/>
    <n v="412.5"/>
    <x v="0"/>
    <d v="2015-04-29T00:00:00"/>
    <s v="Follow up on call"/>
    <n v="101"/>
    <s v=""/>
  </r>
  <r>
    <x v="17"/>
    <x v="6"/>
    <x v="197"/>
    <x v="6"/>
    <x v="1"/>
    <x v="155"/>
    <x v="6"/>
    <n v="1832"/>
    <x v="2"/>
    <d v="2015-05-05T00:00:00"/>
    <s v="Schedule a Meeting"/>
    <n v="107"/>
    <s v=""/>
  </r>
  <r>
    <x v="17"/>
    <x v="15"/>
    <x v="198"/>
    <x v="4"/>
    <x v="5"/>
    <x v="156"/>
    <x v="2"/>
    <n v="2514"/>
    <x v="2"/>
    <d v="2015-04-08T00:00:00"/>
    <s v=""/>
    <n v="80"/>
    <s v=""/>
  </r>
  <r>
    <x v="17"/>
    <x v="10"/>
    <x v="199"/>
    <x v="3"/>
    <x v="0"/>
    <x v="131"/>
    <x v="0"/>
    <n v="2216.5"/>
    <x v="2"/>
    <d v="2015-06-17T00:00:00"/>
    <s v="No Response"/>
    <n v="150"/>
    <s v=""/>
  </r>
  <r>
    <x v="17"/>
    <x v="13"/>
    <x v="200"/>
    <x v="5"/>
    <x v="3"/>
    <x v="157"/>
    <x v="0"/>
    <n v="1963"/>
    <x v="0"/>
    <d v="2015-05-19T00:00:00"/>
    <s v="Schedule a Meeting"/>
    <n v="121"/>
    <s v=""/>
  </r>
  <r>
    <x v="17"/>
    <x v="10"/>
    <x v="201"/>
    <x v="7"/>
    <x v="1"/>
    <x v="83"/>
    <x v="6"/>
    <n v="1856"/>
    <x v="1"/>
    <d v="2015-06-11T00:00:00"/>
    <s v="Schedule a Meeting"/>
    <n v="144"/>
    <s v=""/>
  </r>
  <r>
    <x v="18"/>
    <x v="16"/>
    <x v="202"/>
    <x v="0"/>
    <x v="4"/>
    <x v="116"/>
    <x v="6"/>
    <n v="1048"/>
    <x v="2"/>
    <d v="2015-03-28T00:00:00"/>
    <s v=""/>
    <m/>
    <s v=""/>
  </r>
  <r>
    <x v="18"/>
    <x v="9"/>
    <x v="203"/>
    <x v="4"/>
    <x v="0"/>
    <x v="158"/>
    <x v="0"/>
    <n v="2782"/>
    <x v="2"/>
    <d v="2015-05-21T00:00:00"/>
    <s v="Send Email"/>
    <n v="122"/>
    <s v=""/>
  </r>
  <r>
    <x v="18"/>
    <x v="9"/>
    <x v="204"/>
    <x v="0"/>
    <x v="0"/>
    <x v="63"/>
    <x v="0"/>
    <n v="2275"/>
    <x v="2"/>
    <d v="2015-05-11T00:00:00"/>
    <s v="Schedule a Meeting"/>
    <n v="112"/>
    <s v=""/>
  </r>
  <r>
    <x v="18"/>
    <x v="17"/>
    <x v="205"/>
    <x v="1"/>
    <x v="0"/>
    <x v="159"/>
    <x v="5"/>
    <n v="2601"/>
    <x v="2"/>
    <d v="2015-06-22T00:00:00"/>
    <s v="Schedule a Meeting"/>
    <n v="154"/>
    <s v=""/>
  </r>
  <r>
    <x v="18"/>
    <x v="3"/>
    <x v="206"/>
    <x v="9"/>
    <x v="1"/>
    <x v="160"/>
    <x v="3"/>
    <n v="2827.5"/>
    <x v="1"/>
    <d v="2015-06-08T00:00:00"/>
    <s v="Schedule a Meeting"/>
    <n v="140"/>
    <s v=""/>
  </r>
  <r>
    <x v="18"/>
    <x v="6"/>
    <x v="207"/>
    <x v="2"/>
    <x v="2"/>
    <x v="161"/>
    <x v="1"/>
    <n v="1295"/>
    <x v="2"/>
    <d v="2015-04-06T00:00:00"/>
    <s v="Follow up on call"/>
    <n v="77"/>
    <s v=""/>
  </r>
  <r>
    <x v="18"/>
    <x v="6"/>
    <x v="208"/>
    <x v="1"/>
    <x v="1"/>
    <x v="0"/>
    <x v="2"/>
    <n v="1746"/>
    <x v="2"/>
    <d v="2015-05-13T00:00:00"/>
    <s v="No Response"/>
    <n v="114"/>
    <s v=""/>
  </r>
  <r>
    <x v="18"/>
    <x v="18"/>
    <x v="209"/>
    <x v="7"/>
    <x v="2"/>
    <x v="162"/>
    <x v="7"/>
    <n v="2211"/>
    <x v="1"/>
    <d v="2015-04-27T00:00:00"/>
    <s v="Send Email"/>
    <n v="98"/>
    <s v=""/>
  </r>
  <r>
    <x v="18"/>
    <x v="0"/>
    <x v="210"/>
    <x v="8"/>
    <x v="0"/>
    <x v="163"/>
    <x v="2"/>
    <n v="1308"/>
    <x v="2"/>
    <d v="2015-06-19T00:00:00"/>
    <s v="Schedule a Meeting"/>
    <n v="151"/>
    <s v=""/>
  </r>
  <r>
    <x v="18"/>
    <x v="0"/>
    <x v="211"/>
    <x v="7"/>
    <x v="1"/>
    <x v="164"/>
    <x v="2"/>
    <n v="1788"/>
    <x v="2"/>
    <d v="2015-04-25T00:00:00"/>
    <s v="No Response"/>
    <n v="96"/>
    <s v=""/>
  </r>
  <r>
    <x v="18"/>
    <x v="15"/>
    <x v="212"/>
    <x v="0"/>
    <x v="1"/>
    <x v="165"/>
    <x v="1"/>
    <n v="640"/>
    <x v="1"/>
    <d v="2015-05-04T00:00:00"/>
    <s v=""/>
    <n v="105"/>
    <s v=""/>
  </r>
  <r>
    <x v="18"/>
    <x v="3"/>
    <x v="213"/>
    <x v="8"/>
    <x v="4"/>
    <x v="166"/>
    <x v="2"/>
    <n v="1764"/>
    <x v="1"/>
    <d v="2015-03-14T00:00:00"/>
    <s v=""/>
    <m/>
    <s v=""/>
  </r>
  <r>
    <x v="18"/>
    <x v="5"/>
    <x v="214"/>
    <x v="2"/>
    <x v="2"/>
    <x v="167"/>
    <x v="0"/>
    <n v="2658.5"/>
    <x v="2"/>
    <d v="2015-06-09T00:00:00"/>
    <s v="Follow up on call"/>
    <n v="141"/>
    <s v=""/>
  </r>
  <r>
    <x v="19"/>
    <x v="15"/>
    <x v="215"/>
    <x v="2"/>
    <x v="5"/>
    <x v="168"/>
    <x v="5"/>
    <n v="807.5"/>
    <x v="1"/>
    <d v="2015-05-18T00:00:00"/>
    <s v=""/>
    <n v="118"/>
    <s v=""/>
  </r>
  <r>
    <x v="19"/>
    <x v="5"/>
    <x v="216"/>
    <x v="7"/>
    <x v="4"/>
    <x v="169"/>
    <x v="7"/>
    <n v="154"/>
    <x v="1"/>
    <d v="2015-03-01T00:00:00"/>
    <s v=""/>
    <m/>
    <s v=""/>
  </r>
  <r>
    <x v="19"/>
    <x v="1"/>
    <x v="217"/>
    <x v="5"/>
    <x v="1"/>
    <x v="170"/>
    <x v="2"/>
    <n v="1458"/>
    <x v="2"/>
    <d v="2015-05-06T00:00:00"/>
    <s v="Schedule a Meeting"/>
    <n v="106"/>
    <s v=""/>
  </r>
  <r>
    <x v="19"/>
    <x v="13"/>
    <x v="218"/>
    <x v="5"/>
    <x v="0"/>
    <x v="171"/>
    <x v="4"/>
    <n v="1722"/>
    <x v="1"/>
    <d v="2015-05-06T00:00:00"/>
    <s v="Follow up on call"/>
    <n v="106"/>
    <s v=""/>
  </r>
  <r>
    <x v="19"/>
    <x v="1"/>
    <x v="219"/>
    <x v="6"/>
    <x v="0"/>
    <x v="172"/>
    <x v="1"/>
    <n v="60"/>
    <x v="3"/>
    <d v="2015-04-04T00:00:00"/>
    <s v="Follow up on call"/>
    <n v="74"/>
    <s v=""/>
  </r>
  <r>
    <x v="19"/>
    <x v="12"/>
    <x v="220"/>
    <x v="8"/>
    <x v="2"/>
    <x v="173"/>
    <x v="0"/>
    <n v="2600"/>
    <x v="2"/>
    <d v="2015-06-21T00:00:00"/>
    <s v="Follow up on call"/>
    <n v="152"/>
    <s v=""/>
  </r>
  <r>
    <x v="19"/>
    <x v="17"/>
    <x v="221"/>
    <x v="6"/>
    <x v="4"/>
    <x v="174"/>
    <x v="0"/>
    <n v="2821"/>
    <x v="2"/>
    <d v="2015-03-31T00:00:00"/>
    <s v=""/>
    <m/>
    <s v=""/>
  </r>
  <r>
    <x v="19"/>
    <x v="1"/>
    <x v="222"/>
    <x v="3"/>
    <x v="1"/>
    <x v="123"/>
    <x v="2"/>
    <n v="876"/>
    <x v="2"/>
    <d v="2015-05-08T00:00:00"/>
    <s v="No Response"/>
    <n v="108"/>
    <s v=""/>
  </r>
  <r>
    <x v="19"/>
    <x v="19"/>
    <x v="223"/>
    <x v="1"/>
    <x v="1"/>
    <x v="175"/>
    <x v="6"/>
    <n v="3880"/>
    <x v="2"/>
    <d v="2015-04-21T00:00:00"/>
    <s v="No Response"/>
    <n v="91"/>
    <s v=""/>
  </r>
  <r>
    <x v="19"/>
    <x v="9"/>
    <x v="224"/>
    <x v="3"/>
    <x v="2"/>
    <x v="176"/>
    <x v="4"/>
    <n v="1484"/>
    <x v="1"/>
    <d v="2015-06-26T00:00:00"/>
    <s v="No Response"/>
    <n v="157"/>
    <s v=""/>
  </r>
  <r>
    <x v="19"/>
    <x v="5"/>
    <x v="225"/>
    <x v="9"/>
    <x v="0"/>
    <x v="177"/>
    <x v="5"/>
    <n v="790.5"/>
    <x v="2"/>
    <d v="2015-04-30T00:00:00"/>
    <s v="Send Email"/>
    <n v="100"/>
    <s v=""/>
  </r>
  <r>
    <x v="20"/>
    <x v="7"/>
    <x v="226"/>
    <x v="0"/>
    <x v="3"/>
    <x v="178"/>
    <x v="2"/>
    <n v="1428"/>
    <x v="1"/>
    <d v="2015-06-03T00:00:00"/>
    <s v="No Response"/>
    <n v="133"/>
    <s v=""/>
  </r>
  <r>
    <x v="20"/>
    <x v="16"/>
    <x v="227"/>
    <x v="3"/>
    <x v="0"/>
    <x v="179"/>
    <x v="3"/>
    <n v="360"/>
    <x v="3"/>
    <d v="2015-06-22T00:00:00"/>
    <s v="Send Email"/>
    <n v="152"/>
    <s v=""/>
  </r>
  <r>
    <x v="20"/>
    <x v="15"/>
    <x v="228"/>
    <x v="2"/>
    <x v="0"/>
    <x v="158"/>
    <x v="0"/>
    <n v="2782"/>
    <x v="0"/>
    <d v="2015-04-13T00:00:00"/>
    <s v="Schedule a Meeting"/>
    <n v="82"/>
    <s v=""/>
  </r>
  <r>
    <x v="20"/>
    <x v="9"/>
    <x v="229"/>
    <x v="0"/>
    <x v="1"/>
    <x v="180"/>
    <x v="3"/>
    <n v="997.5"/>
    <x v="1"/>
    <d v="2015-04-30T00:00:00"/>
    <s v="Schedule a Meeting"/>
    <n v="99"/>
    <s v=""/>
  </r>
  <r>
    <x v="20"/>
    <x v="6"/>
    <x v="230"/>
    <x v="6"/>
    <x v="2"/>
    <x v="142"/>
    <x v="3"/>
    <n v="3420"/>
    <x v="2"/>
    <d v="2015-05-28T00:00:00"/>
    <s v="Schedule a Meeting"/>
    <n v="127"/>
    <s v=""/>
  </r>
  <r>
    <x v="20"/>
    <x v="5"/>
    <x v="231"/>
    <x v="0"/>
    <x v="0"/>
    <x v="181"/>
    <x v="0"/>
    <n v="2639"/>
    <x v="1"/>
    <d v="2015-06-12T00:00:00"/>
    <s v=""/>
    <n v="142"/>
    <s v=""/>
  </r>
  <r>
    <x v="20"/>
    <x v="4"/>
    <x v="232"/>
    <x v="3"/>
    <x v="3"/>
    <x v="182"/>
    <x v="6"/>
    <n v="1488"/>
    <x v="1"/>
    <d v="2015-05-06T00:00:00"/>
    <s v="Schedule a Meeting"/>
    <n v="105"/>
    <s v=""/>
  </r>
  <r>
    <x v="20"/>
    <x v="11"/>
    <x v="233"/>
    <x v="8"/>
    <x v="0"/>
    <x v="75"/>
    <x v="7"/>
    <n v="632.5"/>
    <x v="2"/>
    <d v="2015-06-17T00:00:00"/>
    <s v="Follow up on call"/>
    <n v="147"/>
    <s v=""/>
  </r>
  <r>
    <x v="20"/>
    <x v="5"/>
    <x v="234"/>
    <x v="5"/>
    <x v="1"/>
    <x v="183"/>
    <x v="0"/>
    <n v="461.5"/>
    <x v="2"/>
    <d v="2015-05-05T00:00:00"/>
    <s v="Follow up on call"/>
    <n v="104"/>
    <s v=""/>
  </r>
  <r>
    <x v="20"/>
    <x v="4"/>
    <x v="235"/>
    <x v="6"/>
    <x v="3"/>
    <x v="94"/>
    <x v="0"/>
    <n v="825.5"/>
    <x v="2"/>
    <d v="2015-06-04T00:00:00"/>
    <s v="Schedule a Meeting"/>
    <n v="134"/>
    <s v=""/>
  </r>
  <r>
    <x v="20"/>
    <x v="8"/>
    <x v="236"/>
    <x v="5"/>
    <x v="4"/>
    <x v="119"/>
    <x v="6"/>
    <n v="1608"/>
    <x v="0"/>
    <d v="2015-02-04T00:00:00"/>
    <s v=""/>
    <m/>
    <s v=""/>
  </r>
  <r>
    <x v="20"/>
    <x v="1"/>
    <x v="237"/>
    <x v="9"/>
    <x v="2"/>
    <x v="69"/>
    <x v="5"/>
    <n v="3655"/>
    <x v="2"/>
    <d v="2015-04-10T00:00:00"/>
    <s v="Follow up on call"/>
    <n v="79"/>
    <s v=""/>
  </r>
  <r>
    <x v="20"/>
    <x v="6"/>
    <x v="238"/>
    <x v="0"/>
    <x v="3"/>
    <x v="76"/>
    <x v="4"/>
    <n v="2541"/>
    <x v="2"/>
    <d v="2015-06-02T00:00:00"/>
    <s v="No Response"/>
    <n v="132"/>
    <s v=""/>
  </r>
  <r>
    <x v="20"/>
    <x v="12"/>
    <x v="239"/>
    <x v="2"/>
    <x v="3"/>
    <x v="184"/>
    <x v="6"/>
    <n v="2496"/>
    <x v="1"/>
    <d v="2015-05-13T00:00:00"/>
    <s v="Follow up on call"/>
    <n v="112"/>
    <s v=""/>
  </r>
  <r>
    <x v="20"/>
    <x v="9"/>
    <x v="240"/>
    <x v="8"/>
    <x v="2"/>
    <x v="34"/>
    <x v="4"/>
    <n v="1169"/>
    <x v="1"/>
    <d v="2015-05-04T00:00:00"/>
    <s v="Schedule a Meeting"/>
    <n v="103"/>
    <s v=""/>
  </r>
  <r>
    <x v="20"/>
    <x v="1"/>
    <x v="241"/>
    <x v="7"/>
    <x v="5"/>
    <x v="128"/>
    <x v="0"/>
    <n v="279.5"/>
    <x v="0"/>
    <d v="2015-05-15T00:00:00"/>
    <s v=""/>
    <n v="114"/>
    <s v=""/>
  </r>
  <r>
    <x v="21"/>
    <x v="12"/>
    <x v="242"/>
    <x v="7"/>
    <x v="0"/>
    <x v="156"/>
    <x v="7"/>
    <n v="2304.5"/>
    <x v="2"/>
    <d v="2015-05-04T00:00:00"/>
    <s v="Send Email"/>
    <n v="102"/>
    <s v=""/>
  </r>
  <r>
    <x v="21"/>
    <x v="11"/>
    <x v="243"/>
    <x v="9"/>
    <x v="1"/>
    <x v="151"/>
    <x v="0"/>
    <n v="812.5"/>
    <x v="0"/>
    <d v="2015-06-01T00:00:00"/>
    <s v="Follow up on call"/>
    <n v="130"/>
    <s v=""/>
  </r>
  <r>
    <x v="21"/>
    <x v="2"/>
    <x v="244"/>
    <x v="8"/>
    <x v="0"/>
    <x v="31"/>
    <x v="2"/>
    <n v="1614"/>
    <x v="1"/>
    <d v="2015-06-16T00:00:00"/>
    <s v=""/>
    <n v="145"/>
    <s v=""/>
  </r>
  <r>
    <x v="21"/>
    <x v="0"/>
    <x v="245"/>
    <x v="1"/>
    <x v="4"/>
    <x v="185"/>
    <x v="4"/>
    <n v="3388"/>
    <x v="1"/>
    <d v="2015-03-22T00:00:00"/>
    <s v=""/>
    <m/>
    <s v=""/>
  </r>
  <r>
    <x v="22"/>
    <x v="8"/>
    <x v="246"/>
    <x v="1"/>
    <x v="0"/>
    <x v="69"/>
    <x v="6"/>
    <n v="3440"/>
    <x v="1"/>
    <d v="2015-06-02T00:00:00"/>
    <s v="Schedule a Meeting"/>
    <n v="130"/>
    <s v=""/>
  </r>
  <r>
    <x v="22"/>
    <x v="15"/>
    <x v="247"/>
    <x v="1"/>
    <x v="3"/>
    <x v="186"/>
    <x v="4"/>
    <n v="1218"/>
    <x v="2"/>
    <d v="2015-05-19T00:00:00"/>
    <s v="Schedule a Meeting"/>
    <n v="116"/>
    <s v=""/>
  </r>
  <r>
    <x v="22"/>
    <x v="10"/>
    <x v="248"/>
    <x v="9"/>
    <x v="0"/>
    <x v="187"/>
    <x v="7"/>
    <n v="737"/>
    <x v="1"/>
    <d v="2015-05-07T00:00:00"/>
    <s v="Schedule a Meeting"/>
    <n v="104"/>
    <s v=""/>
  </r>
  <r>
    <x v="22"/>
    <x v="9"/>
    <x v="249"/>
    <x v="4"/>
    <x v="4"/>
    <x v="42"/>
    <x v="0"/>
    <n v="572"/>
    <x v="1"/>
    <d v="2015-02-16T00:00:00"/>
    <s v=""/>
    <m/>
    <s v=""/>
  </r>
  <r>
    <x v="22"/>
    <x v="7"/>
    <x v="250"/>
    <x v="1"/>
    <x v="0"/>
    <x v="188"/>
    <x v="3"/>
    <n v="82.5"/>
    <x v="1"/>
    <d v="2015-06-19T00:00:00"/>
    <s v="Follow up on call"/>
    <n v="147"/>
    <s v=""/>
  </r>
  <r>
    <x v="22"/>
    <x v="18"/>
    <x v="251"/>
    <x v="2"/>
    <x v="0"/>
    <x v="189"/>
    <x v="2"/>
    <n v="114"/>
    <x v="3"/>
    <d v="2015-04-26T00:00:00"/>
    <s v="Follow up on call"/>
    <n v="93"/>
    <s v=""/>
  </r>
  <r>
    <x v="22"/>
    <x v="17"/>
    <x v="252"/>
    <x v="4"/>
    <x v="0"/>
    <x v="190"/>
    <x v="6"/>
    <n v="1040"/>
    <x v="2"/>
    <d v="2015-06-12T00:00:00"/>
    <s v="Schedule a Meeting"/>
    <n v="140"/>
    <s v=""/>
  </r>
  <r>
    <x v="22"/>
    <x v="16"/>
    <x v="253"/>
    <x v="3"/>
    <x v="5"/>
    <x v="191"/>
    <x v="2"/>
    <n v="2112"/>
    <x v="2"/>
    <d v="2015-06-08T00:00:00"/>
    <s v=""/>
    <n v="136"/>
    <s v=""/>
  </r>
  <r>
    <x v="22"/>
    <x v="5"/>
    <x v="254"/>
    <x v="3"/>
    <x v="3"/>
    <x v="50"/>
    <x v="4"/>
    <n v="1498"/>
    <x v="1"/>
    <d v="2015-06-18T00:00:00"/>
    <s v="Send Email"/>
    <n v="146"/>
    <s v=""/>
  </r>
  <r>
    <x v="22"/>
    <x v="17"/>
    <x v="255"/>
    <x v="7"/>
    <x v="3"/>
    <x v="192"/>
    <x v="5"/>
    <n v="1385.5"/>
    <x v="2"/>
    <d v="2015-06-02T00:00:00"/>
    <s v="Follow up on call"/>
    <n v="130"/>
    <s v=""/>
  </r>
  <r>
    <x v="22"/>
    <x v="17"/>
    <x v="256"/>
    <x v="4"/>
    <x v="3"/>
    <x v="74"/>
    <x v="1"/>
    <n v="1780"/>
    <x v="1"/>
    <d v="2015-05-04T00:00:00"/>
    <s v="Schedule a Meeting"/>
    <n v="101"/>
    <s v=""/>
  </r>
  <r>
    <x v="23"/>
    <x v="12"/>
    <x v="257"/>
    <x v="8"/>
    <x v="1"/>
    <x v="193"/>
    <x v="6"/>
    <n v="3768"/>
    <x v="2"/>
    <d v="2015-04-14T00:00:00"/>
    <s v="No Response"/>
    <n v="80"/>
    <s v=""/>
  </r>
  <r>
    <x v="23"/>
    <x v="15"/>
    <x v="258"/>
    <x v="4"/>
    <x v="1"/>
    <x v="194"/>
    <x v="5"/>
    <n v="1445"/>
    <x v="2"/>
    <d v="2015-05-11T00:00:00"/>
    <s v="Follow up on call"/>
    <n v="107"/>
    <s v=""/>
  </r>
  <r>
    <x v="23"/>
    <x v="19"/>
    <x v="259"/>
    <x v="1"/>
    <x v="2"/>
    <x v="38"/>
    <x v="2"/>
    <n v="330"/>
    <x v="2"/>
    <d v="2015-04-18T00:00:00"/>
    <s v="Send Email"/>
    <n v="84"/>
    <s v=""/>
  </r>
  <r>
    <x v="23"/>
    <x v="19"/>
    <x v="260"/>
    <x v="1"/>
    <x v="2"/>
    <x v="195"/>
    <x v="4"/>
    <n v="1449"/>
    <x v="2"/>
    <d v="2015-05-30T00:00:00"/>
    <s v="Follow up on call"/>
    <n v="126"/>
    <s v=""/>
  </r>
  <r>
    <x v="23"/>
    <x v="8"/>
    <x v="261"/>
    <x v="0"/>
    <x v="0"/>
    <x v="196"/>
    <x v="6"/>
    <n v="2696"/>
    <x v="2"/>
    <d v="2015-04-08T00:00:00"/>
    <s v="Send Email"/>
    <n v="74"/>
    <s v=""/>
  </r>
  <r>
    <x v="23"/>
    <x v="16"/>
    <x v="262"/>
    <x v="7"/>
    <x v="5"/>
    <x v="197"/>
    <x v="0"/>
    <n v="364"/>
    <x v="0"/>
    <d v="2015-06-05T00:00:00"/>
    <s v=""/>
    <n v="132"/>
    <s v=""/>
  </r>
  <r>
    <x v="23"/>
    <x v="13"/>
    <x v="263"/>
    <x v="6"/>
    <x v="0"/>
    <x v="198"/>
    <x v="6"/>
    <n v="424"/>
    <x v="0"/>
    <d v="2015-06-10T00:00:00"/>
    <s v="Schedule a Meeting"/>
    <n v="137"/>
    <s v=""/>
  </r>
  <r>
    <x v="23"/>
    <x v="4"/>
    <x v="264"/>
    <x v="7"/>
    <x v="0"/>
    <x v="199"/>
    <x v="6"/>
    <n v="2112"/>
    <x v="1"/>
    <d v="2015-04-23T00:00:00"/>
    <s v="Follow up on call"/>
    <n v="89"/>
    <s v=""/>
  </r>
  <r>
    <x v="23"/>
    <x v="12"/>
    <x v="265"/>
    <x v="0"/>
    <x v="2"/>
    <x v="185"/>
    <x v="5"/>
    <n v="4114"/>
    <x v="2"/>
    <d v="2015-05-14T00:00:00"/>
    <s v=""/>
    <n v="110"/>
    <s v=""/>
  </r>
  <r>
    <x v="23"/>
    <x v="15"/>
    <x v="266"/>
    <x v="4"/>
    <x v="2"/>
    <x v="27"/>
    <x v="4"/>
    <n v="147"/>
    <x v="3"/>
    <d v="2015-05-22T00:00:00"/>
    <s v="Schedule a Meeting"/>
    <n v="118"/>
    <s v=""/>
  </r>
  <r>
    <x v="23"/>
    <x v="2"/>
    <x v="267"/>
    <x v="3"/>
    <x v="0"/>
    <x v="200"/>
    <x v="3"/>
    <n v="2025"/>
    <x v="1"/>
    <d v="2015-05-02T00:00:00"/>
    <s v="Follow up on call"/>
    <n v="98"/>
    <s v=""/>
  </r>
  <r>
    <x v="23"/>
    <x v="11"/>
    <x v="268"/>
    <x v="5"/>
    <x v="3"/>
    <x v="6"/>
    <x v="3"/>
    <n v="2280"/>
    <x v="2"/>
    <d v="2015-05-15T00:00:00"/>
    <s v="Follow up on call"/>
    <n v="111"/>
    <s v=""/>
  </r>
  <r>
    <x v="23"/>
    <x v="4"/>
    <x v="269"/>
    <x v="2"/>
    <x v="3"/>
    <x v="104"/>
    <x v="7"/>
    <n v="2464"/>
    <x v="2"/>
    <d v="2015-04-05T00:00:00"/>
    <s v="Follow up on call"/>
    <n v="71"/>
    <s v=""/>
  </r>
  <r>
    <x v="23"/>
    <x v="18"/>
    <x v="270"/>
    <x v="1"/>
    <x v="2"/>
    <x v="201"/>
    <x v="4"/>
    <n v="1043"/>
    <x v="2"/>
    <d v="2015-05-22T00:00:00"/>
    <s v="No Response"/>
    <n v="118"/>
    <s v=""/>
  </r>
  <r>
    <x v="23"/>
    <x v="13"/>
    <x v="271"/>
    <x v="9"/>
    <x v="0"/>
    <x v="202"/>
    <x v="3"/>
    <n v="2610"/>
    <x v="2"/>
    <d v="2015-04-05T00:00:00"/>
    <s v="Schedule a Meeting"/>
    <n v="71"/>
    <s v=""/>
  </r>
  <r>
    <x v="23"/>
    <x v="5"/>
    <x v="272"/>
    <x v="0"/>
    <x v="3"/>
    <x v="203"/>
    <x v="4"/>
    <n v="1988"/>
    <x v="2"/>
    <d v="2015-05-16T00:00:00"/>
    <s v="Follow up on call"/>
    <n v="112"/>
    <s v=""/>
  </r>
  <r>
    <x v="24"/>
    <x v="6"/>
    <x v="273"/>
    <x v="1"/>
    <x v="0"/>
    <x v="204"/>
    <x v="7"/>
    <n v="280.5"/>
    <x v="2"/>
    <d v="2015-06-03T00:00:00"/>
    <s v="Follow up on call"/>
    <n v="129"/>
    <s v=""/>
  </r>
  <r>
    <x v="24"/>
    <x v="18"/>
    <x v="274"/>
    <x v="3"/>
    <x v="3"/>
    <x v="205"/>
    <x v="6"/>
    <n v="1736"/>
    <x v="2"/>
    <d v="2015-06-05T00:00:00"/>
    <s v="Send Email"/>
    <n v="131"/>
    <s v=""/>
  </r>
  <r>
    <x v="24"/>
    <x v="1"/>
    <x v="275"/>
    <x v="1"/>
    <x v="4"/>
    <x v="206"/>
    <x v="2"/>
    <n v="1326"/>
    <x v="2"/>
    <d v="2015-02-05T00:00:00"/>
    <s v=""/>
    <m/>
    <s v=""/>
  </r>
  <r>
    <x v="24"/>
    <x v="18"/>
    <x v="276"/>
    <x v="3"/>
    <x v="0"/>
    <x v="207"/>
    <x v="0"/>
    <n v="2730"/>
    <x v="1"/>
    <d v="2015-04-11T00:00:00"/>
    <s v="Follow up on call"/>
    <n v="76"/>
    <s v=""/>
  </r>
  <r>
    <x v="24"/>
    <x v="14"/>
    <x v="277"/>
    <x v="6"/>
    <x v="0"/>
    <x v="124"/>
    <x v="3"/>
    <n v="1200"/>
    <x v="2"/>
    <d v="2015-06-17T00:00:00"/>
    <s v="Schedule a Meeting"/>
    <n v="143"/>
    <s v=""/>
  </r>
  <r>
    <x v="24"/>
    <x v="1"/>
    <x v="278"/>
    <x v="6"/>
    <x v="0"/>
    <x v="88"/>
    <x v="6"/>
    <n v="2704"/>
    <x v="1"/>
    <d v="2015-06-15T00:00:00"/>
    <s v=""/>
    <n v="141"/>
    <s v=""/>
  </r>
  <r>
    <x v="24"/>
    <x v="5"/>
    <x v="279"/>
    <x v="0"/>
    <x v="0"/>
    <x v="208"/>
    <x v="3"/>
    <n v="2595"/>
    <x v="1"/>
    <d v="2015-05-05T00:00:00"/>
    <s v="Follow up on call"/>
    <n v="100"/>
    <s v=""/>
  </r>
  <r>
    <x v="24"/>
    <x v="12"/>
    <x v="280"/>
    <x v="5"/>
    <x v="2"/>
    <x v="209"/>
    <x v="5"/>
    <n v="3774"/>
    <x v="1"/>
    <d v="2015-04-05T00:00:00"/>
    <s v=""/>
    <n v="70"/>
    <s v=""/>
  </r>
  <r>
    <x v="24"/>
    <x v="1"/>
    <x v="281"/>
    <x v="0"/>
    <x v="0"/>
    <x v="200"/>
    <x v="3"/>
    <n v="2025"/>
    <x v="2"/>
    <d v="2015-05-05T00:00:00"/>
    <s v="Follow up on call"/>
    <n v="100"/>
    <s v=""/>
  </r>
  <r>
    <x v="25"/>
    <x v="0"/>
    <x v="282"/>
    <x v="2"/>
    <x v="0"/>
    <x v="210"/>
    <x v="0"/>
    <n v="2177.5"/>
    <x v="2"/>
    <d v="2015-05-24T00:00:00"/>
    <s v="Follow up on call"/>
    <n v="118"/>
    <s v=""/>
  </r>
  <r>
    <x v="25"/>
    <x v="9"/>
    <x v="283"/>
    <x v="9"/>
    <x v="2"/>
    <x v="211"/>
    <x v="6"/>
    <n v="1760"/>
    <x v="2"/>
    <d v="2015-05-03T00:00:00"/>
    <s v="Follow up on call"/>
    <n v="97"/>
    <s v=""/>
  </r>
  <r>
    <x v="25"/>
    <x v="17"/>
    <x v="284"/>
    <x v="2"/>
    <x v="3"/>
    <x v="159"/>
    <x v="2"/>
    <n v="1836"/>
    <x v="2"/>
    <d v="2015-05-13T00:00:00"/>
    <s v="Send Email"/>
    <n v="107"/>
    <s v=""/>
  </r>
  <r>
    <x v="25"/>
    <x v="19"/>
    <x v="285"/>
    <x v="1"/>
    <x v="5"/>
    <x v="12"/>
    <x v="0"/>
    <n v="247"/>
    <x v="1"/>
    <d v="2015-06-11T00:00:00"/>
    <s v=""/>
    <n v="136"/>
    <s v=""/>
  </r>
  <r>
    <x v="25"/>
    <x v="15"/>
    <x v="286"/>
    <x v="2"/>
    <x v="2"/>
    <x v="97"/>
    <x v="0"/>
    <n v="481"/>
    <x v="1"/>
    <d v="2015-05-12T00:00:00"/>
    <s v="No Response"/>
    <n v="106"/>
    <s v=""/>
  </r>
  <r>
    <x v="25"/>
    <x v="17"/>
    <x v="287"/>
    <x v="4"/>
    <x v="2"/>
    <x v="212"/>
    <x v="1"/>
    <n v="1895"/>
    <x v="2"/>
    <d v="2015-05-13T00:00:00"/>
    <s v="No Response"/>
    <n v="107"/>
    <s v=""/>
  </r>
  <r>
    <x v="25"/>
    <x v="8"/>
    <x v="288"/>
    <x v="4"/>
    <x v="3"/>
    <x v="213"/>
    <x v="1"/>
    <n v="810"/>
    <x v="1"/>
    <d v="2015-06-24T00:00:00"/>
    <s v="No Response"/>
    <n v="149"/>
    <s v=""/>
  </r>
  <r>
    <x v="25"/>
    <x v="2"/>
    <x v="289"/>
    <x v="9"/>
    <x v="2"/>
    <x v="214"/>
    <x v="2"/>
    <n v="2166"/>
    <x v="0"/>
    <d v="2015-06-11T00:00:00"/>
    <s v="No Response"/>
    <n v="136"/>
    <s v=""/>
  </r>
  <r>
    <x v="25"/>
    <x v="8"/>
    <x v="290"/>
    <x v="2"/>
    <x v="1"/>
    <x v="68"/>
    <x v="5"/>
    <n v="3587"/>
    <x v="1"/>
    <d v="2015-06-18T00:00:00"/>
    <s v="Schedule a Meeting"/>
    <n v="143"/>
    <s v=""/>
  </r>
  <r>
    <x v="25"/>
    <x v="8"/>
    <x v="291"/>
    <x v="7"/>
    <x v="3"/>
    <x v="202"/>
    <x v="5"/>
    <n v="2958"/>
    <x v="0"/>
    <d v="2015-05-25T00:00:00"/>
    <s v="Schedule a Meeting"/>
    <n v="119"/>
    <s v=""/>
  </r>
  <r>
    <x v="25"/>
    <x v="11"/>
    <x v="292"/>
    <x v="0"/>
    <x v="0"/>
    <x v="215"/>
    <x v="7"/>
    <n v="352"/>
    <x v="0"/>
    <d v="2015-05-18T00:00:00"/>
    <s v="Send Email"/>
    <n v="112"/>
    <s v=""/>
  </r>
  <r>
    <x v="25"/>
    <x v="3"/>
    <x v="293"/>
    <x v="0"/>
    <x v="1"/>
    <x v="216"/>
    <x v="6"/>
    <n v="3792"/>
    <x v="2"/>
    <d v="2015-05-12T00:00:00"/>
    <s v="Follow up on call"/>
    <n v="106"/>
    <s v=""/>
  </r>
  <r>
    <x v="25"/>
    <x v="12"/>
    <x v="294"/>
    <x v="0"/>
    <x v="0"/>
    <x v="41"/>
    <x v="0"/>
    <n v="1228.5"/>
    <x v="2"/>
    <d v="2015-04-30T00:00:00"/>
    <s v="Follow up on call"/>
    <n v="94"/>
    <s v=""/>
  </r>
  <r>
    <x v="25"/>
    <x v="9"/>
    <x v="295"/>
    <x v="5"/>
    <x v="5"/>
    <x v="88"/>
    <x v="0"/>
    <n v="2197"/>
    <x v="1"/>
    <d v="2015-04-27T00:00:00"/>
    <s v=""/>
    <n v="91"/>
    <s v=""/>
  </r>
  <r>
    <x v="25"/>
    <x v="3"/>
    <x v="296"/>
    <x v="6"/>
    <x v="3"/>
    <x v="155"/>
    <x v="3"/>
    <n v="1717.5"/>
    <x v="1"/>
    <d v="2015-05-09T00:00:00"/>
    <s v="Schedule a Meeting"/>
    <n v="103"/>
    <s v=""/>
  </r>
  <r>
    <x v="25"/>
    <x v="5"/>
    <x v="297"/>
    <x v="4"/>
    <x v="0"/>
    <x v="217"/>
    <x v="5"/>
    <n v="1989"/>
    <x v="2"/>
    <d v="2015-06-03T00:00:00"/>
    <s v="Schedule a Meeting"/>
    <n v="128"/>
    <s v=""/>
  </r>
  <r>
    <x v="25"/>
    <x v="17"/>
    <x v="298"/>
    <x v="9"/>
    <x v="0"/>
    <x v="174"/>
    <x v="0"/>
    <n v="2821"/>
    <x v="0"/>
    <d v="2015-05-08T00:00:00"/>
    <s v="Send Email"/>
    <n v="102"/>
    <s v=""/>
  </r>
  <r>
    <x v="25"/>
    <x v="13"/>
    <x v="299"/>
    <x v="6"/>
    <x v="4"/>
    <x v="155"/>
    <x v="3"/>
    <n v="1717.5"/>
    <x v="2"/>
    <d v="2015-03-12T00:00:00"/>
    <s v=""/>
    <m/>
    <s v=""/>
  </r>
  <r>
    <x v="25"/>
    <x v="14"/>
    <x v="300"/>
    <x v="0"/>
    <x v="2"/>
    <x v="218"/>
    <x v="3"/>
    <n v="795"/>
    <x v="1"/>
    <d v="2015-04-08T00:00:00"/>
    <s v="Schedule a Meeting"/>
    <n v="72"/>
    <s v=""/>
  </r>
  <r>
    <x v="25"/>
    <x v="15"/>
    <x v="301"/>
    <x v="7"/>
    <x v="0"/>
    <x v="87"/>
    <x v="0"/>
    <n v="377"/>
    <x v="2"/>
    <d v="2015-06-11T00:00:00"/>
    <s v="Follow up on call"/>
    <n v="136"/>
    <s v=""/>
  </r>
  <r>
    <x v="26"/>
    <x v="7"/>
    <x v="302"/>
    <x v="1"/>
    <x v="4"/>
    <x v="219"/>
    <x v="0"/>
    <n v="2931.5"/>
    <x v="2"/>
    <d v="2015-02-19T00:00:00"/>
    <s v=""/>
    <m/>
    <s v=""/>
  </r>
  <r>
    <x v="26"/>
    <x v="7"/>
    <x v="303"/>
    <x v="9"/>
    <x v="1"/>
    <x v="220"/>
    <x v="3"/>
    <n v="1350"/>
    <x v="2"/>
    <d v="2015-06-04T00:00:00"/>
    <s v="Schedule a Meeting"/>
    <n v="128"/>
    <s v=""/>
  </r>
  <r>
    <x v="26"/>
    <x v="8"/>
    <x v="304"/>
    <x v="2"/>
    <x v="0"/>
    <x v="34"/>
    <x v="7"/>
    <n v="918.5"/>
    <x v="1"/>
    <d v="2015-06-26T00:00:00"/>
    <s v="Send Email"/>
    <n v="150"/>
    <s v=""/>
  </r>
  <r>
    <x v="26"/>
    <x v="17"/>
    <x v="305"/>
    <x v="3"/>
    <x v="0"/>
    <x v="98"/>
    <x v="7"/>
    <n v="572"/>
    <x v="1"/>
    <d v="2015-04-08T00:00:00"/>
    <s v="Send Email"/>
    <n v="71"/>
    <s v=""/>
  </r>
  <r>
    <x v="26"/>
    <x v="15"/>
    <x v="306"/>
    <x v="9"/>
    <x v="0"/>
    <x v="116"/>
    <x v="2"/>
    <n v="786"/>
    <x v="1"/>
    <d v="2015-06-13T00:00:00"/>
    <s v="Schedule a Meeting"/>
    <n v="137"/>
    <s v=""/>
  </r>
  <r>
    <x v="26"/>
    <x v="3"/>
    <x v="307"/>
    <x v="9"/>
    <x v="3"/>
    <x v="221"/>
    <x v="6"/>
    <n v="2584"/>
    <x v="2"/>
    <d v="2015-04-03T00:00:00"/>
    <s v="Follow up on call"/>
    <n v="66"/>
    <s v=""/>
  </r>
  <r>
    <x v="26"/>
    <x v="6"/>
    <x v="308"/>
    <x v="3"/>
    <x v="5"/>
    <x v="222"/>
    <x v="5"/>
    <n v="2184.5"/>
    <x v="1"/>
    <d v="2015-06-08T00:00:00"/>
    <s v=""/>
    <n v="132"/>
    <s v=""/>
  </r>
  <r>
    <x v="26"/>
    <x v="4"/>
    <x v="309"/>
    <x v="8"/>
    <x v="2"/>
    <x v="223"/>
    <x v="4"/>
    <n v="490"/>
    <x v="0"/>
    <d v="2015-04-19T00:00:00"/>
    <s v="Follow up on call"/>
    <n v="82"/>
    <s v=""/>
  </r>
  <r>
    <x v="26"/>
    <x v="11"/>
    <x v="310"/>
    <x v="6"/>
    <x v="3"/>
    <x v="224"/>
    <x v="3"/>
    <n v="3187.5"/>
    <x v="2"/>
    <d v="2015-06-16T00:00:00"/>
    <s v="Follow up on call"/>
    <n v="140"/>
    <s v=""/>
  </r>
  <r>
    <x v="26"/>
    <x v="9"/>
    <x v="311"/>
    <x v="4"/>
    <x v="1"/>
    <x v="105"/>
    <x v="6"/>
    <n v="2576"/>
    <x v="0"/>
    <d v="2015-05-01T00:00:00"/>
    <s v="No Response"/>
    <n v="94"/>
    <s v=""/>
  </r>
  <r>
    <x v="26"/>
    <x v="4"/>
    <x v="312"/>
    <x v="2"/>
    <x v="2"/>
    <x v="223"/>
    <x v="7"/>
    <n v="385"/>
    <x v="2"/>
    <d v="2015-06-04T00:00:00"/>
    <s v="Schedule a Meeting"/>
    <n v="128"/>
    <s v=""/>
  </r>
  <r>
    <x v="26"/>
    <x v="4"/>
    <x v="313"/>
    <x v="4"/>
    <x v="3"/>
    <x v="225"/>
    <x v="4"/>
    <n v="791"/>
    <x v="2"/>
    <d v="2015-06-27T00:00:00"/>
    <s v="Send Email"/>
    <n v="151"/>
    <s v=""/>
  </r>
  <r>
    <x v="26"/>
    <x v="14"/>
    <x v="314"/>
    <x v="8"/>
    <x v="0"/>
    <x v="226"/>
    <x v="6"/>
    <n v="2264"/>
    <x v="0"/>
    <d v="2015-04-30T00:00:00"/>
    <s v="No Response"/>
    <n v="93"/>
    <s v=""/>
  </r>
  <r>
    <x v="26"/>
    <x v="4"/>
    <x v="315"/>
    <x v="1"/>
    <x v="0"/>
    <x v="227"/>
    <x v="0"/>
    <n v="1397.5"/>
    <x v="2"/>
    <d v="2015-06-10T00:00:00"/>
    <s v=""/>
    <n v="134"/>
    <s v=""/>
  </r>
  <r>
    <x v="27"/>
    <x v="7"/>
    <x v="316"/>
    <x v="9"/>
    <x v="2"/>
    <x v="228"/>
    <x v="4"/>
    <n v="679"/>
    <x v="2"/>
    <d v="2015-05-11T00:00:00"/>
    <s v="Send Email"/>
    <n v="103"/>
    <s v=""/>
  </r>
  <r>
    <x v="27"/>
    <x v="17"/>
    <x v="317"/>
    <x v="2"/>
    <x v="0"/>
    <x v="229"/>
    <x v="6"/>
    <n v="3080"/>
    <x v="0"/>
    <d v="2015-04-26T00:00:00"/>
    <s v="Schedule a Meeting"/>
    <n v="88"/>
    <s v=""/>
  </r>
  <r>
    <x v="27"/>
    <x v="4"/>
    <x v="318"/>
    <x v="5"/>
    <x v="0"/>
    <x v="182"/>
    <x v="5"/>
    <n v="1581"/>
    <x v="2"/>
    <d v="2015-04-02T00:00:00"/>
    <s v="Schedule a Meeting"/>
    <n v="64"/>
    <s v=""/>
  </r>
  <r>
    <x v="27"/>
    <x v="15"/>
    <x v="319"/>
    <x v="9"/>
    <x v="3"/>
    <x v="60"/>
    <x v="5"/>
    <n v="637.5"/>
    <x v="2"/>
    <d v="2015-05-05T00:00:00"/>
    <s v="Send Email"/>
    <n v="97"/>
    <s v=""/>
  </r>
  <r>
    <x v="27"/>
    <x v="11"/>
    <x v="320"/>
    <x v="6"/>
    <x v="3"/>
    <x v="157"/>
    <x v="7"/>
    <n v="1661"/>
    <x v="0"/>
    <d v="2015-06-25T00:00:00"/>
    <s v="No Response"/>
    <n v="148"/>
    <s v=""/>
  </r>
  <r>
    <x v="27"/>
    <x v="15"/>
    <x v="321"/>
    <x v="4"/>
    <x v="2"/>
    <x v="230"/>
    <x v="4"/>
    <n v="3185"/>
    <x v="2"/>
    <d v="2015-05-12T00:00:00"/>
    <s v="Send Email"/>
    <n v="104"/>
    <s v=""/>
  </r>
  <r>
    <x v="27"/>
    <x v="16"/>
    <x v="322"/>
    <x v="3"/>
    <x v="1"/>
    <x v="231"/>
    <x v="2"/>
    <n v="2622"/>
    <x v="1"/>
    <d v="2015-06-13T00:00:00"/>
    <s v="Schedule a Meeting"/>
    <n v="136"/>
    <s v=""/>
  </r>
  <r>
    <x v="27"/>
    <x v="11"/>
    <x v="323"/>
    <x v="8"/>
    <x v="1"/>
    <x v="232"/>
    <x v="6"/>
    <n v="2592"/>
    <x v="2"/>
    <d v="2015-05-27T00:00:00"/>
    <s v="Follow up on call"/>
    <n v="119"/>
    <s v=""/>
  </r>
  <r>
    <x v="27"/>
    <x v="1"/>
    <x v="324"/>
    <x v="7"/>
    <x v="1"/>
    <x v="233"/>
    <x v="3"/>
    <n v="150"/>
    <x v="3"/>
    <d v="2015-06-27T00:00:00"/>
    <s v="Schedule a Meeting"/>
    <n v="150"/>
    <s v=""/>
  </r>
  <r>
    <x v="27"/>
    <x v="17"/>
    <x v="325"/>
    <x v="2"/>
    <x v="0"/>
    <x v="41"/>
    <x v="0"/>
    <n v="1228.5"/>
    <x v="1"/>
    <d v="2015-05-08T00:00:00"/>
    <s v="Schedule a Meeting"/>
    <n v="100"/>
    <s v=""/>
  </r>
  <r>
    <x v="27"/>
    <x v="14"/>
    <x v="326"/>
    <x v="6"/>
    <x v="1"/>
    <x v="234"/>
    <x v="6"/>
    <n v="3048"/>
    <x v="2"/>
    <d v="2015-04-19T00:00:00"/>
    <s v="Follow up on call"/>
    <n v="81"/>
    <s v=""/>
  </r>
  <r>
    <x v="28"/>
    <x v="19"/>
    <x v="327"/>
    <x v="7"/>
    <x v="1"/>
    <x v="11"/>
    <x v="7"/>
    <n v="1666.5"/>
    <x v="2"/>
    <d v="2015-05-10T00:00:00"/>
    <s v="Follow up on call"/>
    <n v="101"/>
    <s v=""/>
  </r>
  <r>
    <x v="28"/>
    <x v="5"/>
    <x v="328"/>
    <x v="6"/>
    <x v="3"/>
    <x v="5"/>
    <x v="4"/>
    <n v="1918"/>
    <x v="1"/>
    <d v="2015-05-17T00:00:00"/>
    <s v="Schedule a Meeting"/>
    <n v="108"/>
    <s v=""/>
  </r>
  <r>
    <x v="28"/>
    <x v="16"/>
    <x v="329"/>
    <x v="3"/>
    <x v="2"/>
    <x v="235"/>
    <x v="5"/>
    <n v="2966.5"/>
    <x v="0"/>
    <d v="2015-06-26T00:00:00"/>
    <s v="Schedule a Meeting"/>
    <n v="148"/>
    <s v=""/>
  </r>
  <r>
    <x v="28"/>
    <x v="15"/>
    <x v="330"/>
    <x v="4"/>
    <x v="0"/>
    <x v="233"/>
    <x v="2"/>
    <n v="120"/>
    <x v="1"/>
    <d v="2015-05-11T00:00:00"/>
    <s v="No Response"/>
    <n v="102"/>
    <s v=""/>
  </r>
  <r>
    <x v="28"/>
    <x v="19"/>
    <x v="331"/>
    <x v="3"/>
    <x v="0"/>
    <x v="104"/>
    <x v="4"/>
    <n v="3136"/>
    <x v="1"/>
    <d v="2015-04-19T00:00:00"/>
    <s v="Send Email"/>
    <n v="80"/>
    <s v=""/>
  </r>
  <r>
    <x v="28"/>
    <x v="1"/>
    <x v="332"/>
    <x v="0"/>
    <x v="0"/>
    <x v="206"/>
    <x v="3"/>
    <n v="1657.5"/>
    <x v="2"/>
    <d v="2015-05-26T00:00:00"/>
    <s v="Schedule a Meeting"/>
    <n v="117"/>
    <s v=""/>
  </r>
  <r>
    <x v="28"/>
    <x v="6"/>
    <x v="333"/>
    <x v="5"/>
    <x v="0"/>
    <x v="236"/>
    <x v="5"/>
    <n v="263.5"/>
    <x v="0"/>
    <d v="2015-06-15T00:00:00"/>
    <s v="Schedule a Meeting"/>
    <n v="137"/>
    <s v=""/>
  </r>
  <r>
    <x v="28"/>
    <x v="2"/>
    <x v="334"/>
    <x v="8"/>
    <x v="0"/>
    <x v="28"/>
    <x v="7"/>
    <n v="660"/>
    <x v="0"/>
    <d v="2015-04-28T00:00:00"/>
    <s v="No Response"/>
    <n v="89"/>
    <s v=""/>
  </r>
  <r>
    <x v="28"/>
    <x v="0"/>
    <x v="335"/>
    <x v="6"/>
    <x v="2"/>
    <x v="237"/>
    <x v="4"/>
    <n v="2135"/>
    <x v="1"/>
    <d v="2015-06-10T00:00:00"/>
    <s v="Schedule a Meeting"/>
    <n v="132"/>
    <s v=""/>
  </r>
  <r>
    <x v="28"/>
    <x v="10"/>
    <x v="336"/>
    <x v="6"/>
    <x v="2"/>
    <x v="65"/>
    <x v="5"/>
    <n v="2669"/>
    <x v="0"/>
    <d v="2015-04-27T00:00:00"/>
    <s v="Follow up on call"/>
    <n v="88"/>
    <s v=""/>
  </r>
  <r>
    <x v="28"/>
    <x v="15"/>
    <x v="337"/>
    <x v="9"/>
    <x v="0"/>
    <x v="206"/>
    <x v="6"/>
    <n v="1768"/>
    <x v="0"/>
    <d v="2015-05-06T00:00:00"/>
    <s v="Follow up on call"/>
    <n v="97"/>
    <s v=""/>
  </r>
  <r>
    <x v="28"/>
    <x v="3"/>
    <x v="338"/>
    <x v="0"/>
    <x v="5"/>
    <x v="92"/>
    <x v="7"/>
    <n v="1826"/>
    <x v="2"/>
    <d v="2015-06-28T00:00:00"/>
    <s v=""/>
    <n v="150"/>
    <s v=""/>
  </r>
  <r>
    <x v="28"/>
    <x v="9"/>
    <x v="339"/>
    <x v="6"/>
    <x v="0"/>
    <x v="238"/>
    <x v="0"/>
    <n v="162.5"/>
    <x v="3"/>
    <d v="2015-04-26T00:00:00"/>
    <s v=""/>
    <n v="87"/>
    <s v=""/>
  </r>
  <r>
    <x v="29"/>
    <x v="12"/>
    <x v="340"/>
    <x v="7"/>
    <x v="2"/>
    <x v="239"/>
    <x v="3"/>
    <n v="2745"/>
    <x v="0"/>
    <d v="2015-06-13T00:00:00"/>
    <s v="Send Email"/>
    <n v="134"/>
    <s v=""/>
  </r>
  <r>
    <x v="29"/>
    <x v="12"/>
    <x v="341"/>
    <x v="1"/>
    <x v="2"/>
    <x v="240"/>
    <x v="2"/>
    <n v="1974"/>
    <x v="2"/>
    <d v="2015-05-14T00:00:00"/>
    <s v="Schedule a Meeting"/>
    <n v="104"/>
    <s v=""/>
  </r>
  <r>
    <x v="29"/>
    <x v="19"/>
    <x v="342"/>
    <x v="6"/>
    <x v="3"/>
    <x v="241"/>
    <x v="4"/>
    <n v="1911"/>
    <x v="2"/>
    <d v="2015-06-09T00:00:00"/>
    <s v="Send Email"/>
    <n v="130"/>
    <s v=""/>
  </r>
  <r>
    <x v="29"/>
    <x v="0"/>
    <x v="343"/>
    <x v="3"/>
    <x v="2"/>
    <x v="163"/>
    <x v="7"/>
    <n v="1199"/>
    <x v="1"/>
    <d v="2015-05-30T00:00:00"/>
    <s v="Follow up on call"/>
    <n v="120"/>
    <s v=""/>
  </r>
  <r>
    <x v="29"/>
    <x v="8"/>
    <x v="344"/>
    <x v="3"/>
    <x v="1"/>
    <x v="31"/>
    <x v="2"/>
    <n v="1614"/>
    <x v="0"/>
    <d v="2015-06-14T00:00:00"/>
    <s v="No Response"/>
    <n v="135"/>
    <s v=""/>
  </r>
  <r>
    <x v="29"/>
    <x v="0"/>
    <x v="345"/>
    <x v="5"/>
    <x v="0"/>
    <x v="242"/>
    <x v="3"/>
    <n v="1620"/>
    <x v="2"/>
    <d v="2015-04-15T00:00:00"/>
    <s v="Schedule a Meeting"/>
    <n v="75"/>
    <s v=""/>
  </r>
  <r>
    <x v="29"/>
    <x v="2"/>
    <x v="346"/>
    <x v="1"/>
    <x v="0"/>
    <x v="243"/>
    <x v="0"/>
    <n v="773.5"/>
    <x v="2"/>
    <d v="2015-06-02T00:00:00"/>
    <s v="Schedule a Meeting"/>
    <n v="123"/>
    <s v=""/>
  </r>
  <r>
    <x v="29"/>
    <x v="11"/>
    <x v="347"/>
    <x v="5"/>
    <x v="2"/>
    <x v="244"/>
    <x v="0"/>
    <n v="3087.5"/>
    <x v="2"/>
    <d v="2015-04-13T00:00:00"/>
    <s v="Schedule a Meeting"/>
    <n v="73"/>
    <s v=""/>
  </r>
  <r>
    <x v="29"/>
    <x v="5"/>
    <x v="348"/>
    <x v="4"/>
    <x v="4"/>
    <x v="245"/>
    <x v="5"/>
    <n v="1547"/>
    <x v="1"/>
    <d v="2015-03-27T00:00:00"/>
    <s v=""/>
    <m/>
    <s v=""/>
  </r>
  <r>
    <x v="29"/>
    <x v="5"/>
    <x v="349"/>
    <x v="6"/>
    <x v="2"/>
    <x v="16"/>
    <x v="3"/>
    <n v="1882.5"/>
    <x v="1"/>
    <d v="2015-05-09T00:00:00"/>
    <s v="Follow up on call"/>
    <n v="99"/>
    <s v=""/>
  </r>
  <r>
    <x v="29"/>
    <x v="11"/>
    <x v="350"/>
    <x v="4"/>
    <x v="1"/>
    <x v="246"/>
    <x v="6"/>
    <n v="2944"/>
    <x v="2"/>
    <d v="2015-06-11T00:00:00"/>
    <s v="No Response"/>
    <n v="132"/>
    <s v=""/>
  </r>
  <r>
    <x v="29"/>
    <x v="4"/>
    <x v="351"/>
    <x v="1"/>
    <x v="0"/>
    <x v="91"/>
    <x v="5"/>
    <n v="3791"/>
    <x v="2"/>
    <d v="2015-05-04T00:00:00"/>
    <s v="No Response"/>
    <n v="94"/>
    <s v=""/>
  </r>
  <r>
    <x v="29"/>
    <x v="4"/>
    <x v="352"/>
    <x v="4"/>
    <x v="0"/>
    <x v="247"/>
    <x v="5"/>
    <n v="2728.5"/>
    <x v="1"/>
    <d v="2015-04-19T00:00:00"/>
    <s v="Schedule a Meeting"/>
    <n v="79"/>
    <s v=""/>
  </r>
  <r>
    <x v="29"/>
    <x v="6"/>
    <x v="353"/>
    <x v="1"/>
    <x v="0"/>
    <x v="96"/>
    <x v="6"/>
    <n v="3464"/>
    <x v="1"/>
    <d v="2015-04-22T00:00:00"/>
    <s v="Follow up on call"/>
    <n v="82"/>
    <s v=""/>
  </r>
  <r>
    <x v="29"/>
    <x v="6"/>
    <x v="354"/>
    <x v="0"/>
    <x v="2"/>
    <x v="248"/>
    <x v="5"/>
    <n v="646"/>
    <x v="2"/>
    <d v="2015-04-17T00:00:00"/>
    <s v="Send Email"/>
    <n v="77"/>
    <s v=""/>
  </r>
  <r>
    <x v="29"/>
    <x v="8"/>
    <x v="355"/>
    <x v="6"/>
    <x v="0"/>
    <x v="72"/>
    <x v="5"/>
    <n v="1147.5"/>
    <x v="2"/>
    <d v="2015-04-07T00:00:00"/>
    <s v="Follow up on call"/>
    <n v="67"/>
    <s v=""/>
  </r>
  <r>
    <x v="30"/>
    <x v="16"/>
    <x v="356"/>
    <x v="6"/>
    <x v="4"/>
    <x v="249"/>
    <x v="3"/>
    <n v="3547.5"/>
    <x v="2"/>
    <d v="2015-02-20T00:00:00"/>
    <s v=""/>
    <m/>
    <s v=""/>
  </r>
  <r>
    <x v="30"/>
    <x v="1"/>
    <x v="357"/>
    <x v="3"/>
    <x v="3"/>
    <x v="211"/>
    <x v="6"/>
    <n v="1760"/>
    <x v="1"/>
    <d v="2015-04-05T00:00:00"/>
    <s v="Send Email"/>
    <n v="64"/>
    <s v=""/>
  </r>
  <r>
    <x v="30"/>
    <x v="4"/>
    <x v="358"/>
    <x v="8"/>
    <x v="1"/>
    <x v="177"/>
    <x v="0"/>
    <n v="604.5"/>
    <x v="0"/>
    <d v="2015-05-28T00:00:00"/>
    <s v="No Response"/>
    <n v="117"/>
    <s v=""/>
  </r>
  <r>
    <x v="30"/>
    <x v="2"/>
    <x v="359"/>
    <x v="9"/>
    <x v="4"/>
    <x v="250"/>
    <x v="1"/>
    <n v="1315"/>
    <x v="1"/>
    <d v="2015-03-10T00:00:00"/>
    <s v=""/>
    <m/>
    <s v=""/>
  </r>
  <r>
    <x v="30"/>
    <x v="13"/>
    <x v="360"/>
    <x v="7"/>
    <x v="0"/>
    <x v="251"/>
    <x v="1"/>
    <n v="1890"/>
    <x v="0"/>
    <d v="2015-04-12T00:00:00"/>
    <s v="No Response"/>
    <n v="71"/>
    <s v=""/>
  </r>
  <r>
    <x v="30"/>
    <x v="9"/>
    <x v="361"/>
    <x v="3"/>
    <x v="0"/>
    <x v="252"/>
    <x v="5"/>
    <n v="2159"/>
    <x v="0"/>
    <d v="2015-06-12T00:00:00"/>
    <s v="Send Email"/>
    <n v="132"/>
    <s v=""/>
  </r>
  <r>
    <x v="30"/>
    <x v="6"/>
    <x v="362"/>
    <x v="6"/>
    <x v="0"/>
    <x v="121"/>
    <x v="6"/>
    <n v="2760"/>
    <x v="1"/>
    <d v="2015-06-11T00:00:00"/>
    <s v="Send Email"/>
    <n v="131"/>
    <s v=""/>
  </r>
  <r>
    <x v="30"/>
    <x v="17"/>
    <x v="363"/>
    <x v="1"/>
    <x v="3"/>
    <x v="154"/>
    <x v="0"/>
    <n v="793"/>
    <x v="2"/>
    <d v="2015-04-22T00:00:00"/>
    <s v="Follow up on call"/>
    <n v="81"/>
    <s v=""/>
  </r>
  <r>
    <x v="30"/>
    <x v="16"/>
    <x v="364"/>
    <x v="9"/>
    <x v="1"/>
    <x v="253"/>
    <x v="7"/>
    <n v="2106.5"/>
    <x v="2"/>
    <d v="2015-04-19T00:00:00"/>
    <s v="Follow up on call"/>
    <n v="78"/>
    <s v=""/>
  </r>
  <r>
    <x v="30"/>
    <x v="17"/>
    <x v="365"/>
    <x v="9"/>
    <x v="3"/>
    <x v="110"/>
    <x v="2"/>
    <n v="660"/>
    <x v="0"/>
    <d v="2015-06-23T00:00:00"/>
    <s v="No Response"/>
    <n v="143"/>
    <s v=""/>
  </r>
  <r>
    <x v="30"/>
    <x v="9"/>
    <x v="366"/>
    <x v="6"/>
    <x v="3"/>
    <x v="17"/>
    <x v="3"/>
    <n v="3675"/>
    <x v="2"/>
    <d v="2015-04-26T00:00:00"/>
    <s v="Follow up on call"/>
    <n v="85"/>
    <s v=""/>
  </r>
  <r>
    <x v="30"/>
    <x v="1"/>
    <x v="367"/>
    <x v="9"/>
    <x v="3"/>
    <x v="254"/>
    <x v="4"/>
    <n v="1568"/>
    <x v="2"/>
    <d v="2015-05-06T00:00:00"/>
    <s v="Schedule a Meeting"/>
    <n v="95"/>
    <s v=""/>
  </r>
  <r>
    <x v="30"/>
    <x v="5"/>
    <x v="368"/>
    <x v="7"/>
    <x v="1"/>
    <x v="20"/>
    <x v="5"/>
    <n v="1334.5"/>
    <x v="0"/>
    <d v="2015-06-08T00:00:00"/>
    <s v="Schedule a Meeting"/>
    <n v="128"/>
    <s v=""/>
  </r>
  <r>
    <x v="30"/>
    <x v="11"/>
    <x v="369"/>
    <x v="0"/>
    <x v="5"/>
    <x v="187"/>
    <x v="7"/>
    <n v="737"/>
    <x v="2"/>
    <d v="2015-04-12T00:00:00"/>
    <s v=""/>
    <n v="71"/>
    <s v=""/>
  </r>
  <r>
    <x v="31"/>
    <x v="12"/>
    <x v="370"/>
    <x v="3"/>
    <x v="0"/>
    <x v="75"/>
    <x v="7"/>
    <n v="632.5"/>
    <x v="2"/>
    <d v="2015-05-21T00:00:00"/>
    <s v="No Response"/>
    <n v="109"/>
    <s v=""/>
  </r>
  <r>
    <x v="31"/>
    <x v="11"/>
    <x v="371"/>
    <x v="2"/>
    <x v="0"/>
    <x v="200"/>
    <x v="4"/>
    <n v="1890"/>
    <x v="0"/>
    <d v="2015-04-06T00:00:00"/>
    <s v=""/>
    <n v="64"/>
    <s v=""/>
  </r>
  <r>
    <x v="31"/>
    <x v="12"/>
    <x v="372"/>
    <x v="0"/>
    <x v="0"/>
    <x v="114"/>
    <x v="5"/>
    <n v="3944"/>
    <x v="2"/>
    <d v="2015-05-25T00:00:00"/>
    <s v="Schedule a Meeting"/>
    <n v="113"/>
    <s v=""/>
  </r>
  <r>
    <x v="31"/>
    <x v="3"/>
    <x v="373"/>
    <x v="3"/>
    <x v="0"/>
    <x v="255"/>
    <x v="7"/>
    <n v="1732.5"/>
    <x v="2"/>
    <d v="2015-06-27T00:00:00"/>
    <s v=""/>
    <n v="146"/>
    <s v=""/>
  </r>
  <r>
    <x v="31"/>
    <x v="19"/>
    <x v="374"/>
    <x v="4"/>
    <x v="3"/>
    <x v="117"/>
    <x v="7"/>
    <n v="825"/>
    <x v="2"/>
    <d v="2015-04-12T00:00:00"/>
    <s v="Follow up on call"/>
    <n v="70"/>
    <s v=""/>
  </r>
  <r>
    <x v="31"/>
    <x v="1"/>
    <x v="375"/>
    <x v="9"/>
    <x v="0"/>
    <x v="59"/>
    <x v="2"/>
    <n v="2172"/>
    <x v="2"/>
    <d v="2015-04-21T00:00:00"/>
    <s v="Schedule a Meeting"/>
    <n v="79"/>
    <s v=""/>
  </r>
  <r>
    <x v="31"/>
    <x v="3"/>
    <x v="376"/>
    <x v="0"/>
    <x v="1"/>
    <x v="248"/>
    <x v="3"/>
    <n v="570"/>
    <x v="1"/>
    <d v="2015-05-28T00:00:00"/>
    <s v="Follow up on call"/>
    <n v="116"/>
    <s v=""/>
  </r>
  <r>
    <x v="31"/>
    <x v="16"/>
    <x v="377"/>
    <x v="9"/>
    <x v="0"/>
    <x v="92"/>
    <x v="6"/>
    <n v="2656"/>
    <x v="1"/>
    <d v="2015-05-09T00:00:00"/>
    <s v="Schedule a Meeting"/>
    <n v="97"/>
    <s v=""/>
  </r>
  <r>
    <x v="31"/>
    <x v="3"/>
    <x v="378"/>
    <x v="4"/>
    <x v="0"/>
    <x v="256"/>
    <x v="7"/>
    <n v="1474"/>
    <x v="1"/>
    <d v="2015-05-24T00:00:00"/>
    <s v="Follow up on call"/>
    <n v="112"/>
    <s v=""/>
  </r>
  <r>
    <x v="31"/>
    <x v="19"/>
    <x v="379"/>
    <x v="6"/>
    <x v="0"/>
    <x v="239"/>
    <x v="2"/>
    <n v="2196"/>
    <x v="2"/>
    <d v="2015-06-20T00:00:00"/>
    <s v="Follow up on call"/>
    <n v="139"/>
    <s v=""/>
  </r>
  <r>
    <x v="31"/>
    <x v="16"/>
    <x v="380"/>
    <x v="6"/>
    <x v="0"/>
    <x v="257"/>
    <x v="2"/>
    <n v="132"/>
    <x v="3"/>
    <d v="2015-05-23T00:00:00"/>
    <s v="Follow up on call"/>
    <n v="111"/>
    <s v=""/>
  </r>
  <r>
    <x v="32"/>
    <x v="13"/>
    <x v="381"/>
    <x v="3"/>
    <x v="3"/>
    <x v="251"/>
    <x v="3"/>
    <n v="2835"/>
    <x v="1"/>
    <d v="2015-06-16T00:00:00"/>
    <s v=""/>
    <n v="134"/>
    <s v=""/>
  </r>
  <r>
    <x v="32"/>
    <x v="7"/>
    <x v="382"/>
    <x v="1"/>
    <x v="3"/>
    <x v="258"/>
    <x v="5"/>
    <n v="3043"/>
    <x v="2"/>
    <d v="2015-05-28T00:00:00"/>
    <s v="Schedule a Meeting"/>
    <n v="115"/>
    <s v=""/>
  </r>
  <r>
    <x v="32"/>
    <x v="8"/>
    <x v="383"/>
    <x v="7"/>
    <x v="4"/>
    <x v="259"/>
    <x v="3"/>
    <n v="690"/>
    <x v="2"/>
    <d v="2015-02-25T00:00:00"/>
    <s v=""/>
    <m/>
    <s v=""/>
  </r>
  <r>
    <x v="32"/>
    <x v="1"/>
    <x v="384"/>
    <x v="6"/>
    <x v="4"/>
    <x v="116"/>
    <x v="2"/>
    <n v="786"/>
    <x v="3"/>
    <d v="2015-03-11T00:00:00"/>
    <s v=""/>
    <m/>
    <s v=""/>
  </r>
  <r>
    <x v="32"/>
    <x v="7"/>
    <x v="385"/>
    <x v="9"/>
    <x v="0"/>
    <x v="260"/>
    <x v="6"/>
    <n v="2832"/>
    <x v="2"/>
    <d v="2015-05-10T00:00:00"/>
    <s v=""/>
    <n v="97"/>
    <s v=""/>
  </r>
  <r>
    <x v="32"/>
    <x v="16"/>
    <x v="386"/>
    <x v="3"/>
    <x v="4"/>
    <x v="261"/>
    <x v="0"/>
    <n v="1586"/>
    <x v="0"/>
    <d v="2015-02-25T00:00:00"/>
    <s v=""/>
    <m/>
    <s v=""/>
  </r>
  <r>
    <x v="32"/>
    <x v="12"/>
    <x v="387"/>
    <x v="4"/>
    <x v="0"/>
    <x v="125"/>
    <x v="3"/>
    <n v="2497.5"/>
    <x v="2"/>
    <d v="2015-05-09T00:00:00"/>
    <s v="Follow up on call"/>
    <n v="96"/>
    <s v=""/>
  </r>
  <r>
    <x v="32"/>
    <x v="11"/>
    <x v="388"/>
    <x v="9"/>
    <x v="3"/>
    <x v="104"/>
    <x v="3"/>
    <n v="3360"/>
    <x v="1"/>
    <d v="2015-06-27T00:00:00"/>
    <s v="Send Email"/>
    <n v="145"/>
    <s v=""/>
  </r>
  <r>
    <x v="32"/>
    <x v="6"/>
    <x v="389"/>
    <x v="1"/>
    <x v="2"/>
    <x v="262"/>
    <x v="4"/>
    <n v="2905"/>
    <x v="2"/>
    <d v="2015-04-17T00:00:00"/>
    <s v="Follow up on call"/>
    <n v="74"/>
    <s v=""/>
  </r>
  <r>
    <x v="33"/>
    <x v="18"/>
    <x v="390"/>
    <x v="9"/>
    <x v="3"/>
    <x v="263"/>
    <x v="7"/>
    <n v="132"/>
    <x v="3"/>
    <d v="2015-05-23T00:00:00"/>
    <s v="Send Email"/>
    <n v="109"/>
    <s v=""/>
  </r>
  <r>
    <x v="33"/>
    <x v="5"/>
    <x v="391"/>
    <x v="6"/>
    <x v="3"/>
    <x v="247"/>
    <x v="0"/>
    <n v="2086.5"/>
    <x v="1"/>
    <d v="2015-05-29T00:00:00"/>
    <s v="Follow up on call"/>
    <n v="115"/>
    <s v=""/>
  </r>
  <r>
    <x v="33"/>
    <x v="17"/>
    <x v="392"/>
    <x v="9"/>
    <x v="0"/>
    <x v="16"/>
    <x v="7"/>
    <n v="1380.5"/>
    <x v="1"/>
    <d v="2015-06-27T00:00:00"/>
    <s v="Schedule a Meeting"/>
    <n v="144"/>
    <s v=""/>
  </r>
  <r>
    <x v="33"/>
    <x v="17"/>
    <x v="393"/>
    <x v="1"/>
    <x v="0"/>
    <x v="32"/>
    <x v="7"/>
    <n v="159.5"/>
    <x v="3"/>
    <d v="2015-05-05T00:00:00"/>
    <s v="Follow up on call"/>
    <n v="91"/>
    <s v=""/>
  </r>
  <r>
    <x v="33"/>
    <x v="12"/>
    <x v="394"/>
    <x v="4"/>
    <x v="1"/>
    <x v="264"/>
    <x v="6"/>
    <n v="2984"/>
    <x v="0"/>
    <d v="2015-05-10T00:00:00"/>
    <s v="No Response"/>
    <n v="96"/>
    <s v=""/>
  </r>
  <r>
    <x v="33"/>
    <x v="4"/>
    <x v="395"/>
    <x v="2"/>
    <x v="4"/>
    <x v="265"/>
    <x v="5"/>
    <n v="3187.5"/>
    <x v="0"/>
    <d v="2015-03-21T00:00:00"/>
    <s v=""/>
    <m/>
    <s v=""/>
  </r>
  <r>
    <x v="34"/>
    <x v="18"/>
    <x v="396"/>
    <x v="6"/>
    <x v="3"/>
    <x v="266"/>
    <x v="4"/>
    <n v="413"/>
    <x v="0"/>
    <d v="2015-05-30T00:00:00"/>
    <s v="Schedule a Meeting"/>
    <n v="115"/>
    <s v=""/>
  </r>
  <r>
    <x v="34"/>
    <x v="4"/>
    <x v="397"/>
    <x v="7"/>
    <x v="1"/>
    <x v="267"/>
    <x v="5"/>
    <n v="1768"/>
    <x v="1"/>
    <d v="2015-05-18T00:00:00"/>
    <s v=""/>
    <n v="103"/>
    <s v=""/>
  </r>
  <r>
    <x v="34"/>
    <x v="7"/>
    <x v="398"/>
    <x v="9"/>
    <x v="1"/>
    <x v="132"/>
    <x v="3"/>
    <n v="2452.5"/>
    <x v="1"/>
    <d v="2015-06-17T00:00:00"/>
    <s v="Schedule a Meeting"/>
    <n v="133"/>
    <s v=""/>
  </r>
  <r>
    <x v="34"/>
    <x v="4"/>
    <x v="399"/>
    <x v="2"/>
    <x v="0"/>
    <x v="268"/>
    <x v="3"/>
    <n v="3097.5"/>
    <x v="1"/>
    <d v="2015-05-04T00:00:00"/>
    <s v=""/>
    <n v="89"/>
    <s v=""/>
  </r>
  <r>
    <x v="34"/>
    <x v="5"/>
    <x v="400"/>
    <x v="9"/>
    <x v="0"/>
    <x v="215"/>
    <x v="6"/>
    <n v="512"/>
    <x v="2"/>
    <d v="2015-04-21T00:00:00"/>
    <s v="Follow up on call"/>
    <n v="76"/>
    <s v=""/>
  </r>
  <r>
    <x v="34"/>
    <x v="17"/>
    <x v="401"/>
    <x v="1"/>
    <x v="1"/>
    <x v="258"/>
    <x v="4"/>
    <n v="2506"/>
    <x v="1"/>
    <d v="2015-06-15T00:00:00"/>
    <s v="Schedule a Meeting"/>
    <n v="131"/>
    <s v=""/>
  </r>
  <r>
    <x v="34"/>
    <x v="17"/>
    <x v="402"/>
    <x v="0"/>
    <x v="3"/>
    <x v="142"/>
    <x v="4"/>
    <n v="3192"/>
    <x v="1"/>
    <d v="2015-06-18T00:00:00"/>
    <s v=""/>
    <n v="134"/>
    <s v=""/>
  </r>
  <r>
    <x v="34"/>
    <x v="1"/>
    <x v="403"/>
    <x v="1"/>
    <x v="0"/>
    <x v="100"/>
    <x v="6"/>
    <n v="1560"/>
    <x v="2"/>
    <d v="2015-05-24T00:00:00"/>
    <s v="Send Email"/>
    <n v="109"/>
    <s v=""/>
  </r>
  <r>
    <x v="34"/>
    <x v="12"/>
    <x v="404"/>
    <x v="1"/>
    <x v="1"/>
    <x v="230"/>
    <x v="6"/>
    <n v="3640"/>
    <x v="0"/>
    <d v="2015-06-03T00:00:00"/>
    <s v="Schedule a Meeting"/>
    <n v="119"/>
    <s v=""/>
  </r>
  <r>
    <x v="34"/>
    <x v="16"/>
    <x v="405"/>
    <x v="0"/>
    <x v="0"/>
    <x v="220"/>
    <x v="3"/>
    <n v="1350"/>
    <x v="0"/>
    <d v="2015-05-15T00:00:00"/>
    <s v="Follow up on call"/>
    <n v="100"/>
    <s v=""/>
  </r>
  <r>
    <x v="35"/>
    <x v="0"/>
    <x v="406"/>
    <x v="4"/>
    <x v="1"/>
    <x v="126"/>
    <x v="5"/>
    <n v="1215.5"/>
    <x v="2"/>
    <d v="2015-06-02T00:00:00"/>
    <s v="Schedule a Meeting"/>
    <n v="117"/>
    <s v=""/>
  </r>
  <r>
    <x v="35"/>
    <x v="18"/>
    <x v="407"/>
    <x v="7"/>
    <x v="0"/>
    <x v="106"/>
    <x v="3"/>
    <n v="600"/>
    <x v="2"/>
    <d v="2015-04-16T00:00:00"/>
    <s v="Follow up on call"/>
    <n v="70"/>
    <s v=""/>
  </r>
  <r>
    <x v="35"/>
    <x v="18"/>
    <x v="408"/>
    <x v="9"/>
    <x v="1"/>
    <x v="269"/>
    <x v="5"/>
    <n v="1555.5"/>
    <x v="1"/>
    <d v="2015-05-06T00:00:00"/>
    <s v="Follow up on call"/>
    <n v="90"/>
    <s v=""/>
  </r>
  <r>
    <x v="35"/>
    <x v="5"/>
    <x v="409"/>
    <x v="3"/>
    <x v="5"/>
    <x v="270"/>
    <x v="5"/>
    <n v="2167.5"/>
    <x v="2"/>
    <d v="2015-04-29T00:00:00"/>
    <s v=""/>
    <n v="83"/>
    <s v=""/>
  </r>
  <r>
    <x v="35"/>
    <x v="12"/>
    <x v="410"/>
    <x v="7"/>
    <x v="3"/>
    <x v="229"/>
    <x v="4"/>
    <n v="2695"/>
    <x v="2"/>
    <d v="2015-05-04T00:00:00"/>
    <s v=""/>
    <n v="88"/>
    <s v=""/>
  </r>
  <r>
    <x v="35"/>
    <x v="9"/>
    <x v="411"/>
    <x v="0"/>
    <x v="1"/>
    <x v="202"/>
    <x v="5"/>
    <n v="2958"/>
    <x v="2"/>
    <d v="2015-05-04T00:00:00"/>
    <s v="No Response"/>
    <n v="88"/>
    <s v=""/>
  </r>
  <r>
    <x v="35"/>
    <x v="11"/>
    <x v="412"/>
    <x v="0"/>
    <x v="3"/>
    <x v="149"/>
    <x v="2"/>
    <n v="2340"/>
    <x v="0"/>
    <d v="2015-04-12T00:00:00"/>
    <s v="Schedule a Meeting"/>
    <n v="66"/>
    <s v=""/>
  </r>
  <r>
    <x v="35"/>
    <x v="10"/>
    <x v="413"/>
    <x v="1"/>
    <x v="0"/>
    <x v="271"/>
    <x v="2"/>
    <n v="2466"/>
    <x v="2"/>
    <d v="2015-06-05T00:00:00"/>
    <s v="Send Email"/>
    <n v="120"/>
    <s v=""/>
  </r>
  <r>
    <x v="35"/>
    <x v="19"/>
    <x v="414"/>
    <x v="5"/>
    <x v="1"/>
    <x v="157"/>
    <x v="7"/>
    <n v="1661"/>
    <x v="2"/>
    <d v="2015-04-11T00:00:00"/>
    <s v="Follow up on call"/>
    <n v="65"/>
    <s v=""/>
  </r>
  <r>
    <x v="35"/>
    <x v="0"/>
    <x v="415"/>
    <x v="1"/>
    <x v="3"/>
    <x v="58"/>
    <x v="2"/>
    <n v="2682"/>
    <x v="2"/>
    <d v="2015-04-06T00:00:00"/>
    <s v="Send Email"/>
    <n v="60"/>
    <s v=""/>
  </r>
  <r>
    <x v="35"/>
    <x v="16"/>
    <x v="416"/>
    <x v="2"/>
    <x v="1"/>
    <x v="157"/>
    <x v="4"/>
    <n v="2114"/>
    <x v="2"/>
    <d v="2015-04-28T00:00:00"/>
    <s v="Follow up on call"/>
    <n v="82"/>
    <s v=""/>
  </r>
  <r>
    <x v="36"/>
    <x v="19"/>
    <x v="417"/>
    <x v="0"/>
    <x v="1"/>
    <x v="133"/>
    <x v="5"/>
    <n v="1326"/>
    <x v="1"/>
    <d v="2015-06-27T00:00:00"/>
    <s v="Schedule a Meeting"/>
    <n v="141"/>
    <s v=""/>
  </r>
  <r>
    <x v="36"/>
    <x v="7"/>
    <x v="418"/>
    <x v="1"/>
    <x v="4"/>
    <x v="272"/>
    <x v="7"/>
    <n v="368.5"/>
    <x v="1"/>
    <d v="2015-03-01T00:00:00"/>
    <s v=""/>
    <m/>
    <s v=""/>
  </r>
  <r>
    <x v="36"/>
    <x v="6"/>
    <x v="419"/>
    <x v="4"/>
    <x v="3"/>
    <x v="140"/>
    <x v="6"/>
    <n v="2608"/>
    <x v="2"/>
    <d v="2015-06-13T00:00:00"/>
    <s v="Follow up on call"/>
    <n v="127"/>
    <s v=""/>
  </r>
  <r>
    <x v="36"/>
    <x v="0"/>
    <x v="420"/>
    <x v="0"/>
    <x v="0"/>
    <x v="273"/>
    <x v="7"/>
    <n v="984.5"/>
    <x v="1"/>
    <d v="2015-04-22T00:00:00"/>
    <s v="Schedule a Meeting"/>
    <n v="75"/>
    <s v=""/>
  </r>
  <r>
    <x v="36"/>
    <x v="3"/>
    <x v="421"/>
    <x v="6"/>
    <x v="1"/>
    <x v="101"/>
    <x v="4"/>
    <n v="3269"/>
    <x v="0"/>
    <d v="2015-05-21T00:00:00"/>
    <s v="No Response"/>
    <n v="104"/>
    <s v=""/>
  </r>
  <r>
    <x v="36"/>
    <x v="9"/>
    <x v="422"/>
    <x v="6"/>
    <x v="1"/>
    <x v="181"/>
    <x v="2"/>
    <n v="2436"/>
    <x v="2"/>
    <d v="2015-06-20T00:00:00"/>
    <s v="Schedule a Meeting"/>
    <n v="134"/>
    <s v=""/>
  </r>
  <r>
    <x v="36"/>
    <x v="11"/>
    <x v="423"/>
    <x v="8"/>
    <x v="2"/>
    <x v="205"/>
    <x v="6"/>
    <n v="1736"/>
    <x v="1"/>
    <d v="2015-06-08T00:00:00"/>
    <s v="Schedule a Meeting"/>
    <n v="122"/>
    <s v=""/>
  </r>
  <r>
    <x v="36"/>
    <x v="5"/>
    <x v="424"/>
    <x v="4"/>
    <x v="2"/>
    <x v="274"/>
    <x v="5"/>
    <n v="3663.5"/>
    <x v="2"/>
    <d v="2015-05-11T00:00:00"/>
    <s v="Schedule a Meeting"/>
    <n v="94"/>
    <s v=""/>
  </r>
  <r>
    <x v="36"/>
    <x v="15"/>
    <x v="425"/>
    <x v="2"/>
    <x v="2"/>
    <x v="275"/>
    <x v="6"/>
    <n v="2600"/>
    <x v="1"/>
    <d v="2015-05-03T00:00:00"/>
    <s v="Follow up on call"/>
    <n v="86"/>
    <s v=""/>
  </r>
  <r>
    <x v="36"/>
    <x v="1"/>
    <x v="426"/>
    <x v="8"/>
    <x v="0"/>
    <x v="276"/>
    <x v="3"/>
    <n v="3660"/>
    <x v="1"/>
    <d v="2015-04-09T00:00:00"/>
    <s v=""/>
    <n v="62"/>
    <s v=""/>
  </r>
  <r>
    <x v="37"/>
    <x v="2"/>
    <x v="427"/>
    <x v="0"/>
    <x v="3"/>
    <x v="277"/>
    <x v="3"/>
    <n v="3270"/>
    <x v="2"/>
    <d v="2015-06-21T00:00:00"/>
    <s v="Follow up on call"/>
    <n v="134"/>
    <s v=""/>
  </r>
  <r>
    <x v="37"/>
    <x v="11"/>
    <x v="428"/>
    <x v="6"/>
    <x v="5"/>
    <x v="262"/>
    <x v="0"/>
    <n v="2697.5"/>
    <x v="2"/>
    <d v="2015-06-25T00:00:00"/>
    <s v=""/>
    <n v="138"/>
    <s v=""/>
  </r>
  <r>
    <x v="37"/>
    <x v="9"/>
    <x v="429"/>
    <x v="1"/>
    <x v="1"/>
    <x v="278"/>
    <x v="6"/>
    <n v="792"/>
    <x v="0"/>
    <d v="2015-06-07T00:00:00"/>
    <s v="Schedule a Meeting"/>
    <n v="120"/>
    <s v=""/>
  </r>
  <r>
    <x v="37"/>
    <x v="11"/>
    <x v="430"/>
    <x v="8"/>
    <x v="2"/>
    <x v="279"/>
    <x v="0"/>
    <n v="2548"/>
    <x v="2"/>
    <d v="2015-06-01T00:00:00"/>
    <s v="Schedule a Meeting"/>
    <n v="114"/>
    <s v=""/>
  </r>
  <r>
    <x v="37"/>
    <x v="6"/>
    <x v="431"/>
    <x v="2"/>
    <x v="1"/>
    <x v="191"/>
    <x v="2"/>
    <n v="2112"/>
    <x v="0"/>
    <d v="2015-05-01T00:00:00"/>
    <s v="Send Email"/>
    <n v="83"/>
    <s v=""/>
  </r>
  <r>
    <x v="37"/>
    <x v="3"/>
    <x v="432"/>
    <x v="7"/>
    <x v="0"/>
    <x v="280"/>
    <x v="3"/>
    <n v="510"/>
    <x v="0"/>
    <d v="2015-06-04T00:00:00"/>
    <s v="Schedule a Meeting"/>
    <n v="117"/>
    <s v=""/>
  </r>
  <r>
    <x v="37"/>
    <x v="12"/>
    <x v="433"/>
    <x v="0"/>
    <x v="3"/>
    <x v="281"/>
    <x v="5"/>
    <n v="2618"/>
    <x v="2"/>
    <d v="2015-05-10T00:00:00"/>
    <s v="Follow up on call"/>
    <n v="92"/>
    <s v=""/>
  </r>
  <r>
    <x v="37"/>
    <x v="11"/>
    <x v="434"/>
    <x v="3"/>
    <x v="1"/>
    <x v="273"/>
    <x v="4"/>
    <n v="1253"/>
    <x v="0"/>
    <d v="2015-04-16T00:00:00"/>
    <s v="Schedule a Meeting"/>
    <n v="68"/>
    <s v=""/>
  </r>
  <r>
    <x v="37"/>
    <x v="10"/>
    <x v="435"/>
    <x v="8"/>
    <x v="3"/>
    <x v="282"/>
    <x v="2"/>
    <n v="846"/>
    <x v="2"/>
    <d v="2015-04-20T00:00:00"/>
    <s v="No Response"/>
    <n v="72"/>
    <s v=""/>
  </r>
  <r>
    <x v="37"/>
    <x v="2"/>
    <x v="436"/>
    <x v="2"/>
    <x v="4"/>
    <x v="283"/>
    <x v="0"/>
    <n v="2145"/>
    <x v="2"/>
    <d v="2015-02-28T00:00:00"/>
    <s v=""/>
    <m/>
    <s v=""/>
  </r>
  <r>
    <x v="37"/>
    <x v="1"/>
    <x v="437"/>
    <x v="9"/>
    <x v="0"/>
    <x v="284"/>
    <x v="6"/>
    <n v="3112"/>
    <x v="2"/>
    <d v="2015-04-08T00:00:00"/>
    <s v="Send Email"/>
    <n v="60"/>
    <s v=""/>
  </r>
  <r>
    <x v="37"/>
    <x v="13"/>
    <x v="438"/>
    <x v="6"/>
    <x v="1"/>
    <x v="285"/>
    <x v="0"/>
    <n v="695.5"/>
    <x v="1"/>
    <d v="2015-05-09T00:00:00"/>
    <s v="Schedule a Meeting"/>
    <n v="91"/>
    <s v=""/>
  </r>
  <r>
    <x v="37"/>
    <x v="18"/>
    <x v="439"/>
    <x v="6"/>
    <x v="0"/>
    <x v="78"/>
    <x v="2"/>
    <n v="1710"/>
    <x v="2"/>
    <d v="2015-04-27T00:00:00"/>
    <s v="Follow up on call"/>
    <n v="79"/>
    <s v=""/>
  </r>
  <r>
    <x v="37"/>
    <x v="9"/>
    <x v="440"/>
    <x v="9"/>
    <x v="0"/>
    <x v="227"/>
    <x v="6"/>
    <n v="1720"/>
    <x v="1"/>
    <d v="2015-05-15T00:00:00"/>
    <s v="Follow up on call"/>
    <n v="97"/>
    <s v=""/>
  </r>
  <r>
    <x v="38"/>
    <x v="9"/>
    <x v="441"/>
    <x v="0"/>
    <x v="0"/>
    <x v="87"/>
    <x v="7"/>
    <n v="319"/>
    <x v="0"/>
    <d v="2015-05-09T00:00:00"/>
    <s v="Follow up on call"/>
    <n v="90"/>
    <s v=""/>
  </r>
  <r>
    <x v="38"/>
    <x v="7"/>
    <x v="442"/>
    <x v="3"/>
    <x v="0"/>
    <x v="286"/>
    <x v="7"/>
    <n v="1028.5"/>
    <x v="1"/>
    <d v="2015-05-15T00:00:00"/>
    <s v="No Response"/>
    <n v="96"/>
    <s v=""/>
  </r>
  <r>
    <x v="38"/>
    <x v="1"/>
    <x v="443"/>
    <x v="7"/>
    <x v="0"/>
    <x v="194"/>
    <x v="7"/>
    <n v="935"/>
    <x v="0"/>
    <d v="2015-04-15T00:00:00"/>
    <s v="Send Email"/>
    <n v="66"/>
    <s v=""/>
  </r>
  <r>
    <x v="38"/>
    <x v="9"/>
    <x v="444"/>
    <x v="9"/>
    <x v="0"/>
    <x v="287"/>
    <x v="6"/>
    <n v="3944"/>
    <x v="1"/>
    <d v="2015-04-12T00:00:00"/>
    <s v="Follow up on call"/>
    <n v="63"/>
    <s v=""/>
  </r>
  <r>
    <x v="38"/>
    <x v="1"/>
    <x v="445"/>
    <x v="8"/>
    <x v="0"/>
    <x v="241"/>
    <x v="2"/>
    <n v="1638"/>
    <x v="2"/>
    <d v="2015-04-15T00:00:00"/>
    <s v="Follow up on call"/>
    <n v="66"/>
    <s v=""/>
  </r>
  <r>
    <x v="38"/>
    <x v="4"/>
    <x v="446"/>
    <x v="5"/>
    <x v="1"/>
    <x v="152"/>
    <x v="4"/>
    <n v="798"/>
    <x v="1"/>
    <d v="2015-05-03T00:00:00"/>
    <s v="Schedule a Meeting"/>
    <n v="84"/>
    <s v=""/>
  </r>
  <r>
    <x v="38"/>
    <x v="7"/>
    <x v="447"/>
    <x v="5"/>
    <x v="1"/>
    <x v="288"/>
    <x v="5"/>
    <n v="731"/>
    <x v="2"/>
    <d v="2015-05-07T00:00:00"/>
    <s v="Follow up on call"/>
    <n v="88"/>
    <s v=""/>
  </r>
  <r>
    <x v="38"/>
    <x v="12"/>
    <x v="448"/>
    <x v="8"/>
    <x v="2"/>
    <x v="79"/>
    <x v="4"/>
    <n v="3346"/>
    <x v="2"/>
    <d v="2015-06-04T00:00:00"/>
    <s v="Follow up on call"/>
    <n v="116"/>
    <s v=""/>
  </r>
  <r>
    <x v="38"/>
    <x v="4"/>
    <x v="449"/>
    <x v="6"/>
    <x v="1"/>
    <x v="78"/>
    <x v="2"/>
    <n v="1710"/>
    <x v="0"/>
    <d v="2015-04-16T00:00:00"/>
    <s v="Schedule a Meeting"/>
    <n v="67"/>
    <s v=""/>
  </r>
  <r>
    <x v="38"/>
    <x v="16"/>
    <x v="450"/>
    <x v="9"/>
    <x v="0"/>
    <x v="125"/>
    <x v="2"/>
    <n v="1998"/>
    <x v="1"/>
    <d v="2015-05-02T00:00:00"/>
    <s v="Follow up on call"/>
    <n v="83"/>
    <s v=""/>
  </r>
  <r>
    <x v="38"/>
    <x v="4"/>
    <x v="451"/>
    <x v="3"/>
    <x v="1"/>
    <x v="289"/>
    <x v="7"/>
    <n v="770"/>
    <x v="2"/>
    <d v="2015-05-11T00:00:00"/>
    <s v="Follow up on call"/>
    <n v="92"/>
    <s v=""/>
  </r>
  <r>
    <x v="38"/>
    <x v="7"/>
    <x v="452"/>
    <x v="4"/>
    <x v="1"/>
    <x v="35"/>
    <x v="0"/>
    <n v="669.5"/>
    <x v="2"/>
    <d v="2015-04-15T00:00:00"/>
    <s v="Schedule a Meeting"/>
    <n v="66"/>
    <s v=""/>
  </r>
  <r>
    <x v="38"/>
    <x v="13"/>
    <x v="453"/>
    <x v="0"/>
    <x v="1"/>
    <x v="290"/>
    <x v="1"/>
    <n v="480"/>
    <x v="2"/>
    <d v="2015-06-11T00:00:00"/>
    <s v="Send Email"/>
    <n v="123"/>
    <s v=""/>
  </r>
  <r>
    <x v="38"/>
    <x v="13"/>
    <x v="454"/>
    <x v="1"/>
    <x v="1"/>
    <x v="57"/>
    <x v="7"/>
    <n v="247.5"/>
    <x v="3"/>
    <d v="2015-04-28T00:00:00"/>
    <s v="Follow up on call"/>
    <n v="79"/>
    <s v=""/>
  </r>
  <r>
    <x v="38"/>
    <x v="16"/>
    <x v="455"/>
    <x v="5"/>
    <x v="1"/>
    <x v="291"/>
    <x v="4"/>
    <n v="399"/>
    <x v="2"/>
    <d v="2015-05-05T00:00:00"/>
    <s v="Follow up on call"/>
    <n v="86"/>
    <s v=""/>
  </r>
  <r>
    <x v="38"/>
    <x v="6"/>
    <x v="456"/>
    <x v="1"/>
    <x v="4"/>
    <x v="68"/>
    <x v="2"/>
    <n v="2532"/>
    <x v="2"/>
    <d v="2015-03-18T00:00:00"/>
    <s v=""/>
    <m/>
    <s v=""/>
  </r>
  <r>
    <x v="39"/>
    <x v="7"/>
    <x v="457"/>
    <x v="1"/>
    <x v="1"/>
    <x v="292"/>
    <x v="4"/>
    <n v="2898"/>
    <x v="2"/>
    <d v="2015-04-28T00:00:00"/>
    <s v=""/>
    <n v="78"/>
    <s v=""/>
  </r>
  <r>
    <x v="39"/>
    <x v="18"/>
    <x v="458"/>
    <x v="7"/>
    <x v="0"/>
    <x v="293"/>
    <x v="7"/>
    <n v="2431"/>
    <x v="2"/>
    <d v="2015-05-02T00:00:00"/>
    <s v="Schedule a Meeting"/>
    <n v="82"/>
    <s v=""/>
  </r>
  <r>
    <x v="39"/>
    <x v="16"/>
    <x v="459"/>
    <x v="5"/>
    <x v="0"/>
    <x v="257"/>
    <x v="2"/>
    <n v="132"/>
    <x v="3"/>
    <d v="2015-04-13T00:00:00"/>
    <s v="Schedule a Meeting"/>
    <n v="63"/>
    <s v=""/>
  </r>
  <r>
    <x v="39"/>
    <x v="11"/>
    <x v="460"/>
    <x v="8"/>
    <x v="0"/>
    <x v="215"/>
    <x v="2"/>
    <n v="384"/>
    <x v="0"/>
    <d v="2015-05-25T00:00:00"/>
    <s v="Schedule a Meeting"/>
    <n v="105"/>
    <s v=""/>
  </r>
  <r>
    <x v="39"/>
    <x v="16"/>
    <x v="461"/>
    <x v="1"/>
    <x v="1"/>
    <x v="184"/>
    <x v="5"/>
    <n v="2652"/>
    <x v="0"/>
    <d v="2015-06-14T00:00:00"/>
    <s v="Schedule a Meeting"/>
    <n v="125"/>
    <s v=""/>
  </r>
  <r>
    <x v="39"/>
    <x v="11"/>
    <x v="462"/>
    <x v="5"/>
    <x v="2"/>
    <x v="279"/>
    <x v="3"/>
    <n v="2940"/>
    <x v="0"/>
    <d v="2015-04-19T00:00:00"/>
    <s v="No Response"/>
    <n v="69"/>
    <s v=""/>
  </r>
  <r>
    <x v="39"/>
    <x v="11"/>
    <x v="463"/>
    <x v="9"/>
    <x v="1"/>
    <x v="294"/>
    <x v="2"/>
    <n v="888"/>
    <x v="2"/>
    <d v="2015-06-13T00:00:00"/>
    <s v="Follow up on call"/>
    <n v="124"/>
    <s v=""/>
  </r>
  <r>
    <x v="39"/>
    <x v="10"/>
    <x v="464"/>
    <x v="3"/>
    <x v="3"/>
    <x v="223"/>
    <x v="5"/>
    <n v="595"/>
    <x v="1"/>
    <d v="2015-05-12T00:00:00"/>
    <s v="No Response"/>
    <n v="92"/>
    <s v=""/>
  </r>
  <r>
    <x v="39"/>
    <x v="5"/>
    <x v="465"/>
    <x v="8"/>
    <x v="0"/>
    <x v="55"/>
    <x v="5"/>
    <n v="3051.5"/>
    <x v="1"/>
    <d v="2015-06-27T00:00:00"/>
    <s v="Follow up on call"/>
    <n v="138"/>
    <s v=""/>
  </r>
  <r>
    <x v="39"/>
    <x v="14"/>
    <x v="466"/>
    <x v="1"/>
    <x v="4"/>
    <x v="295"/>
    <x v="4"/>
    <n v="1575"/>
    <x v="0"/>
    <d v="2015-03-20T00:00:00"/>
    <s v=""/>
    <m/>
    <s v=""/>
  </r>
  <r>
    <x v="39"/>
    <x v="1"/>
    <x v="467"/>
    <x v="8"/>
    <x v="3"/>
    <x v="280"/>
    <x v="0"/>
    <n v="442"/>
    <x v="2"/>
    <d v="2015-06-22T00:00:00"/>
    <s v="No Response"/>
    <n v="133"/>
    <s v=""/>
  </r>
  <r>
    <x v="39"/>
    <x v="5"/>
    <x v="468"/>
    <x v="4"/>
    <x v="0"/>
    <x v="27"/>
    <x v="7"/>
    <n v="115.5"/>
    <x v="0"/>
    <d v="2015-06-19T00:00:00"/>
    <s v="Follow up on call"/>
    <n v="130"/>
    <s v=""/>
  </r>
  <r>
    <x v="40"/>
    <x v="2"/>
    <x v="469"/>
    <x v="3"/>
    <x v="5"/>
    <x v="296"/>
    <x v="2"/>
    <n v="984"/>
    <x v="1"/>
    <d v="2015-04-27T00:00:00"/>
    <s v=""/>
    <n v="76"/>
    <s v=""/>
  </r>
  <r>
    <x v="40"/>
    <x v="5"/>
    <x v="470"/>
    <x v="7"/>
    <x v="3"/>
    <x v="235"/>
    <x v="3"/>
    <n v="2617.5"/>
    <x v="1"/>
    <d v="2015-04-27T00:00:00"/>
    <s v="Schedule a Meeting"/>
    <n v="76"/>
    <s v=""/>
  </r>
  <r>
    <x v="40"/>
    <x v="9"/>
    <x v="471"/>
    <x v="9"/>
    <x v="0"/>
    <x v="284"/>
    <x v="3"/>
    <n v="2917.5"/>
    <x v="1"/>
    <d v="2015-06-25T00:00:00"/>
    <s v="Follow up on call"/>
    <n v="135"/>
    <s v=""/>
  </r>
  <r>
    <x v="40"/>
    <x v="1"/>
    <x v="472"/>
    <x v="7"/>
    <x v="0"/>
    <x v="297"/>
    <x v="3"/>
    <n v="3442.5"/>
    <x v="0"/>
    <d v="2015-05-27T00:00:00"/>
    <s v="Schedule a Meeting"/>
    <n v="106"/>
    <s v=""/>
  </r>
  <r>
    <x v="40"/>
    <x v="7"/>
    <x v="473"/>
    <x v="5"/>
    <x v="1"/>
    <x v="223"/>
    <x v="6"/>
    <n v="560"/>
    <x v="2"/>
    <d v="2015-05-19T00:00:00"/>
    <s v=""/>
    <n v="98"/>
    <s v=""/>
  </r>
  <r>
    <x v="40"/>
    <x v="16"/>
    <x v="474"/>
    <x v="5"/>
    <x v="2"/>
    <x v="15"/>
    <x v="5"/>
    <n v="3978"/>
    <x v="1"/>
    <d v="2015-04-30T00:00:00"/>
    <s v="Follow up on call"/>
    <n v="79"/>
    <s v=""/>
  </r>
  <r>
    <x v="40"/>
    <x v="18"/>
    <x v="475"/>
    <x v="9"/>
    <x v="3"/>
    <x v="144"/>
    <x v="7"/>
    <n v="1089"/>
    <x v="2"/>
    <d v="2015-06-09T00:00:00"/>
    <s v="Send Email"/>
    <n v="119"/>
    <s v=""/>
  </r>
  <r>
    <x v="40"/>
    <x v="1"/>
    <x v="476"/>
    <x v="7"/>
    <x v="1"/>
    <x v="288"/>
    <x v="2"/>
    <n v="516"/>
    <x v="1"/>
    <d v="2015-04-18T00:00:00"/>
    <s v="Follow up on call"/>
    <n v="67"/>
    <s v=""/>
  </r>
  <r>
    <x v="40"/>
    <x v="1"/>
    <x v="477"/>
    <x v="8"/>
    <x v="1"/>
    <x v="106"/>
    <x v="0"/>
    <n v="520"/>
    <x v="0"/>
    <d v="2015-06-16T00:00:00"/>
    <s v="No Response"/>
    <n v="126"/>
    <s v=""/>
  </r>
  <r>
    <x v="40"/>
    <x v="12"/>
    <x v="478"/>
    <x v="0"/>
    <x v="1"/>
    <x v="140"/>
    <x v="7"/>
    <n v="1793"/>
    <x v="1"/>
    <d v="2015-04-16T00:00:00"/>
    <s v="Send Email"/>
    <n v="65"/>
    <s v=""/>
  </r>
  <r>
    <x v="41"/>
    <x v="17"/>
    <x v="479"/>
    <x v="0"/>
    <x v="1"/>
    <x v="298"/>
    <x v="5"/>
    <n v="3264"/>
    <x v="1"/>
    <d v="2015-06-15T00:00:00"/>
    <s v="Schedule a Meeting"/>
    <n v="124"/>
    <s v=""/>
  </r>
  <r>
    <x v="41"/>
    <x v="13"/>
    <x v="480"/>
    <x v="6"/>
    <x v="2"/>
    <x v="145"/>
    <x v="5"/>
    <n v="1572.5"/>
    <x v="2"/>
    <d v="2015-05-22T00:00:00"/>
    <s v="Follow up on call"/>
    <n v="100"/>
    <s v=""/>
  </r>
  <r>
    <x v="41"/>
    <x v="16"/>
    <x v="481"/>
    <x v="6"/>
    <x v="2"/>
    <x v="299"/>
    <x v="2"/>
    <n v="1056"/>
    <x v="0"/>
    <d v="2015-06-15T00:00:00"/>
    <s v="Schedule a Meeting"/>
    <n v="124"/>
    <s v=""/>
  </r>
  <r>
    <x v="41"/>
    <x v="17"/>
    <x v="482"/>
    <x v="8"/>
    <x v="4"/>
    <x v="300"/>
    <x v="7"/>
    <n v="726"/>
    <x v="1"/>
    <d v="2015-02-22T00:00:00"/>
    <s v=""/>
    <m/>
    <s v=""/>
  </r>
  <r>
    <x v="41"/>
    <x v="5"/>
    <x v="483"/>
    <x v="5"/>
    <x v="3"/>
    <x v="54"/>
    <x v="7"/>
    <n v="1067"/>
    <x v="2"/>
    <d v="2015-04-07T00:00:00"/>
    <s v="No Response"/>
    <n v="55"/>
    <s v=""/>
  </r>
  <r>
    <x v="41"/>
    <x v="10"/>
    <x v="484"/>
    <x v="2"/>
    <x v="0"/>
    <x v="237"/>
    <x v="4"/>
    <n v="2135"/>
    <x v="2"/>
    <d v="2015-04-07T00:00:00"/>
    <s v="Follow up on call"/>
    <n v="55"/>
    <s v=""/>
  </r>
  <r>
    <x v="41"/>
    <x v="19"/>
    <x v="485"/>
    <x v="2"/>
    <x v="2"/>
    <x v="301"/>
    <x v="4"/>
    <n v="3332"/>
    <x v="0"/>
    <d v="2015-04-08T00:00:00"/>
    <s v="Schedule a Meeting"/>
    <n v="56"/>
    <s v=""/>
  </r>
  <r>
    <x v="41"/>
    <x v="9"/>
    <x v="486"/>
    <x v="6"/>
    <x v="0"/>
    <x v="285"/>
    <x v="7"/>
    <n v="588.5"/>
    <x v="2"/>
    <d v="2015-06-25T00:00:00"/>
    <s v="Schedule a Meeting"/>
    <n v="134"/>
    <s v=""/>
  </r>
  <r>
    <x v="41"/>
    <x v="19"/>
    <x v="487"/>
    <x v="9"/>
    <x v="4"/>
    <x v="302"/>
    <x v="6"/>
    <n v="336"/>
    <x v="3"/>
    <d v="2015-02-26T00:00:00"/>
    <s v=""/>
    <m/>
    <s v=""/>
  </r>
  <r>
    <x v="41"/>
    <x v="0"/>
    <x v="488"/>
    <x v="8"/>
    <x v="1"/>
    <x v="12"/>
    <x v="2"/>
    <n v="228"/>
    <x v="2"/>
    <d v="2015-06-11T00:00:00"/>
    <s v="Follow up on call"/>
    <n v="120"/>
    <s v=""/>
  </r>
  <r>
    <x v="41"/>
    <x v="12"/>
    <x v="489"/>
    <x v="8"/>
    <x v="2"/>
    <x v="302"/>
    <x v="5"/>
    <n v="357"/>
    <x v="2"/>
    <d v="2015-05-14T00:00:00"/>
    <s v="Schedule a Meeting"/>
    <n v="92"/>
    <s v=""/>
  </r>
  <r>
    <x v="41"/>
    <x v="11"/>
    <x v="490"/>
    <x v="1"/>
    <x v="1"/>
    <x v="265"/>
    <x v="6"/>
    <n v="3000"/>
    <x v="0"/>
    <d v="2015-04-29T00:00:00"/>
    <s v="No Response"/>
    <n v="77"/>
    <s v=""/>
  </r>
  <r>
    <x v="42"/>
    <x v="17"/>
    <x v="491"/>
    <x v="1"/>
    <x v="0"/>
    <x v="303"/>
    <x v="4"/>
    <n v="2548"/>
    <x v="0"/>
    <d v="2015-04-07T00:00:00"/>
    <s v="Follow up on call"/>
    <n v="54"/>
    <s v=""/>
  </r>
  <r>
    <x v="42"/>
    <x v="10"/>
    <x v="492"/>
    <x v="5"/>
    <x v="3"/>
    <x v="304"/>
    <x v="4"/>
    <n v="1771"/>
    <x v="2"/>
    <d v="2015-04-11T00:00:00"/>
    <s v="No Response"/>
    <n v="58"/>
    <s v=""/>
  </r>
  <r>
    <x v="42"/>
    <x v="1"/>
    <x v="493"/>
    <x v="7"/>
    <x v="0"/>
    <x v="22"/>
    <x v="7"/>
    <n v="1226.5"/>
    <x v="2"/>
    <d v="2015-04-23T00:00:00"/>
    <s v="Schedule a Meeting"/>
    <n v="70"/>
    <s v=""/>
  </r>
  <r>
    <x v="42"/>
    <x v="6"/>
    <x v="494"/>
    <x v="5"/>
    <x v="2"/>
    <x v="257"/>
    <x v="0"/>
    <n v="143"/>
    <x v="3"/>
    <d v="2015-06-14T00:00:00"/>
    <s v="Schedule a Meeting"/>
    <n v="122"/>
    <s v=""/>
  </r>
  <r>
    <x v="42"/>
    <x v="5"/>
    <x v="495"/>
    <x v="3"/>
    <x v="4"/>
    <x v="305"/>
    <x v="0"/>
    <n v="351"/>
    <x v="3"/>
    <d v="2015-03-20T00:00:00"/>
    <s v=""/>
    <m/>
    <s v=""/>
  </r>
  <r>
    <x v="42"/>
    <x v="11"/>
    <x v="496"/>
    <x v="5"/>
    <x v="0"/>
    <x v="180"/>
    <x v="0"/>
    <n v="864.5"/>
    <x v="2"/>
    <d v="2015-05-22T00:00:00"/>
    <s v="Follow up on call"/>
    <n v="99"/>
    <s v=""/>
  </r>
  <r>
    <x v="42"/>
    <x v="10"/>
    <x v="497"/>
    <x v="8"/>
    <x v="4"/>
    <x v="267"/>
    <x v="0"/>
    <n v="1352"/>
    <x v="0"/>
    <d v="2015-03-11T00:00:00"/>
    <s v=""/>
    <m/>
    <s v=""/>
  </r>
  <r>
    <x v="42"/>
    <x v="19"/>
    <x v="498"/>
    <x v="3"/>
    <x v="0"/>
    <x v="306"/>
    <x v="3"/>
    <n v="1762.5"/>
    <x v="0"/>
    <d v="2015-05-16T00:00:00"/>
    <s v="Follow up on call"/>
    <n v="93"/>
    <s v=""/>
  </r>
  <r>
    <x v="42"/>
    <x v="15"/>
    <x v="499"/>
    <x v="5"/>
    <x v="1"/>
    <x v="98"/>
    <x v="5"/>
    <n v="884"/>
    <x v="2"/>
    <d v="2015-06-20T00:00:00"/>
    <s v="No Response"/>
    <n v="128"/>
    <s v=""/>
  </r>
  <r>
    <x v="42"/>
    <x v="2"/>
    <x v="500"/>
    <x v="9"/>
    <x v="0"/>
    <x v="37"/>
    <x v="5"/>
    <n v="2006"/>
    <x v="2"/>
    <d v="2015-04-19T00:00:00"/>
    <s v="Schedule a Meeting"/>
    <n v="66"/>
    <s v=""/>
  </r>
  <r>
    <x v="42"/>
    <x v="16"/>
    <x v="501"/>
    <x v="9"/>
    <x v="1"/>
    <x v="216"/>
    <x v="3"/>
    <n v="3555"/>
    <x v="2"/>
    <d v="2015-04-07T00:00:00"/>
    <s v="Follow up on call"/>
    <n v="54"/>
    <s v=""/>
  </r>
  <r>
    <x v="42"/>
    <x v="4"/>
    <x v="502"/>
    <x v="3"/>
    <x v="0"/>
    <x v="115"/>
    <x v="3"/>
    <n v="3645"/>
    <x v="0"/>
    <d v="2015-05-01T00:00:00"/>
    <s v="Schedule a Meeting"/>
    <n v="78"/>
    <s v=""/>
  </r>
  <r>
    <x v="42"/>
    <x v="12"/>
    <x v="503"/>
    <x v="1"/>
    <x v="0"/>
    <x v="269"/>
    <x v="5"/>
    <n v="1555.5"/>
    <x v="1"/>
    <d v="2015-05-27T00:00:00"/>
    <s v=""/>
    <n v="104"/>
    <s v=""/>
  </r>
  <r>
    <x v="42"/>
    <x v="12"/>
    <x v="504"/>
    <x v="2"/>
    <x v="3"/>
    <x v="260"/>
    <x v="2"/>
    <n v="2124"/>
    <x v="1"/>
    <d v="2015-05-17T00:00:00"/>
    <s v="No Response"/>
    <n v="94"/>
    <s v=""/>
  </r>
  <r>
    <x v="42"/>
    <x v="5"/>
    <x v="505"/>
    <x v="1"/>
    <x v="1"/>
    <x v="307"/>
    <x v="5"/>
    <n v="3782.5"/>
    <x v="2"/>
    <d v="2015-05-18T00:00:00"/>
    <s v="Schedule a Meeting"/>
    <n v="95"/>
    <s v=""/>
  </r>
  <r>
    <x v="43"/>
    <x v="13"/>
    <x v="506"/>
    <x v="6"/>
    <x v="3"/>
    <x v="261"/>
    <x v="5"/>
    <n v="2074"/>
    <x v="2"/>
    <d v="2015-06-01T00:00:00"/>
    <s v="No Response"/>
    <n v="108"/>
    <s v=""/>
  </r>
  <r>
    <x v="43"/>
    <x v="1"/>
    <x v="507"/>
    <x v="8"/>
    <x v="3"/>
    <x v="308"/>
    <x v="5"/>
    <n v="1096.5"/>
    <x v="2"/>
    <d v="2015-06-24T00:00:00"/>
    <s v="Send Email"/>
    <n v="131"/>
    <s v=""/>
  </r>
  <r>
    <x v="43"/>
    <x v="6"/>
    <x v="508"/>
    <x v="6"/>
    <x v="0"/>
    <x v="309"/>
    <x v="4"/>
    <n v="3353"/>
    <x v="0"/>
    <d v="2015-05-04T00:00:00"/>
    <s v="Send Email"/>
    <n v="80"/>
    <s v=""/>
  </r>
  <r>
    <x v="43"/>
    <x v="8"/>
    <x v="509"/>
    <x v="8"/>
    <x v="1"/>
    <x v="310"/>
    <x v="4"/>
    <n v="1267"/>
    <x v="2"/>
    <d v="2015-05-20T00:00:00"/>
    <s v="Follow up on call"/>
    <n v="96"/>
    <s v=""/>
  </r>
  <r>
    <x v="43"/>
    <x v="19"/>
    <x v="510"/>
    <x v="5"/>
    <x v="0"/>
    <x v="94"/>
    <x v="3"/>
    <n v="952.5"/>
    <x v="1"/>
    <d v="2015-04-29T00:00:00"/>
    <s v="Follow up on call"/>
    <n v="75"/>
    <s v=""/>
  </r>
  <r>
    <x v="43"/>
    <x v="7"/>
    <x v="511"/>
    <x v="3"/>
    <x v="3"/>
    <x v="311"/>
    <x v="3"/>
    <n v="3435"/>
    <x v="2"/>
    <d v="2015-06-24T00:00:00"/>
    <s v="Schedule a Meeting"/>
    <n v="131"/>
    <s v=""/>
  </r>
  <r>
    <x v="43"/>
    <x v="12"/>
    <x v="512"/>
    <x v="7"/>
    <x v="1"/>
    <x v="74"/>
    <x v="3"/>
    <n v="2670"/>
    <x v="0"/>
    <d v="2015-05-19T00:00:00"/>
    <s v="Send Email"/>
    <n v="95"/>
    <s v=""/>
  </r>
  <r>
    <x v="43"/>
    <x v="1"/>
    <x v="513"/>
    <x v="2"/>
    <x v="2"/>
    <x v="42"/>
    <x v="2"/>
    <n v="528"/>
    <x v="2"/>
    <d v="2015-04-26T00:00:00"/>
    <s v="Schedule a Meeting"/>
    <n v="72"/>
    <s v=""/>
  </r>
  <r>
    <x v="43"/>
    <x v="7"/>
    <x v="514"/>
    <x v="4"/>
    <x v="1"/>
    <x v="294"/>
    <x v="4"/>
    <n v="1036"/>
    <x v="2"/>
    <d v="2015-04-09T00:00:00"/>
    <s v="No Response"/>
    <n v="55"/>
    <s v=""/>
  </r>
  <r>
    <x v="44"/>
    <x v="6"/>
    <x v="515"/>
    <x v="1"/>
    <x v="2"/>
    <x v="223"/>
    <x v="2"/>
    <n v="420"/>
    <x v="1"/>
    <d v="2015-06-03T00:00:00"/>
    <s v="Send Email"/>
    <n v="109"/>
    <s v=""/>
  </r>
  <r>
    <x v="44"/>
    <x v="1"/>
    <x v="516"/>
    <x v="9"/>
    <x v="1"/>
    <x v="278"/>
    <x v="0"/>
    <n v="643.5"/>
    <x v="0"/>
    <d v="2015-04-05T00:00:00"/>
    <s v="Follow up on call"/>
    <n v="50"/>
    <s v=""/>
  </r>
  <r>
    <x v="44"/>
    <x v="12"/>
    <x v="517"/>
    <x v="3"/>
    <x v="3"/>
    <x v="108"/>
    <x v="3"/>
    <n v="2197.5"/>
    <x v="2"/>
    <d v="2015-04-10T00:00:00"/>
    <s v="No Response"/>
    <n v="55"/>
    <s v=""/>
  </r>
  <r>
    <x v="44"/>
    <x v="8"/>
    <x v="518"/>
    <x v="5"/>
    <x v="0"/>
    <x v="65"/>
    <x v="6"/>
    <n v="2512"/>
    <x v="2"/>
    <d v="2015-06-11T00:00:00"/>
    <s v="Follow up on call"/>
    <n v="117"/>
    <s v=""/>
  </r>
  <r>
    <x v="44"/>
    <x v="11"/>
    <x v="519"/>
    <x v="8"/>
    <x v="0"/>
    <x v="270"/>
    <x v="5"/>
    <n v="2167.5"/>
    <x v="2"/>
    <d v="2015-06-22T00:00:00"/>
    <s v="No Response"/>
    <n v="128"/>
    <s v=""/>
  </r>
  <r>
    <x v="44"/>
    <x v="16"/>
    <x v="520"/>
    <x v="0"/>
    <x v="3"/>
    <x v="312"/>
    <x v="6"/>
    <n v="3512"/>
    <x v="2"/>
    <d v="2015-06-12T00:00:00"/>
    <s v="Follow up on call"/>
    <n v="118"/>
    <s v=""/>
  </r>
  <r>
    <x v="44"/>
    <x v="5"/>
    <x v="521"/>
    <x v="9"/>
    <x v="3"/>
    <x v="313"/>
    <x v="2"/>
    <n v="1794"/>
    <x v="2"/>
    <d v="2015-06-14T00:00:00"/>
    <s v="Schedule a Meeting"/>
    <n v="120"/>
    <s v=""/>
  </r>
  <r>
    <x v="44"/>
    <x v="13"/>
    <x v="522"/>
    <x v="8"/>
    <x v="2"/>
    <x v="148"/>
    <x v="5"/>
    <n v="3034.5"/>
    <x v="2"/>
    <d v="2015-05-19T00:00:00"/>
    <s v="No Response"/>
    <n v="94"/>
    <s v=""/>
  </r>
  <r>
    <x v="45"/>
    <x v="17"/>
    <x v="523"/>
    <x v="8"/>
    <x v="0"/>
    <x v="314"/>
    <x v="3"/>
    <n v="2932.5"/>
    <x v="0"/>
    <d v="2015-05-29T00:00:00"/>
    <s v="Follow up on call"/>
    <n v="103"/>
    <s v=""/>
  </r>
  <r>
    <x v="45"/>
    <x v="5"/>
    <x v="524"/>
    <x v="9"/>
    <x v="0"/>
    <x v="315"/>
    <x v="0"/>
    <n v="390"/>
    <x v="1"/>
    <d v="2015-04-16T00:00:00"/>
    <s v="Send Email"/>
    <n v="60"/>
    <s v=""/>
  </r>
  <r>
    <x v="45"/>
    <x v="9"/>
    <x v="525"/>
    <x v="1"/>
    <x v="3"/>
    <x v="316"/>
    <x v="3"/>
    <n v="495"/>
    <x v="2"/>
    <d v="2015-04-26T00:00:00"/>
    <s v="Send Email"/>
    <n v="70"/>
    <s v=""/>
  </r>
  <r>
    <x v="45"/>
    <x v="16"/>
    <x v="526"/>
    <x v="9"/>
    <x v="1"/>
    <x v="92"/>
    <x v="3"/>
    <n v="2490"/>
    <x v="2"/>
    <d v="2015-05-10T00:00:00"/>
    <s v="Follow up on call"/>
    <n v="84"/>
    <s v=""/>
  </r>
  <r>
    <x v="45"/>
    <x v="5"/>
    <x v="527"/>
    <x v="4"/>
    <x v="2"/>
    <x v="317"/>
    <x v="3"/>
    <n v="1102.5"/>
    <x v="1"/>
    <d v="2015-05-28T00:00:00"/>
    <s v="No Response"/>
    <n v="102"/>
    <s v=""/>
  </r>
  <r>
    <x v="45"/>
    <x v="3"/>
    <x v="528"/>
    <x v="2"/>
    <x v="0"/>
    <x v="303"/>
    <x v="0"/>
    <n v="2366"/>
    <x v="0"/>
    <d v="2015-04-18T00:00:00"/>
    <s v="No Response"/>
    <n v="62"/>
    <s v=""/>
  </r>
  <r>
    <x v="46"/>
    <x v="3"/>
    <x v="529"/>
    <x v="8"/>
    <x v="3"/>
    <x v="110"/>
    <x v="6"/>
    <n v="880"/>
    <x v="2"/>
    <d v="2015-06-15T00:00:00"/>
    <s v="Follow up on call"/>
    <n v="119"/>
    <s v=""/>
  </r>
  <r>
    <x v="46"/>
    <x v="15"/>
    <x v="530"/>
    <x v="0"/>
    <x v="3"/>
    <x v="318"/>
    <x v="4"/>
    <n v="1442"/>
    <x v="0"/>
    <d v="2015-04-18T00:00:00"/>
    <s v=""/>
    <n v="61"/>
    <s v=""/>
  </r>
  <r>
    <x v="46"/>
    <x v="13"/>
    <x v="531"/>
    <x v="4"/>
    <x v="1"/>
    <x v="162"/>
    <x v="4"/>
    <n v="2814"/>
    <x v="2"/>
    <d v="2015-06-12T00:00:00"/>
    <s v="Follow up on call"/>
    <n v="116"/>
    <s v=""/>
  </r>
  <r>
    <x v="46"/>
    <x v="0"/>
    <x v="532"/>
    <x v="3"/>
    <x v="0"/>
    <x v="49"/>
    <x v="3"/>
    <n v="2790"/>
    <x v="2"/>
    <d v="2015-06-01T00:00:00"/>
    <s v="Schedule a Meeting"/>
    <n v="105"/>
    <s v=""/>
  </r>
  <r>
    <x v="46"/>
    <x v="14"/>
    <x v="533"/>
    <x v="4"/>
    <x v="0"/>
    <x v="228"/>
    <x v="0"/>
    <n v="630.5"/>
    <x v="2"/>
    <d v="2015-04-11T00:00:00"/>
    <s v="Schedule a Meeting"/>
    <n v="54"/>
    <s v=""/>
  </r>
  <r>
    <x v="46"/>
    <x v="4"/>
    <x v="534"/>
    <x v="5"/>
    <x v="1"/>
    <x v="220"/>
    <x v="1"/>
    <n v="900"/>
    <x v="0"/>
    <d v="2015-04-06T00:00:00"/>
    <s v=""/>
    <n v="49"/>
    <s v=""/>
  </r>
  <r>
    <x v="46"/>
    <x v="0"/>
    <x v="535"/>
    <x v="5"/>
    <x v="4"/>
    <x v="141"/>
    <x v="6"/>
    <n v="3864"/>
    <x v="2"/>
    <d v="2015-03-25T00:00:00"/>
    <s v=""/>
    <m/>
    <s v=""/>
  </r>
  <r>
    <x v="47"/>
    <x v="5"/>
    <x v="536"/>
    <x v="4"/>
    <x v="0"/>
    <x v="319"/>
    <x v="7"/>
    <n v="594"/>
    <x v="2"/>
    <d v="2015-05-06T00:00:00"/>
    <s v=""/>
    <n v="78"/>
    <s v=""/>
  </r>
  <r>
    <x v="47"/>
    <x v="3"/>
    <x v="537"/>
    <x v="1"/>
    <x v="0"/>
    <x v="299"/>
    <x v="3"/>
    <n v="1320"/>
    <x v="0"/>
    <d v="2015-04-21T00:00:00"/>
    <s v="No Response"/>
    <n v="63"/>
    <s v=""/>
  </r>
  <r>
    <x v="47"/>
    <x v="3"/>
    <x v="538"/>
    <x v="1"/>
    <x v="1"/>
    <x v="154"/>
    <x v="2"/>
    <n v="732"/>
    <x v="2"/>
    <d v="2015-04-12T00:00:00"/>
    <s v="Send Email"/>
    <n v="54"/>
    <s v=""/>
  </r>
  <r>
    <x v="47"/>
    <x v="16"/>
    <x v="539"/>
    <x v="9"/>
    <x v="4"/>
    <x v="295"/>
    <x v="3"/>
    <n v="1687.5"/>
    <x v="1"/>
    <d v="2015-03-28T00:00:00"/>
    <s v=""/>
    <m/>
    <s v=""/>
  </r>
  <r>
    <x v="47"/>
    <x v="19"/>
    <x v="540"/>
    <x v="4"/>
    <x v="3"/>
    <x v="235"/>
    <x v="3"/>
    <n v="2617.5"/>
    <x v="0"/>
    <d v="2015-06-29T00:00:00"/>
    <s v="No Response"/>
    <n v="132"/>
    <s v=""/>
  </r>
  <r>
    <x v="47"/>
    <x v="18"/>
    <x v="541"/>
    <x v="1"/>
    <x v="0"/>
    <x v="320"/>
    <x v="7"/>
    <n v="1325.5"/>
    <x v="1"/>
    <d v="2015-05-15T00:00:00"/>
    <s v="Follow up on call"/>
    <n v="87"/>
    <s v=""/>
  </r>
  <r>
    <x v="47"/>
    <x v="17"/>
    <x v="542"/>
    <x v="3"/>
    <x v="4"/>
    <x v="321"/>
    <x v="0"/>
    <n v="500.5"/>
    <x v="0"/>
    <d v="2015-03-16T00:00:00"/>
    <s v=""/>
    <m/>
    <s v=""/>
  </r>
  <r>
    <x v="47"/>
    <x v="19"/>
    <x v="543"/>
    <x v="1"/>
    <x v="0"/>
    <x v="81"/>
    <x v="5"/>
    <n v="331.5"/>
    <x v="3"/>
    <d v="2015-04-17T00:00:00"/>
    <s v="Send Email"/>
    <n v="59"/>
    <s v=""/>
  </r>
  <r>
    <x v="48"/>
    <x v="8"/>
    <x v="544"/>
    <x v="6"/>
    <x v="0"/>
    <x v="322"/>
    <x v="7"/>
    <n v="1375"/>
    <x v="0"/>
    <d v="2015-04-21T00:00:00"/>
    <s v="Follow up on call"/>
    <n v="62"/>
    <s v=""/>
  </r>
  <r>
    <x v="48"/>
    <x v="12"/>
    <x v="545"/>
    <x v="2"/>
    <x v="2"/>
    <x v="313"/>
    <x v="7"/>
    <n v="1644.5"/>
    <x v="2"/>
    <d v="2015-05-28T00:00:00"/>
    <s v="Schedule a Meeting"/>
    <n v="99"/>
    <s v=""/>
  </r>
  <r>
    <x v="48"/>
    <x v="2"/>
    <x v="546"/>
    <x v="7"/>
    <x v="2"/>
    <x v="278"/>
    <x v="6"/>
    <n v="792"/>
    <x v="1"/>
    <d v="2015-04-28T00:00:00"/>
    <s v="Schedule a Meeting"/>
    <n v="69"/>
    <s v=""/>
  </r>
  <r>
    <x v="48"/>
    <x v="16"/>
    <x v="547"/>
    <x v="4"/>
    <x v="1"/>
    <x v="323"/>
    <x v="2"/>
    <n v="2964"/>
    <x v="2"/>
    <d v="2015-05-20T00:00:00"/>
    <s v="No Response"/>
    <n v="91"/>
    <s v=""/>
  </r>
  <r>
    <x v="48"/>
    <x v="16"/>
    <x v="548"/>
    <x v="7"/>
    <x v="3"/>
    <x v="9"/>
    <x v="6"/>
    <n v="3192"/>
    <x v="2"/>
    <d v="2015-06-09T00:00:00"/>
    <s v="Follow up on call"/>
    <n v="111"/>
    <s v=""/>
  </r>
  <r>
    <x v="48"/>
    <x v="7"/>
    <x v="549"/>
    <x v="5"/>
    <x v="3"/>
    <x v="1"/>
    <x v="5"/>
    <n v="1428"/>
    <x v="2"/>
    <d v="2015-05-03T00:00:00"/>
    <s v="Follow up on call"/>
    <n v="74"/>
    <s v=""/>
  </r>
  <r>
    <x v="48"/>
    <x v="15"/>
    <x v="550"/>
    <x v="1"/>
    <x v="2"/>
    <x v="19"/>
    <x v="6"/>
    <n v="2336"/>
    <x v="2"/>
    <d v="2015-04-12T00:00:00"/>
    <s v=""/>
    <n v="53"/>
    <s v=""/>
  </r>
  <r>
    <x v="48"/>
    <x v="3"/>
    <x v="551"/>
    <x v="0"/>
    <x v="0"/>
    <x v="324"/>
    <x v="0"/>
    <n v="2385.5"/>
    <x v="2"/>
    <d v="2015-05-24T00:00:00"/>
    <s v="Schedule a Meeting"/>
    <n v="95"/>
    <s v=""/>
  </r>
  <r>
    <x v="48"/>
    <x v="12"/>
    <x v="552"/>
    <x v="1"/>
    <x v="1"/>
    <x v="325"/>
    <x v="6"/>
    <n v="2480"/>
    <x v="0"/>
    <d v="2015-04-15T00:00:00"/>
    <s v="Follow up on call"/>
    <n v="56"/>
    <s v=""/>
  </r>
  <r>
    <x v="48"/>
    <x v="8"/>
    <x v="553"/>
    <x v="1"/>
    <x v="3"/>
    <x v="326"/>
    <x v="0"/>
    <n v="2567.5"/>
    <x v="0"/>
    <d v="2015-06-05T00:00:00"/>
    <s v="Schedule a Meeting"/>
    <n v="107"/>
    <s v=""/>
  </r>
  <r>
    <x v="48"/>
    <x v="10"/>
    <x v="554"/>
    <x v="6"/>
    <x v="2"/>
    <x v="318"/>
    <x v="4"/>
    <n v="1442"/>
    <x v="0"/>
    <d v="2015-04-17T00:00:00"/>
    <s v="Schedule a Meeting"/>
    <n v="58"/>
    <s v=""/>
  </r>
  <r>
    <x v="49"/>
    <x v="18"/>
    <x v="555"/>
    <x v="3"/>
    <x v="0"/>
    <x v="327"/>
    <x v="7"/>
    <n v="2266"/>
    <x v="1"/>
    <d v="2015-04-18T00:00:00"/>
    <s v=""/>
    <n v="58"/>
    <s v=""/>
  </r>
  <r>
    <x v="49"/>
    <x v="13"/>
    <x v="556"/>
    <x v="8"/>
    <x v="1"/>
    <x v="263"/>
    <x v="7"/>
    <n v="132"/>
    <x v="3"/>
    <d v="2015-05-18T00:00:00"/>
    <s v=""/>
    <n v="88"/>
    <s v=""/>
  </r>
  <r>
    <x v="49"/>
    <x v="18"/>
    <x v="557"/>
    <x v="5"/>
    <x v="0"/>
    <x v="131"/>
    <x v="3"/>
    <n v="2557.5"/>
    <x v="0"/>
    <d v="2015-04-26T00:00:00"/>
    <s v="Follow up on call"/>
    <n v="66"/>
    <s v=""/>
  </r>
  <r>
    <x v="49"/>
    <x v="9"/>
    <x v="558"/>
    <x v="8"/>
    <x v="0"/>
    <x v="292"/>
    <x v="5"/>
    <n v="3519"/>
    <x v="1"/>
    <d v="2015-04-17T00:00:00"/>
    <s v="Follow up on call"/>
    <n v="57"/>
    <s v=""/>
  </r>
  <r>
    <x v="49"/>
    <x v="10"/>
    <x v="559"/>
    <x v="9"/>
    <x v="3"/>
    <x v="68"/>
    <x v="7"/>
    <n v="2321"/>
    <x v="0"/>
    <d v="2015-06-02T00:00:00"/>
    <s v="Follow up on call"/>
    <n v="103"/>
    <s v=""/>
  </r>
  <r>
    <x v="49"/>
    <x v="6"/>
    <x v="560"/>
    <x v="2"/>
    <x v="3"/>
    <x v="231"/>
    <x v="5"/>
    <n v="3714.5"/>
    <x v="0"/>
    <d v="2015-04-06T00:00:00"/>
    <s v="Follow up on call"/>
    <n v="46"/>
    <s v=""/>
  </r>
  <r>
    <x v="49"/>
    <x v="2"/>
    <x v="561"/>
    <x v="0"/>
    <x v="2"/>
    <x v="147"/>
    <x v="2"/>
    <n v="918"/>
    <x v="2"/>
    <d v="2015-05-12T00:00:00"/>
    <s v="Follow up on call"/>
    <n v="82"/>
    <s v=""/>
  </r>
  <r>
    <x v="49"/>
    <x v="6"/>
    <x v="562"/>
    <x v="8"/>
    <x v="5"/>
    <x v="228"/>
    <x v="0"/>
    <n v="630.5"/>
    <x v="2"/>
    <d v="2015-04-27T00:00:00"/>
    <s v=""/>
    <n v="67"/>
    <s v=""/>
  </r>
  <r>
    <x v="49"/>
    <x v="11"/>
    <x v="563"/>
    <x v="3"/>
    <x v="1"/>
    <x v="328"/>
    <x v="4"/>
    <n v="3444"/>
    <x v="2"/>
    <d v="2015-04-13T00:00:00"/>
    <s v="Schedule a Meeting"/>
    <n v="53"/>
    <s v=""/>
  </r>
  <r>
    <x v="50"/>
    <x v="11"/>
    <x v="564"/>
    <x v="8"/>
    <x v="2"/>
    <x v="211"/>
    <x v="6"/>
    <n v="1760"/>
    <x v="1"/>
    <d v="2015-06-25T00:00:00"/>
    <s v="No Response"/>
    <n v="125"/>
    <s v=""/>
  </r>
  <r>
    <x v="50"/>
    <x v="0"/>
    <x v="565"/>
    <x v="8"/>
    <x v="3"/>
    <x v="198"/>
    <x v="5"/>
    <n v="450.5"/>
    <x v="2"/>
    <d v="2015-05-11T00:00:00"/>
    <s v="Schedule a Meeting"/>
    <n v="80"/>
    <s v=""/>
  </r>
  <r>
    <x v="50"/>
    <x v="7"/>
    <x v="566"/>
    <x v="1"/>
    <x v="1"/>
    <x v="329"/>
    <x v="7"/>
    <n v="1721.5"/>
    <x v="2"/>
    <d v="2015-05-15T00:00:00"/>
    <s v="Follow up on call"/>
    <n v="84"/>
    <s v=""/>
  </r>
  <r>
    <x v="50"/>
    <x v="6"/>
    <x v="567"/>
    <x v="2"/>
    <x v="0"/>
    <x v="296"/>
    <x v="4"/>
    <n v="1148"/>
    <x v="1"/>
    <d v="2015-04-16T00:00:00"/>
    <s v="Follow up on call"/>
    <n v="55"/>
    <s v=""/>
  </r>
  <r>
    <x v="50"/>
    <x v="7"/>
    <x v="568"/>
    <x v="7"/>
    <x v="2"/>
    <x v="86"/>
    <x v="5"/>
    <n v="3536"/>
    <x v="0"/>
    <d v="2015-04-15T00:00:00"/>
    <s v=""/>
    <n v="54"/>
    <s v=""/>
  </r>
  <r>
    <x v="50"/>
    <x v="12"/>
    <x v="569"/>
    <x v="5"/>
    <x v="4"/>
    <x v="330"/>
    <x v="7"/>
    <n v="2722.5"/>
    <x v="1"/>
    <d v="2015-03-09T00:00:00"/>
    <s v=""/>
    <m/>
    <s v=""/>
  </r>
  <r>
    <x v="50"/>
    <x v="6"/>
    <x v="570"/>
    <x v="8"/>
    <x v="2"/>
    <x v="331"/>
    <x v="4"/>
    <n v="2751"/>
    <x v="1"/>
    <d v="2015-05-15T00:00:00"/>
    <s v="Schedule a Meeting"/>
    <n v="84"/>
    <s v=""/>
  </r>
  <r>
    <x v="50"/>
    <x v="7"/>
    <x v="571"/>
    <x v="9"/>
    <x v="4"/>
    <x v="131"/>
    <x v="3"/>
    <n v="2557.5"/>
    <x v="2"/>
    <d v="2015-03-31T00:00:00"/>
    <s v=""/>
    <m/>
    <s v=""/>
  </r>
  <r>
    <x v="50"/>
    <x v="9"/>
    <x v="572"/>
    <x v="2"/>
    <x v="4"/>
    <x v="332"/>
    <x v="3"/>
    <n v="375"/>
    <x v="1"/>
    <d v="2015-03-31T00:00:00"/>
    <s v=""/>
    <m/>
    <s v=""/>
  </r>
  <r>
    <x v="50"/>
    <x v="12"/>
    <x v="573"/>
    <x v="1"/>
    <x v="0"/>
    <x v="208"/>
    <x v="6"/>
    <n v="2768"/>
    <x v="2"/>
    <d v="2015-06-11T00:00:00"/>
    <s v="Follow up on call"/>
    <n v="111"/>
    <s v=""/>
  </r>
  <r>
    <x v="50"/>
    <x v="6"/>
    <x v="574"/>
    <x v="5"/>
    <x v="1"/>
    <x v="139"/>
    <x v="5"/>
    <n v="391"/>
    <x v="3"/>
    <d v="2015-05-31T00:00:00"/>
    <s v="Follow up on call"/>
    <n v="100"/>
    <s v=""/>
  </r>
  <r>
    <x v="50"/>
    <x v="6"/>
    <x v="575"/>
    <x v="9"/>
    <x v="0"/>
    <x v="333"/>
    <x v="5"/>
    <n v="2813.5"/>
    <x v="0"/>
    <d v="2015-06-20T00:00:00"/>
    <s v="Schedule a Meeting"/>
    <n v="120"/>
    <s v=""/>
  </r>
  <r>
    <x v="50"/>
    <x v="3"/>
    <x v="576"/>
    <x v="4"/>
    <x v="4"/>
    <x v="334"/>
    <x v="2"/>
    <n v="1200"/>
    <x v="0"/>
    <d v="2015-03-12T00:00:00"/>
    <s v=""/>
    <m/>
    <s v=""/>
  </r>
  <r>
    <x v="50"/>
    <x v="0"/>
    <x v="577"/>
    <x v="2"/>
    <x v="3"/>
    <x v="197"/>
    <x v="0"/>
    <n v="364"/>
    <x v="0"/>
    <d v="2015-05-16T00:00:00"/>
    <s v="Send Email"/>
    <n v="85"/>
    <s v=""/>
  </r>
  <r>
    <x v="51"/>
    <x v="17"/>
    <x v="578"/>
    <x v="9"/>
    <x v="3"/>
    <x v="155"/>
    <x v="2"/>
    <n v="1374"/>
    <x v="2"/>
    <d v="2015-06-13T00:00:00"/>
    <s v="Send Email"/>
    <n v="112"/>
    <s v=""/>
  </r>
  <r>
    <x v="51"/>
    <x v="9"/>
    <x v="579"/>
    <x v="3"/>
    <x v="2"/>
    <x v="335"/>
    <x v="2"/>
    <n v="510"/>
    <x v="2"/>
    <d v="2015-05-28T00:00:00"/>
    <s v="Schedule a Meeting"/>
    <n v="96"/>
    <s v=""/>
  </r>
  <r>
    <x v="51"/>
    <x v="14"/>
    <x v="580"/>
    <x v="2"/>
    <x v="1"/>
    <x v="260"/>
    <x v="3"/>
    <n v="2655"/>
    <x v="1"/>
    <d v="2015-05-22T00:00:00"/>
    <s v="Schedule a Meeting"/>
    <n v="90"/>
    <s v=""/>
  </r>
  <r>
    <x v="51"/>
    <x v="11"/>
    <x v="581"/>
    <x v="3"/>
    <x v="0"/>
    <x v="336"/>
    <x v="3"/>
    <n v="2220"/>
    <x v="0"/>
    <d v="2015-05-14T00:00:00"/>
    <s v="Schedule a Meeting"/>
    <n v="82"/>
    <s v=""/>
  </r>
  <r>
    <x v="51"/>
    <x v="19"/>
    <x v="582"/>
    <x v="9"/>
    <x v="3"/>
    <x v="337"/>
    <x v="3"/>
    <n v="1065"/>
    <x v="1"/>
    <d v="2015-04-08T00:00:00"/>
    <s v="Follow up on call"/>
    <n v="46"/>
    <s v=""/>
  </r>
  <r>
    <x v="52"/>
    <x v="4"/>
    <x v="583"/>
    <x v="0"/>
    <x v="0"/>
    <x v="121"/>
    <x v="0"/>
    <n v="2242.5"/>
    <x v="2"/>
    <d v="2015-05-24T00:00:00"/>
    <s v="Send Email"/>
    <n v="91"/>
    <s v=""/>
  </r>
  <r>
    <x v="52"/>
    <x v="5"/>
    <x v="584"/>
    <x v="2"/>
    <x v="1"/>
    <x v="61"/>
    <x v="0"/>
    <n v="2294.5"/>
    <x v="0"/>
    <d v="2015-04-10T00:00:00"/>
    <s v="Follow up on call"/>
    <n v="47"/>
    <s v=""/>
  </r>
  <r>
    <x v="52"/>
    <x v="5"/>
    <x v="585"/>
    <x v="5"/>
    <x v="0"/>
    <x v="338"/>
    <x v="5"/>
    <n v="1071"/>
    <x v="2"/>
    <d v="2015-06-14T00:00:00"/>
    <s v="Send Email"/>
    <n v="112"/>
    <s v=""/>
  </r>
  <r>
    <x v="52"/>
    <x v="0"/>
    <x v="586"/>
    <x v="7"/>
    <x v="0"/>
    <x v="339"/>
    <x v="7"/>
    <n v="2739"/>
    <x v="1"/>
    <d v="2015-06-18T00:00:00"/>
    <s v="No Response"/>
    <n v="116"/>
    <s v=""/>
  </r>
  <r>
    <x v="52"/>
    <x v="5"/>
    <x v="587"/>
    <x v="5"/>
    <x v="1"/>
    <x v="340"/>
    <x v="6"/>
    <n v="2752"/>
    <x v="1"/>
    <d v="2015-04-28T00:00:00"/>
    <s v=""/>
    <n v="65"/>
    <s v=""/>
  </r>
  <r>
    <x v="52"/>
    <x v="7"/>
    <x v="588"/>
    <x v="1"/>
    <x v="3"/>
    <x v="306"/>
    <x v="6"/>
    <n v="1880"/>
    <x v="2"/>
    <d v="2015-06-25T00:00:00"/>
    <s v="No Response"/>
    <n v="123"/>
    <s v=""/>
  </r>
  <r>
    <x v="52"/>
    <x v="15"/>
    <x v="589"/>
    <x v="2"/>
    <x v="3"/>
    <x v="341"/>
    <x v="5"/>
    <n v="756.5"/>
    <x v="2"/>
    <d v="2015-06-10T00:00:00"/>
    <s v="Schedule a Meeting"/>
    <n v="108"/>
    <s v=""/>
  </r>
  <r>
    <x v="52"/>
    <x v="7"/>
    <x v="590"/>
    <x v="0"/>
    <x v="3"/>
    <x v="208"/>
    <x v="2"/>
    <n v="2076"/>
    <x v="0"/>
    <d v="2015-06-06T00:00:00"/>
    <s v="No Response"/>
    <n v="104"/>
    <s v=""/>
  </r>
  <r>
    <x v="53"/>
    <x v="3"/>
    <x v="591"/>
    <x v="7"/>
    <x v="2"/>
    <x v="342"/>
    <x v="4"/>
    <n v="1820"/>
    <x v="2"/>
    <d v="2015-06-20T00:00:00"/>
    <s v="Send Email"/>
    <n v="117"/>
    <s v=""/>
  </r>
  <r>
    <x v="53"/>
    <x v="2"/>
    <x v="592"/>
    <x v="8"/>
    <x v="2"/>
    <x v="343"/>
    <x v="4"/>
    <n v="2660"/>
    <x v="2"/>
    <d v="2015-04-29T00:00:00"/>
    <s v="Schedule a Meeting"/>
    <n v="65"/>
    <s v=""/>
  </r>
  <r>
    <x v="53"/>
    <x v="9"/>
    <x v="593"/>
    <x v="4"/>
    <x v="1"/>
    <x v="344"/>
    <x v="5"/>
    <n v="3995"/>
    <x v="1"/>
    <d v="2015-04-15T00:00:00"/>
    <s v="Schedule a Meeting"/>
    <n v="51"/>
    <s v=""/>
  </r>
  <r>
    <x v="53"/>
    <x v="5"/>
    <x v="594"/>
    <x v="5"/>
    <x v="3"/>
    <x v="110"/>
    <x v="6"/>
    <n v="880"/>
    <x v="1"/>
    <d v="2015-05-24T00:00:00"/>
    <s v="Schedule a Meeting"/>
    <n v="90"/>
    <s v=""/>
  </r>
  <r>
    <x v="53"/>
    <x v="19"/>
    <x v="595"/>
    <x v="1"/>
    <x v="0"/>
    <x v="345"/>
    <x v="4"/>
    <n v="1736"/>
    <x v="1"/>
    <d v="2015-04-03T00:00:00"/>
    <s v="Follow up on call"/>
    <n v="39"/>
    <s v=""/>
  </r>
  <r>
    <x v="53"/>
    <x v="10"/>
    <x v="596"/>
    <x v="7"/>
    <x v="0"/>
    <x v="346"/>
    <x v="6"/>
    <n v="872"/>
    <x v="2"/>
    <d v="2015-05-08T00:00:00"/>
    <s v="Send Email"/>
    <n v="74"/>
    <s v=""/>
  </r>
  <r>
    <x v="53"/>
    <x v="13"/>
    <x v="597"/>
    <x v="9"/>
    <x v="0"/>
    <x v="230"/>
    <x v="5"/>
    <n v="3867.5"/>
    <x v="2"/>
    <d v="2015-04-23T00:00:00"/>
    <s v="No Response"/>
    <n v="59"/>
    <s v=""/>
  </r>
  <r>
    <x v="53"/>
    <x v="13"/>
    <x v="598"/>
    <x v="0"/>
    <x v="3"/>
    <x v="113"/>
    <x v="7"/>
    <n v="2491.5"/>
    <x v="2"/>
    <d v="2015-04-16T00:00:00"/>
    <s v="No Response"/>
    <n v="52"/>
    <s v=""/>
  </r>
  <r>
    <x v="53"/>
    <x v="19"/>
    <x v="599"/>
    <x v="2"/>
    <x v="3"/>
    <x v="230"/>
    <x v="6"/>
    <n v="3640"/>
    <x v="2"/>
    <d v="2015-06-11T00:00:00"/>
    <s v="Schedule a Meeting"/>
    <n v="108"/>
    <s v=""/>
  </r>
  <r>
    <x v="54"/>
    <x v="1"/>
    <x v="600"/>
    <x v="4"/>
    <x v="1"/>
    <x v="347"/>
    <x v="7"/>
    <n v="1908.5"/>
    <x v="1"/>
    <d v="2015-05-22T00:00:00"/>
    <s v="No Response"/>
    <n v="87"/>
    <s v=""/>
  </r>
  <r>
    <x v="54"/>
    <x v="12"/>
    <x v="601"/>
    <x v="3"/>
    <x v="5"/>
    <x v="348"/>
    <x v="2"/>
    <n v="2922"/>
    <x v="0"/>
    <d v="2015-05-17T00:00:00"/>
    <s v=""/>
    <n v="82"/>
    <s v=""/>
  </r>
  <r>
    <x v="54"/>
    <x v="7"/>
    <x v="602"/>
    <x v="7"/>
    <x v="0"/>
    <x v="349"/>
    <x v="5"/>
    <n v="2686"/>
    <x v="2"/>
    <d v="2015-04-18T00:00:00"/>
    <s v="Schedule a Meeting"/>
    <n v="53"/>
    <s v=""/>
  </r>
  <r>
    <x v="54"/>
    <x v="9"/>
    <x v="603"/>
    <x v="3"/>
    <x v="3"/>
    <x v="350"/>
    <x v="4"/>
    <n v="3423"/>
    <x v="2"/>
    <d v="2015-04-23T00:00:00"/>
    <s v="No Response"/>
    <n v="58"/>
    <s v=""/>
  </r>
  <r>
    <x v="54"/>
    <x v="4"/>
    <x v="604"/>
    <x v="4"/>
    <x v="2"/>
    <x v="351"/>
    <x v="5"/>
    <n v="2643.5"/>
    <x v="0"/>
    <d v="2015-04-15T00:00:00"/>
    <s v="Send Email"/>
    <n v="50"/>
    <s v=""/>
  </r>
  <r>
    <x v="54"/>
    <x v="14"/>
    <x v="605"/>
    <x v="1"/>
    <x v="0"/>
    <x v="352"/>
    <x v="3"/>
    <n v="457.5"/>
    <x v="2"/>
    <d v="2015-04-08T00:00:00"/>
    <s v="Schedule a Meeting"/>
    <n v="43"/>
    <s v=""/>
  </r>
  <r>
    <x v="54"/>
    <x v="18"/>
    <x v="606"/>
    <x v="0"/>
    <x v="3"/>
    <x v="353"/>
    <x v="4"/>
    <n v="3493"/>
    <x v="0"/>
    <d v="2015-05-28T00:00:00"/>
    <s v="No Response"/>
    <n v="93"/>
    <s v=""/>
  </r>
  <r>
    <x v="54"/>
    <x v="8"/>
    <x v="607"/>
    <x v="7"/>
    <x v="3"/>
    <x v="330"/>
    <x v="2"/>
    <n v="2970"/>
    <x v="2"/>
    <d v="2015-05-17T00:00:00"/>
    <s v="Schedule a Meeting"/>
    <n v="82"/>
    <s v=""/>
  </r>
  <r>
    <x v="54"/>
    <x v="10"/>
    <x v="608"/>
    <x v="4"/>
    <x v="0"/>
    <x v="354"/>
    <x v="0"/>
    <n v="1027"/>
    <x v="2"/>
    <d v="2015-04-30T00:00:00"/>
    <s v="Schedule a Meeting"/>
    <n v="65"/>
    <s v=""/>
  </r>
  <r>
    <x v="54"/>
    <x v="7"/>
    <x v="609"/>
    <x v="1"/>
    <x v="3"/>
    <x v="355"/>
    <x v="7"/>
    <n v="1468.5"/>
    <x v="2"/>
    <d v="2015-04-21T00:00:00"/>
    <s v="Follow up on call"/>
    <n v="56"/>
    <s v=""/>
  </r>
  <r>
    <x v="54"/>
    <x v="6"/>
    <x v="610"/>
    <x v="7"/>
    <x v="0"/>
    <x v="344"/>
    <x v="5"/>
    <n v="3995"/>
    <x v="1"/>
    <d v="2015-04-21T00:00:00"/>
    <s v="No Response"/>
    <n v="56"/>
    <s v=""/>
  </r>
  <r>
    <x v="54"/>
    <x v="6"/>
    <x v="611"/>
    <x v="2"/>
    <x v="4"/>
    <x v="356"/>
    <x v="2"/>
    <n v="672"/>
    <x v="3"/>
    <d v="2015-03-31T00:00:00"/>
    <s v=""/>
    <m/>
    <s v=""/>
  </r>
  <r>
    <x v="55"/>
    <x v="19"/>
    <x v="612"/>
    <x v="7"/>
    <x v="3"/>
    <x v="357"/>
    <x v="7"/>
    <n v="2469.5"/>
    <x v="1"/>
    <d v="2015-05-11T00:00:00"/>
    <s v="No Response"/>
    <n v="75"/>
    <s v=""/>
  </r>
  <r>
    <x v="55"/>
    <x v="2"/>
    <x v="613"/>
    <x v="3"/>
    <x v="1"/>
    <x v="358"/>
    <x v="0"/>
    <n v="3022.5"/>
    <x v="2"/>
    <d v="2015-04-29T00:00:00"/>
    <s v="Schedule a Meeting"/>
    <n v="63"/>
    <s v=""/>
  </r>
  <r>
    <x v="55"/>
    <x v="7"/>
    <x v="614"/>
    <x v="7"/>
    <x v="2"/>
    <x v="267"/>
    <x v="2"/>
    <n v="1248"/>
    <x v="1"/>
    <d v="2015-04-30T00:00:00"/>
    <s v="Schedule a Meeting"/>
    <n v="64"/>
    <s v=""/>
  </r>
  <r>
    <x v="55"/>
    <x v="0"/>
    <x v="615"/>
    <x v="2"/>
    <x v="2"/>
    <x v="359"/>
    <x v="0"/>
    <n v="2990"/>
    <x v="2"/>
    <d v="2015-06-12T00:00:00"/>
    <s v="No Response"/>
    <n v="107"/>
    <s v=""/>
  </r>
  <r>
    <x v="55"/>
    <x v="15"/>
    <x v="616"/>
    <x v="3"/>
    <x v="0"/>
    <x v="171"/>
    <x v="6"/>
    <n v="1968"/>
    <x v="0"/>
    <d v="2015-05-31T00:00:00"/>
    <s v=""/>
    <n v="95"/>
    <s v=""/>
  </r>
  <r>
    <x v="55"/>
    <x v="12"/>
    <x v="617"/>
    <x v="1"/>
    <x v="0"/>
    <x v="360"/>
    <x v="4"/>
    <n v="1827"/>
    <x v="2"/>
    <d v="2015-04-17T00:00:00"/>
    <s v="Send Email"/>
    <n v="51"/>
    <s v=""/>
  </r>
  <r>
    <x v="56"/>
    <x v="5"/>
    <x v="618"/>
    <x v="4"/>
    <x v="3"/>
    <x v="43"/>
    <x v="2"/>
    <n v="2292"/>
    <x v="1"/>
    <d v="2015-06-27T00:00:00"/>
    <s v="No Response"/>
    <n v="121"/>
    <s v=""/>
  </r>
  <r>
    <x v="56"/>
    <x v="4"/>
    <x v="619"/>
    <x v="2"/>
    <x v="1"/>
    <x v="157"/>
    <x v="3"/>
    <n v="2265"/>
    <x v="2"/>
    <d v="2015-04-22T00:00:00"/>
    <s v="Follow up on call"/>
    <n v="55"/>
    <s v=""/>
  </r>
  <r>
    <x v="56"/>
    <x v="0"/>
    <x v="620"/>
    <x v="6"/>
    <x v="1"/>
    <x v="238"/>
    <x v="2"/>
    <n v="150"/>
    <x v="3"/>
    <d v="2015-05-03T00:00:00"/>
    <s v="Follow up on call"/>
    <n v="66"/>
    <s v=""/>
  </r>
  <r>
    <x v="56"/>
    <x v="18"/>
    <x v="621"/>
    <x v="4"/>
    <x v="1"/>
    <x v="127"/>
    <x v="4"/>
    <n v="308"/>
    <x v="3"/>
    <d v="2015-05-06T00:00:00"/>
    <s v="Follow up on call"/>
    <n v="69"/>
    <s v=""/>
  </r>
  <r>
    <x v="56"/>
    <x v="18"/>
    <x v="622"/>
    <x v="2"/>
    <x v="1"/>
    <x v="239"/>
    <x v="3"/>
    <n v="2745"/>
    <x v="2"/>
    <d v="2015-06-15T00:00:00"/>
    <s v="Send Email"/>
    <n v="109"/>
    <s v=""/>
  </r>
  <r>
    <x v="56"/>
    <x v="19"/>
    <x v="623"/>
    <x v="1"/>
    <x v="0"/>
    <x v="281"/>
    <x v="4"/>
    <n v="2156"/>
    <x v="2"/>
    <d v="2015-05-17T00:00:00"/>
    <s v=""/>
    <n v="80"/>
    <s v=""/>
  </r>
  <r>
    <x v="56"/>
    <x v="19"/>
    <x v="624"/>
    <x v="2"/>
    <x v="2"/>
    <x v="213"/>
    <x v="5"/>
    <n v="1377"/>
    <x v="1"/>
    <d v="2015-06-22T00:00:00"/>
    <s v=""/>
    <n v="116"/>
    <s v=""/>
  </r>
  <r>
    <x v="56"/>
    <x v="11"/>
    <x v="625"/>
    <x v="1"/>
    <x v="1"/>
    <x v="182"/>
    <x v="2"/>
    <n v="1116"/>
    <x v="1"/>
    <d v="2015-04-19T00:00:00"/>
    <s v="Follow up on call"/>
    <n v="52"/>
    <s v=""/>
  </r>
  <r>
    <x v="57"/>
    <x v="19"/>
    <x v="626"/>
    <x v="6"/>
    <x v="3"/>
    <x v="136"/>
    <x v="3"/>
    <n v="3217.5"/>
    <x v="1"/>
    <d v="2015-05-04T00:00:00"/>
    <s v="Follow up on call"/>
    <n v="66"/>
    <s v=""/>
  </r>
  <r>
    <x v="57"/>
    <x v="9"/>
    <x v="627"/>
    <x v="2"/>
    <x v="0"/>
    <x v="257"/>
    <x v="0"/>
    <n v="143"/>
    <x v="0"/>
    <d v="2015-04-20T00:00:00"/>
    <s v="Schedule a Meeting"/>
    <n v="52"/>
    <s v=""/>
  </r>
  <r>
    <x v="57"/>
    <x v="1"/>
    <x v="628"/>
    <x v="7"/>
    <x v="3"/>
    <x v="138"/>
    <x v="2"/>
    <n v="2556"/>
    <x v="2"/>
    <d v="2015-06-13T00:00:00"/>
    <s v="Send Email"/>
    <n v="106"/>
    <s v=""/>
  </r>
  <r>
    <x v="57"/>
    <x v="2"/>
    <x v="629"/>
    <x v="9"/>
    <x v="3"/>
    <x v="26"/>
    <x v="0"/>
    <n v="1293.5"/>
    <x v="2"/>
    <d v="2015-05-18T00:00:00"/>
    <s v="Schedule a Meeting"/>
    <n v="80"/>
    <s v=""/>
  </r>
  <r>
    <x v="57"/>
    <x v="0"/>
    <x v="630"/>
    <x v="3"/>
    <x v="0"/>
    <x v="361"/>
    <x v="3"/>
    <n v="1522.5"/>
    <x v="2"/>
    <d v="2015-04-07T00:00:00"/>
    <s v="Send Email"/>
    <n v="39"/>
    <s v=""/>
  </r>
  <r>
    <x v="57"/>
    <x v="2"/>
    <x v="631"/>
    <x v="2"/>
    <x v="1"/>
    <x v="284"/>
    <x v="2"/>
    <n v="2334"/>
    <x v="0"/>
    <d v="2015-05-04T00:00:00"/>
    <s v="Schedule a Meeting"/>
    <n v="66"/>
    <s v=""/>
  </r>
  <r>
    <x v="57"/>
    <x v="13"/>
    <x v="632"/>
    <x v="0"/>
    <x v="1"/>
    <x v="362"/>
    <x v="6"/>
    <n v="4000"/>
    <x v="2"/>
    <d v="2015-04-16T00:00:00"/>
    <s v="Schedule a Meeting"/>
    <n v="48"/>
    <s v=""/>
  </r>
  <r>
    <x v="57"/>
    <x v="18"/>
    <x v="633"/>
    <x v="1"/>
    <x v="0"/>
    <x v="307"/>
    <x v="2"/>
    <n v="2670"/>
    <x v="2"/>
    <d v="2015-06-17T00:00:00"/>
    <s v=""/>
    <n v="110"/>
    <s v=""/>
  </r>
  <r>
    <x v="57"/>
    <x v="11"/>
    <x v="634"/>
    <x v="9"/>
    <x v="2"/>
    <x v="41"/>
    <x v="5"/>
    <n v="1606.5"/>
    <x v="2"/>
    <d v="2015-05-08T00:00:00"/>
    <s v="No Response"/>
    <n v="70"/>
    <s v=""/>
  </r>
  <r>
    <x v="57"/>
    <x v="2"/>
    <x v="635"/>
    <x v="1"/>
    <x v="0"/>
    <x v="195"/>
    <x v="4"/>
    <n v="1449"/>
    <x v="2"/>
    <d v="2015-05-15T00:00:00"/>
    <s v="Follow up on call"/>
    <n v="77"/>
    <s v=""/>
  </r>
  <r>
    <x v="57"/>
    <x v="9"/>
    <x v="636"/>
    <x v="3"/>
    <x v="0"/>
    <x v="151"/>
    <x v="7"/>
    <n v="687.5"/>
    <x v="1"/>
    <d v="2015-05-03T00:00:00"/>
    <s v=""/>
    <n v="65"/>
    <s v=""/>
  </r>
  <r>
    <x v="57"/>
    <x v="7"/>
    <x v="637"/>
    <x v="5"/>
    <x v="2"/>
    <x v="197"/>
    <x v="3"/>
    <n v="420"/>
    <x v="1"/>
    <d v="2015-04-15T00:00:00"/>
    <s v="Follow up on call"/>
    <n v="47"/>
    <s v=""/>
  </r>
  <r>
    <x v="57"/>
    <x v="19"/>
    <x v="638"/>
    <x v="7"/>
    <x v="1"/>
    <x v="22"/>
    <x v="1"/>
    <n v="1115"/>
    <x v="2"/>
    <d v="2015-04-04T00:00:00"/>
    <s v="Send Email"/>
    <n v="36"/>
    <s v=""/>
  </r>
  <r>
    <x v="57"/>
    <x v="6"/>
    <x v="639"/>
    <x v="1"/>
    <x v="1"/>
    <x v="13"/>
    <x v="0"/>
    <n v="2879.5"/>
    <x v="2"/>
    <d v="2015-05-07T00:00:00"/>
    <s v="Send Email"/>
    <n v="69"/>
    <s v=""/>
  </r>
  <r>
    <x v="57"/>
    <x v="0"/>
    <x v="640"/>
    <x v="4"/>
    <x v="2"/>
    <x v="281"/>
    <x v="3"/>
    <n v="2310"/>
    <x v="1"/>
    <d v="2015-05-08T00:00:00"/>
    <s v="Schedule a Meeting"/>
    <n v="70"/>
    <s v=""/>
  </r>
  <r>
    <x v="57"/>
    <x v="19"/>
    <x v="641"/>
    <x v="9"/>
    <x v="0"/>
    <x v="363"/>
    <x v="7"/>
    <n v="1584"/>
    <x v="2"/>
    <d v="2015-06-06T00:00:00"/>
    <s v="Send Email"/>
    <n v="99"/>
    <s v=""/>
  </r>
  <r>
    <x v="58"/>
    <x v="0"/>
    <x v="642"/>
    <x v="0"/>
    <x v="4"/>
    <x v="242"/>
    <x v="0"/>
    <n v="1404"/>
    <x v="2"/>
    <d v="2015-03-25T00:00:00"/>
    <s v=""/>
    <m/>
    <s v=""/>
  </r>
  <r>
    <x v="58"/>
    <x v="8"/>
    <x v="643"/>
    <x v="8"/>
    <x v="3"/>
    <x v="121"/>
    <x v="6"/>
    <n v="2760"/>
    <x v="0"/>
    <d v="2015-04-04T00:00:00"/>
    <s v="Schedule a Meeting"/>
    <n v="35"/>
    <s v=""/>
  </r>
  <r>
    <x v="58"/>
    <x v="7"/>
    <x v="644"/>
    <x v="0"/>
    <x v="3"/>
    <x v="56"/>
    <x v="2"/>
    <n v="2778"/>
    <x v="2"/>
    <d v="2015-05-20T00:00:00"/>
    <s v="Schedule a Meeting"/>
    <n v="81"/>
    <s v=""/>
  </r>
  <r>
    <x v="58"/>
    <x v="7"/>
    <x v="645"/>
    <x v="3"/>
    <x v="1"/>
    <x v="48"/>
    <x v="5"/>
    <n v="4173.5"/>
    <x v="2"/>
    <d v="2015-05-28T00:00:00"/>
    <s v="Follow up on call"/>
    <n v="89"/>
    <s v=""/>
  </r>
  <r>
    <x v="58"/>
    <x v="0"/>
    <x v="646"/>
    <x v="7"/>
    <x v="0"/>
    <x v="364"/>
    <x v="4"/>
    <n v="1085"/>
    <x v="0"/>
    <d v="2015-05-10T00:00:00"/>
    <s v="Follow up on call"/>
    <n v="71"/>
    <s v=""/>
  </r>
  <r>
    <x v="58"/>
    <x v="10"/>
    <x v="647"/>
    <x v="8"/>
    <x v="0"/>
    <x v="245"/>
    <x v="2"/>
    <n v="1092"/>
    <x v="2"/>
    <d v="2015-06-09T00:00:00"/>
    <s v="Schedule a Meeting"/>
    <n v="101"/>
    <s v=""/>
  </r>
  <r>
    <x v="58"/>
    <x v="5"/>
    <x v="648"/>
    <x v="2"/>
    <x v="4"/>
    <x v="365"/>
    <x v="6"/>
    <n v="3232"/>
    <x v="1"/>
    <d v="2015-03-17T00:00:00"/>
    <s v=""/>
    <m/>
    <s v=""/>
  </r>
  <r>
    <x v="58"/>
    <x v="5"/>
    <x v="649"/>
    <x v="2"/>
    <x v="0"/>
    <x v="354"/>
    <x v="2"/>
    <n v="948"/>
    <x v="2"/>
    <d v="2015-06-29T00:00:00"/>
    <s v="Send Email"/>
    <n v="121"/>
    <s v=""/>
  </r>
  <r>
    <x v="58"/>
    <x v="18"/>
    <x v="650"/>
    <x v="4"/>
    <x v="5"/>
    <x v="366"/>
    <x v="3"/>
    <n v="195"/>
    <x v="1"/>
    <d v="2015-06-04T00:00:00"/>
    <s v=""/>
    <n v="96"/>
    <s v=""/>
  </r>
  <r>
    <x v="58"/>
    <x v="4"/>
    <x v="651"/>
    <x v="1"/>
    <x v="3"/>
    <x v="367"/>
    <x v="5"/>
    <n v="3425.5"/>
    <x v="2"/>
    <d v="2015-05-22T00:00:00"/>
    <s v="Send Email"/>
    <n v="83"/>
    <s v=""/>
  </r>
  <r>
    <x v="58"/>
    <x v="3"/>
    <x v="652"/>
    <x v="8"/>
    <x v="3"/>
    <x v="192"/>
    <x v="6"/>
    <n v="1304"/>
    <x v="2"/>
    <d v="2015-06-15T00:00:00"/>
    <s v="Schedule a Meeting"/>
    <n v="107"/>
    <s v=""/>
  </r>
  <r>
    <x v="58"/>
    <x v="13"/>
    <x v="653"/>
    <x v="8"/>
    <x v="0"/>
    <x v="16"/>
    <x v="3"/>
    <n v="1882.5"/>
    <x v="2"/>
    <d v="2015-06-17T00:00:00"/>
    <s v="Send Email"/>
    <n v="109"/>
    <s v=""/>
  </r>
  <r>
    <x v="58"/>
    <x v="2"/>
    <x v="654"/>
    <x v="5"/>
    <x v="1"/>
    <x v="160"/>
    <x v="2"/>
    <n v="2262"/>
    <x v="1"/>
    <d v="2015-04-21T00:00:00"/>
    <s v="Schedule a Meeting"/>
    <n v="52"/>
    <s v=""/>
  </r>
  <r>
    <x v="59"/>
    <x v="18"/>
    <x v="655"/>
    <x v="7"/>
    <x v="1"/>
    <x v="117"/>
    <x v="2"/>
    <n v="900"/>
    <x v="0"/>
    <d v="2015-05-01T00:00:00"/>
    <s v="Schedule a Meeting"/>
    <n v="61"/>
    <s v=""/>
  </r>
  <r>
    <x v="59"/>
    <x v="7"/>
    <x v="656"/>
    <x v="8"/>
    <x v="0"/>
    <x v="195"/>
    <x v="5"/>
    <n v="1759.5"/>
    <x v="2"/>
    <d v="2015-04-09T00:00:00"/>
    <s v="Send Email"/>
    <n v="39"/>
    <s v=""/>
  </r>
  <r>
    <x v="59"/>
    <x v="13"/>
    <x v="657"/>
    <x v="0"/>
    <x v="3"/>
    <x v="127"/>
    <x v="2"/>
    <n v="264"/>
    <x v="2"/>
    <d v="2015-04-13T00:00:00"/>
    <s v="Send Email"/>
    <n v="43"/>
    <s v=""/>
  </r>
  <r>
    <x v="59"/>
    <x v="17"/>
    <x v="658"/>
    <x v="5"/>
    <x v="1"/>
    <x v="85"/>
    <x v="7"/>
    <n v="2205.5"/>
    <x v="2"/>
    <d v="2015-04-19T00:00:00"/>
    <s v="Schedule a Meeting"/>
    <n v="49"/>
    <s v=""/>
  </r>
  <r>
    <x v="59"/>
    <x v="8"/>
    <x v="659"/>
    <x v="8"/>
    <x v="3"/>
    <x v="23"/>
    <x v="6"/>
    <n v="1112"/>
    <x v="2"/>
    <d v="2015-05-15T00:00:00"/>
    <s v="Send Email"/>
    <n v="75"/>
    <s v=""/>
  </r>
  <r>
    <x v="59"/>
    <x v="1"/>
    <x v="660"/>
    <x v="9"/>
    <x v="1"/>
    <x v="368"/>
    <x v="5"/>
    <n v="3017.5"/>
    <x v="0"/>
    <d v="2015-05-23T00:00:00"/>
    <s v="Schedule a Meeting"/>
    <n v="83"/>
    <s v=""/>
  </r>
  <r>
    <x v="59"/>
    <x v="19"/>
    <x v="661"/>
    <x v="7"/>
    <x v="0"/>
    <x v="263"/>
    <x v="0"/>
    <n v="156"/>
    <x v="1"/>
    <d v="2015-05-27T00:00:00"/>
    <s v="Follow up on call"/>
    <n v="87"/>
    <s v=""/>
  </r>
  <r>
    <x v="59"/>
    <x v="19"/>
    <x v="662"/>
    <x v="8"/>
    <x v="2"/>
    <x v="288"/>
    <x v="0"/>
    <n v="559"/>
    <x v="2"/>
    <d v="2015-04-14T00:00:00"/>
    <s v="Follow up on call"/>
    <n v="44"/>
    <s v=""/>
  </r>
  <r>
    <x v="59"/>
    <x v="16"/>
    <x v="663"/>
    <x v="0"/>
    <x v="1"/>
    <x v="64"/>
    <x v="0"/>
    <n v="1703"/>
    <x v="0"/>
    <d v="2015-05-03T00:00:00"/>
    <s v="Schedule a Meeting"/>
    <n v="63"/>
    <s v=""/>
  </r>
  <r>
    <x v="59"/>
    <x v="2"/>
    <x v="664"/>
    <x v="6"/>
    <x v="3"/>
    <x v="250"/>
    <x v="6"/>
    <n v="2104"/>
    <x v="2"/>
    <d v="2015-06-11T00:00:00"/>
    <s v="Follow up on call"/>
    <n v="102"/>
    <s v=""/>
  </r>
  <r>
    <x v="60"/>
    <x v="3"/>
    <x v="665"/>
    <x v="0"/>
    <x v="3"/>
    <x v="259"/>
    <x v="7"/>
    <n v="506"/>
    <x v="2"/>
    <d v="2015-04-08T00:00:00"/>
    <s v="No Response"/>
    <n v="37"/>
    <s v=""/>
  </r>
  <r>
    <x v="60"/>
    <x v="1"/>
    <x v="666"/>
    <x v="2"/>
    <x v="0"/>
    <x v="174"/>
    <x v="6"/>
    <n v="3472"/>
    <x v="1"/>
    <d v="2015-04-26T00:00:00"/>
    <s v="Schedule a Meeting"/>
    <n v="55"/>
    <s v=""/>
  </r>
  <r>
    <x v="60"/>
    <x v="9"/>
    <x v="667"/>
    <x v="9"/>
    <x v="2"/>
    <x v="243"/>
    <x v="5"/>
    <n v="1011.5"/>
    <x v="1"/>
    <d v="2015-06-14T00:00:00"/>
    <s v="Schedule a Meeting"/>
    <n v="104"/>
    <s v=""/>
  </r>
  <r>
    <x v="60"/>
    <x v="10"/>
    <x v="668"/>
    <x v="0"/>
    <x v="0"/>
    <x v="38"/>
    <x v="0"/>
    <n v="357.5"/>
    <x v="0"/>
    <d v="2015-06-18T00:00:00"/>
    <s v="Schedule a Meeting"/>
    <n v="108"/>
    <s v=""/>
  </r>
  <r>
    <x v="60"/>
    <x v="1"/>
    <x v="669"/>
    <x v="6"/>
    <x v="0"/>
    <x v="360"/>
    <x v="2"/>
    <n v="1566"/>
    <x v="2"/>
    <d v="2015-04-27T00:00:00"/>
    <s v="Schedule a Meeting"/>
    <n v="56"/>
    <s v=""/>
  </r>
  <r>
    <x v="60"/>
    <x v="16"/>
    <x v="670"/>
    <x v="2"/>
    <x v="2"/>
    <x v="111"/>
    <x v="4"/>
    <n v="847"/>
    <x v="2"/>
    <d v="2015-05-25T00:00:00"/>
    <s v="Schedule a Meeting"/>
    <n v="84"/>
    <s v=""/>
  </r>
  <r>
    <x v="60"/>
    <x v="16"/>
    <x v="671"/>
    <x v="8"/>
    <x v="1"/>
    <x v="243"/>
    <x v="3"/>
    <n v="892.5"/>
    <x v="1"/>
    <d v="2015-05-04T00:00:00"/>
    <s v="Follow up on call"/>
    <n v="63"/>
    <s v=""/>
  </r>
  <r>
    <x v="60"/>
    <x v="5"/>
    <x v="672"/>
    <x v="0"/>
    <x v="3"/>
    <x v="315"/>
    <x v="0"/>
    <n v="390"/>
    <x v="0"/>
    <d v="2015-04-09T00:00:00"/>
    <s v="Schedule a Meeting"/>
    <n v="38"/>
    <s v=""/>
  </r>
  <r>
    <x v="60"/>
    <x v="1"/>
    <x v="673"/>
    <x v="9"/>
    <x v="3"/>
    <x v="109"/>
    <x v="7"/>
    <n v="951.5"/>
    <x v="1"/>
    <d v="2015-04-28T00:00:00"/>
    <s v="Schedule a Meeting"/>
    <n v="57"/>
    <s v=""/>
  </r>
  <r>
    <x v="60"/>
    <x v="10"/>
    <x v="674"/>
    <x v="3"/>
    <x v="0"/>
    <x v="188"/>
    <x v="3"/>
    <n v="82.5"/>
    <x v="1"/>
    <d v="2015-04-18T00:00:00"/>
    <s v="Follow up on call"/>
    <n v="47"/>
    <s v=""/>
  </r>
  <r>
    <x v="60"/>
    <x v="0"/>
    <x v="675"/>
    <x v="4"/>
    <x v="1"/>
    <x v="369"/>
    <x v="2"/>
    <n v="1800"/>
    <x v="1"/>
    <d v="2015-06-15T00:00:00"/>
    <s v="Follow up on call"/>
    <n v="105"/>
    <s v=""/>
  </r>
  <r>
    <x v="60"/>
    <x v="18"/>
    <x v="676"/>
    <x v="2"/>
    <x v="1"/>
    <x v="186"/>
    <x v="0"/>
    <n v="1131"/>
    <x v="2"/>
    <d v="2015-04-11T00:00:00"/>
    <s v="Follow up on call"/>
    <n v="40"/>
    <s v=""/>
  </r>
  <r>
    <x v="61"/>
    <x v="2"/>
    <x v="677"/>
    <x v="9"/>
    <x v="0"/>
    <x v="269"/>
    <x v="3"/>
    <n v="1372.5"/>
    <x v="1"/>
    <d v="2015-04-23T00:00:00"/>
    <s v="No Response"/>
    <n v="51"/>
    <s v=""/>
  </r>
  <r>
    <x v="61"/>
    <x v="5"/>
    <x v="678"/>
    <x v="1"/>
    <x v="5"/>
    <x v="317"/>
    <x v="7"/>
    <n v="808.5"/>
    <x v="1"/>
    <d v="2015-04-17T00:00:00"/>
    <s v=""/>
    <n v="45"/>
    <s v=""/>
  </r>
  <r>
    <x v="61"/>
    <x v="8"/>
    <x v="679"/>
    <x v="9"/>
    <x v="0"/>
    <x v="133"/>
    <x v="0"/>
    <n v="1014"/>
    <x v="0"/>
    <d v="2015-04-12T00:00:00"/>
    <s v="Schedule a Meeting"/>
    <n v="40"/>
    <s v=""/>
  </r>
  <r>
    <x v="61"/>
    <x v="11"/>
    <x v="680"/>
    <x v="3"/>
    <x v="2"/>
    <x v="273"/>
    <x v="1"/>
    <n v="895"/>
    <x v="2"/>
    <d v="2015-05-17T00:00:00"/>
    <s v="Schedule a Meeting"/>
    <n v="75"/>
    <s v=""/>
  </r>
  <r>
    <x v="61"/>
    <x v="17"/>
    <x v="681"/>
    <x v="4"/>
    <x v="0"/>
    <x v="305"/>
    <x v="3"/>
    <n v="405"/>
    <x v="2"/>
    <d v="2015-06-16T00:00:00"/>
    <s v="Schedule a Meeting"/>
    <n v="105"/>
    <s v=""/>
  </r>
  <r>
    <x v="61"/>
    <x v="1"/>
    <x v="682"/>
    <x v="5"/>
    <x v="5"/>
    <x v="243"/>
    <x v="4"/>
    <n v="833"/>
    <x v="2"/>
    <d v="2015-04-17T00:00:00"/>
    <s v=""/>
    <n v="45"/>
    <s v=""/>
  </r>
  <r>
    <x v="61"/>
    <x v="17"/>
    <x v="683"/>
    <x v="6"/>
    <x v="2"/>
    <x v="325"/>
    <x v="5"/>
    <n v="2635"/>
    <x v="2"/>
    <d v="2015-06-08T00:00:00"/>
    <s v="Follow up on call"/>
    <n v="97"/>
    <s v=""/>
  </r>
  <r>
    <x v="61"/>
    <x v="19"/>
    <x v="684"/>
    <x v="5"/>
    <x v="1"/>
    <x v="100"/>
    <x v="5"/>
    <n v="1657.5"/>
    <x v="1"/>
    <d v="2015-06-26T00:00:00"/>
    <s v="No Response"/>
    <n v="115"/>
    <s v=""/>
  </r>
  <r>
    <x v="61"/>
    <x v="15"/>
    <x v="685"/>
    <x v="4"/>
    <x v="0"/>
    <x v="367"/>
    <x v="7"/>
    <n v="2216.5"/>
    <x v="0"/>
    <d v="2015-05-18T00:00:00"/>
    <s v="Schedule a Meeting"/>
    <n v="76"/>
    <s v=""/>
  </r>
  <r>
    <x v="61"/>
    <x v="4"/>
    <x v="686"/>
    <x v="5"/>
    <x v="3"/>
    <x v="370"/>
    <x v="5"/>
    <n v="1623.5"/>
    <x v="2"/>
    <d v="2015-06-25T00:00:00"/>
    <s v=""/>
    <n v="114"/>
    <s v=""/>
  </r>
  <r>
    <x v="61"/>
    <x v="13"/>
    <x v="687"/>
    <x v="1"/>
    <x v="0"/>
    <x v="52"/>
    <x v="0"/>
    <n v="403"/>
    <x v="1"/>
    <d v="2015-06-26T00:00:00"/>
    <s v="No Response"/>
    <n v="115"/>
    <s v=""/>
  </r>
  <r>
    <x v="62"/>
    <x v="9"/>
    <x v="688"/>
    <x v="8"/>
    <x v="5"/>
    <x v="274"/>
    <x v="5"/>
    <n v="3663.5"/>
    <x v="2"/>
    <d v="2015-05-24T00:00:00"/>
    <s v=""/>
    <n v="81"/>
    <s v=""/>
  </r>
  <r>
    <x v="62"/>
    <x v="12"/>
    <x v="689"/>
    <x v="7"/>
    <x v="2"/>
    <x v="41"/>
    <x v="2"/>
    <n v="1134"/>
    <x v="2"/>
    <d v="2015-04-09T00:00:00"/>
    <s v="Follow up on call"/>
    <n v="36"/>
    <s v=""/>
  </r>
  <r>
    <x v="62"/>
    <x v="16"/>
    <x v="690"/>
    <x v="6"/>
    <x v="2"/>
    <x v="3"/>
    <x v="0"/>
    <n v="897"/>
    <x v="2"/>
    <d v="2015-06-03T00:00:00"/>
    <s v="No Response"/>
    <n v="91"/>
    <s v=""/>
  </r>
  <r>
    <x v="62"/>
    <x v="15"/>
    <x v="691"/>
    <x v="0"/>
    <x v="2"/>
    <x v="371"/>
    <x v="0"/>
    <n v="760.5"/>
    <x v="2"/>
    <d v="2015-06-16T00:00:00"/>
    <s v="Schedule a Meeting"/>
    <n v="104"/>
    <s v=""/>
  </r>
  <r>
    <x v="62"/>
    <x v="1"/>
    <x v="692"/>
    <x v="1"/>
    <x v="2"/>
    <x v="24"/>
    <x v="0"/>
    <n v="2574"/>
    <x v="2"/>
    <d v="2015-04-27T00:00:00"/>
    <s v="Send Email"/>
    <n v="54"/>
    <s v=""/>
  </r>
  <r>
    <x v="62"/>
    <x v="18"/>
    <x v="693"/>
    <x v="4"/>
    <x v="3"/>
    <x v="69"/>
    <x v="1"/>
    <n v="2150"/>
    <x v="2"/>
    <d v="2015-05-01T00:00:00"/>
    <s v="Follow up on call"/>
    <n v="58"/>
    <s v=""/>
  </r>
  <r>
    <x v="62"/>
    <x v="6"/>
    <x v="694"/>
    <x v="6"/>
    <x v="1"/>
    <x v="123"/>
    <x v="5"/>
    <n v="1241"/>
    <x v="2"/>
    <d v="2015-06-14T00:00:00"/>
    <s v="Follow up on call"/>
    <n v="102"/>
    <s v=""/>
  </r>
  <r>
    <x v="62"/>
    <x v="10"/>
    <x v="695"/>
    <x v="0"/>
    <x v="0"/>
    <x v="103"/>
    <x v="5"/>
    <n v="416.5"/>
    <x v="3"/>
    <d v="2015-05-17T00:00:00"/>
    <s v="Follow up on call"/>
    <n v="74"/>
    <s v=""/>
  </r>
  <r>
    <x v="62"/>
    <x v="16"/>
    <x v="696"/>
    <x v="6"/>
    <x v="0"/>
    <x v="116"/>
    <x v="4"/>
    <n v="917"/>
    <x v="2"/>
    <d v="2015-05-24T00:00:00"/>
    <s v="Follow up on call"/>
    <n v="81"/>
    <s v=""/>
  </r>
  <r>
    <x v="62"/>
    <x v="1"/>
    <x v="697"/>
    <x v="5"/>
    <x v="1"/>
    <x v="208"/>
    <x v="4"/>
    <n v="2422"/>
    <x v="2"/>
    <d v="2015-06-16T00:00:00"/>
    <s v="No Response"/>
    <n v="104"/>
    <s v=""/>
  </r>
  <r>
    <x v="62"/>
    <x v="15"/>
    <x v="698"/>
    <x v="6"/>
    <x v="3"/>
    <x v="31"/>
    <x v="0"/>
    <n v="1748.5"/>
    <x v="0"/>
    <d v="2015-04-16T00:00:00"/>
    <s v="Send Email"/>
    <n v="43"/>
    <s v=""/>
  </r>
  <r>
    <x v="62"/>
    <x v="17"/>
    <x v="699"/>
    <x v="1"/>
    <x v="1"/>
    <x v="124"/>
    <x v="6"/>
    <n v="1280"/>
    <x v="1"/>
    <d v="2015-06-08T00:00:00"/>
    <s v="Schedule a Meeting"/>
    <n v="96"/>
    <s v=""/>
  </r>
  <r>
    <x v="63"/>
    <x v="1"/>
    <x v="700"/>
    <x v="7"/>
    <x v="0"/>
    <x v="372"/>
    <x v="7"/>
    <n v="2728"/>
    <x v="0"/>
    <d v="2015-05-06T00:00:00"/>
    <s v="Schedule a Meeting"/>
    <n v="62"/>
    <s v=""/>
  </r>
  <r>
    <x v="63"/>
    <x v="19"/>
    <x v="701"/>
    <x v="4"/>
    <x v="0"/>
    <x v="373"/>
    <x v="2"/>
    <n v="1230"/>
    <x v="1"/>
    <d v="2015-05-21T00:00:00"/>
    <s v="Schedule a Meeting"/>
    <n v="77"/>
    <s v=""/>
  </r>
  <r>
    <x v="63"/>
    <x v="5"/>
    <x v="702"/>
    <x v="1"/>
    <x v="3"/>
    <x v="25"/>
    <x v="7"/>
    <n v="2640"/>
    <x v="0"/>
    <d v="2015-06-16T00:00:00"/>
    <s v="Schedule a Meeting"/>
    <n v="103"/>
    <s v=""/>
  </r>
  <r>
    <x v="63"/>
    <x v="9"/>
    <x v="703"/>
    <x v="8"/>
    <x v="0"/>
    <x v="374"/>
    <x v="4"/>
    <n v="553"/>
    <x v="0"/>
    <d v="2015-06-03T00:00:00"/>
    <s v="Follow up on call"/>
    <n v="90"/>
    <s v=""/>
  </r>
  <r>
    <x v="63"/>
    <x v="13"/>
    <x v="704"/>
    <x v="2"/>
    <x v="1"/>
    <x v="375"/>
    <x v="2"/>
    <n v="2724"/>
    <x v="1"/>
    <d v="2015-04-14T00:00:00"/>
    <s v="No Response"/>
    <n v="40"/>
    <s v=""/>
  </r>
  <r>
    <x v="63"/>
    <x v="2"/>
    <x v="705"/>
    <x v="4"/>
    <x v="0"/>
    <x v="308"/>
    <x v="4"/>
    <n v="903"/>
    <x v="1"/>
    <d v="2015-06-05T00:00:00"/>
    <s v=""/>
    <n v="92"/>
    <s v=""/>
  </r>
  <r>
    <x v="63"/>
    <x v="16"/>
    <x v="706"/>
    <x v="1"/>
    <x v="3"/>
    <x v="36"/>
    <x v="7"/>
    <n v="1749"/>
    <x v="2"/>
    <d v="2015-04-13T00:00:00"/>
    <s v="Follow up on call"/>
    <n v="39"/>
    <s v=""/>
  </r>
  <r>
    <x v="63"/>
    <x v="0"/>
    <x v="707"/>
    <x v="0"/>
    <x v="0"/>
    <x v="37"/>
    <x v="4"/>
    <n v="1652"/>
    <x v="2"/>
    <d v="2015-06-20T00:00:00"/>
    <s v=""/>
    <n v="107"/>
    <s v=""/>
  </r>
  <r>
    <x v="63"/>
    <x v="9"/>
    <x v="708"/>
    <x v="0"/>
    <x v="1"/>
    <x v="376"/>
    <x v="2"/>
    <n v="2700"/>
    <x v="1"/>
    <d v="2015-04-22T00:00:00"/>
    <s v="Follow up on call"/>
    <n v="48"/>
    <s v=""/>
  </r>
  <r>
    <x v="63"/>
    <x v="13"/>
    <x v="709"/>
    <x v="7"/>
    <x v="0"/>
    <x v="324"/>
    <x v="2"/>
    <n v="2202"/>
    <x v="2"/>
    <d v="2015-05-19T00:00:00"/>
    <s v="Follow up on call"/>
    <n v="75"/>
    <s v=""/>
  </r>
  <r>
    <x v="63"/>
    <x v="13"/>
    <x v="710"/>
    <x v="9"/>
    <x v="0"/>
    <x v="134"/>
    <x v="6"/>
    <n v="2880"/>
    <x v="1"/>
    <d v="2015-04-02T00:00:00"/>
    <s v=""/>
    <n v="28"/>
    <s v=""/>
  </r>
  <r>
    <x v="63"/>
    <x v="19"/>
    <x v="711"/>
    <x v="7"/>
    <x v="3"/>
    <x v="196"/>
    <x v="4"/>
    <n v="2359"/>
    <x v="2"/>
    <d v="2015-05-04T00:00:00"/>
    <s v="No Response"/>
    <n v="60"/>
    <s v=""/>
  </r>
  <r>
    <x v="63"/>
    <x v="4"/>
    <x v="712"/>
    <x v="4"/>
    <x v="0"/>
    <x v="16"/>
    <x v="4"/>
    <n v="1757"/>
    <x v="1"/>
    <d v="2015-05-09T00:00:00"/>
    <s v="Follow up on call"/>
    <n v="65"/>
    <s v=""/>
  </r>
  <r>
    <x v="63"/>
    <x v="13"/>
    <x v="713"/>
    <x v="3"/>
    <x v="0"/>
    <x v="134"/>
    <x v="0"/>
    <n v="2340"/>
    <x v="2"/>
    <d v="2015-06-03T00:00:00"/>
    <s v="Schedule a Meeting"/>
    <n v="90"/>
    <s v=""/>
  </r>
  <r>
    <x v="63"/>
    <x v="4"/>
    <x v="714"/>
    <x v="3"/>
    <x v="3"/>
    <x v="188"/>
    <x v="5"/>
    <n v="93.5"/>
    <x v="1"/>
    <d v="2015-04-04T00:00:00"/>
    <s v=""/>
    <n v="30"/>
    <s v=""/>
  </r>
  <r>
    <x v="63"/>
    <x v="8"/>
    <x v="715"/>
    <x v="0"/>
    <x v="1"/>
    <x v="377"/>
    <x v="5"/>
    <n v="739.5"/>
    <x v="0"/>
    <d v="2015-06-26T00:00:00"/>
    <s v="Schedule a Meeting"/>
    <n v="113"/>
    <s v=""/>
  </r>
  <r>
    <x v="63"/>
    <x v="19"/>
    <x v="716"/>
    <x v="8"/>
    <x v="3"/>
    <x v="117"/>
    <x v="5"/>
    <n v="1275"/>
    <x v="1"/>
    <d v="2015-05-06T00:00:00"/>
    <s v="Schedule a Meeting"/>
    <n v="62"/>
    <s v=""/>
  </r>
  <r>
    <x v="63"/>
    <x v="9"/>
    <x v="717"/>
    <x v="6"/>
    <x v="0"/>
    <x v="269"/>
    <x v="0"/>
    <n v="1189.5"/>
    <x v="1"/>
    <d v="2015-04-09T00:00:00"/>
    <s v=""/>
    <n v="35"/>
    <s v=""/>
  </r>
  <r>
    <x v="64"/>
    <x v="2"/>
    <x v="718"/>
    <x v="0"/>
    <x v="4"/>
    <x v="192"/>
    <x v="4"/>
    <n v="1141"/>
    <x v="2"/>
    <d v="2015-03-22T00:00:00"/>
    <s v=""/>
    <m/>
    <s v=""/>
  </r>
  <r>
    <x v="64"/>
    <x v="6"/>
    <x v="719"/>
    <x v="1"/>
    <x v="3"/>
    <x v="26"/>
    <x v="2"/>
    <n v="1194"/>
    <x v="0"/>
    <d v="2015-04-18T00:00:00"/>
    <s v="Schedule a Meeting"/>
    <n v="43"/>
    <s v=""/>
  </r>
  <r>
    <x v="64"/>
    <x v="18"/>
    <x v="720"/>
    <x v="0"/>
    <x v="0"/>
    <x v="18"/>
    <x v="1"/>
    <n v="2135"/>
    <x v="2"/>
    <d v="2015-04-30T00:00:00"/>
    <s v="No Response"/>
    <n v="55"/>
    <s v=""/>
  </r>
  <r>
    <x v="64"/>
    <x v="5"/>
    <x v="721"/>
    <x v="7"/>
    <x v="1"/>
    <x v="80"/>
    <x v="7"/>
    <n v="2376"/>
    <x v="2"/>
    <d v="2015-06-23T00:00:00"/>
    <s v="Send Email"/>
    <n v="109"/>
    <s v=""/>
  </r>
  <r>
    <x v="64"/>
    <x v="4"/>
    <x v="722"/>
    <x v="1"/>
    <x v="0"/>
    <x v="266"/>
    <x v="0"/>
    <n v="383.5"/>
    <x v="0"/>
    <d v="2015-05-17T00:00:00"/>
    <s v="No Response"/>
    <n v="72"/>
    <s v=""/>
  </r>
  <r>
    <x v="64"/>
    <x v="11"/>
    <x v="723"/>
    <x v="8"/>
    <x v="0"/>
    <x v="28"/>
    <x v="5"/>
    <n v="1020"/>
    <x v="2"/>
    <d v="2015-06-15T00:00:00"/>
    <s v="Schedule a Meeting"/>
    <n v="101"/>
    <s v=""/>
  </r>
  <r>
    <x v="64"/>
    <x v="17"/>
    <x v="724"/>
    <x v="3"/>
    <x v="1"/>
    <x v="378"/>
    <x v="7"/>
    <n v="1056"/>
    <x v="0"/>
    <d v="2015-04-25T00:00:00"/>
    <s v="No Response"/>
    <n v="50"/>
    <s v=""/>
  </r>
  <r>
    <x v="64"/>
    <x v="13"/>
    <x v="725"/>
    <x v="5"/>
    <x v="3"/>
    <x v="238"/>
    <x v="2"/>
    <n v="150"/>
    <x v="2"/>
    <d v="2015-05-03T00:00:00"/>
    <s v="Schedule a Meeting"/>
    <n v="58"/>
    <s v=""/>
  </r>
  <r>
    <x v="64"/>
    <x v="5"/>
    <x v="726"/>
    <x v="9"/>
    <x v="1"/>
    <x v="379"/>
    <x v="6"/>
    <n v="2688"/>
    <x v="2"/>
    <d v="2015-04-02T00:00:00"/>
    <s v="Follow up on call"/>
    <n v="27"/>
    <s v=""/>
  </r>
  <r>
    <x v="64"/>
    <x v="10"/>
    <x v="727"/>
    <x v="3"/>
    <x v="2"/>
    <x v="307"/>
    <x v="3"/>
    <n v="3337.5"/>
    <x v="0"/>
    <d v="2015-06-24T00:00:00"/>
    <s v="Follow up on call"/>
    <n v="110"/>
    <s v=""/>
  </r>
  <r>
    <x v="65"/>
    <x v="0"/>
    <x v="728"/>
    <x v="1"/>
    <x v="4"/>
    <x v="380"/>
    <x v="4"/>
    <n v="2835"/>
    <x v="1"/>
    <d v="2015-03-27T00:00:00"/>
    <s v=""/>
    <m/>
    <s v=""/>
  </r>
  <r>
    <x v="65"/>
    <x v="8"/>
    <x v="729"/>
    <x v="6"/>
    <x v="0"/>
    <x v="381"/>
    <x v="5"/>
    <n v="2915.5"/>
    <x v="2"/>
    <d v="2015-05-19T00:00:00"/>
    <s v="Send Email"/>
    <n v="73"/>
    <s v=""/>
  </r>
  <r>
    <x v="65"/>
    <x v="14"/>
    <x v="730"/>
    <x v="9"/>
    <x v="1"/>
    <x v="274"/>
    <x v="7"/>
    <n v="2370.5"/>
    <x v="0"/>
    <d v="2015-05-02T00:00:00"/>
    <s v="Send Email"/>
    <n v="56"/>
    <s v=""/>
  </r>
  <r>
    <x v="65"/>
    <x v="3"/>
    <x v="731"/>
    <x v="5"/>
    <x v="3"/>
    <x v="186"/>
    <x v="7"/>
    <n v="957"/>
    <x v="0"/>
    <d v="2015-04-11T00:00:00"/>
    <s v="Send Email"/>
    <n v="35"/>
    <s v=""/>
  </r>
  <r>
    <x v="65"/>
    <x v="3"/>
    <x v="732"/>
    <x v="4"/>
    <x v="2"/>
    <x v="8"/>
    <x v="1"/>
    <n v="980"/>
    <x v="0"/>
    <d v="2015-04-16T00:00:00"/>
    <s v="Follow up on call"/>
    <n v="40"/>
    <s v=""/>
  </r>
  <r>
    <x v="65"/>
    <x v="4"/>
    <x v="733"/>
    <x v="5"/>
    <x v="0"/>
    <x v="296"/>
    <x v="2"/>
    <n v="984"/>
    <x v="1"/>
    <d v="2015-07-06T00:00:00"/>
    <s v=""/>
    <n v="121"/>
    <s v=""/>
  </r>
  <r>
    <x v="65"/>
    <x v="1"/>
    <x v="734"/>
    <x v="0"/>
    <x v="3"/>
    <x v="382"/>
    <x v="0"/>
    <n v="1118"/>
    <x v="0"/>
    <d v="2015-04-27T00:00:00"/>
    <s v="Schedule a Meeting"/>
    <n v="51"/>
    <s v=""/>
  </r>
  <r>
    <x v="65"/>
    <x v="7"/>
    <x v="735"/>
    <x v="4"/>
    <x v="0"/>
    <x v="124"/>
    <x v="2"/>
    <n v="960"/>
    <x v="0"/>
    <d v="2015-06-10T00:00:00"/>
    <s v="No Response"/>
    <n v="95"/>
    <s v=""/>
  </r>
  <r>
    <x v="65"/>
    <x v="18"/>
    <x v="736"/>
    <x v="8"/>
    <x v="1"/>
    <x v="383"/>
    <x v="6"/>
    <n v="2720"/>
    <x v="0"/>
    <d v="2015-05-26T00:00:00"/>
    <s v=""/>
    <n v="80"/>
    <s v=""/>
  </r>
  <r>
    <x v="65"/>
    <x v="11"/>
    <x v="737"/>
    <x v="3"/>
    <x v="2"/>
    <x v="120"/>
    <x v="0"/>
    <n v="1137.5"/>
    <x v="0"/>
    <d v="2015-05-26T00:00:00"/>
    <s v="Follow up on call"/>
    <n v="80"/>
    <s v=""/>
  </r>
  <r>
    <x v="65"/>
    <x v="0"/>
    <x v="738"/>
    <x v="2"/>
    <x v="0"/>
    <x v="384"/>
    <x v="6"/>
    <n v="720"/>
    <x v="2"/>
    <d v="2015-05-17T00:00:00"/>
    <s v="Follow up on call"/>
    <n v="71"/>
    <s v=""/>
  </r>
  <r>
    <x v="65"/>
    <x v="18"/>
    <x v="739"/>
    <x v="1"/>
    <x v="5"/>
    <x v="361"/>
    <x v="3"/>
    <n v="1522.5"/>
    <x v="1"/>
    <d v="2015-06-15T00:00:00"/>
    <s v=""/>
    <n v="100"/>
    <s v=""/>
  </r>
  <r>
    <x v="66"/>
    <x v="2"/>
    <x v="740"/>
    <x v="6"/>
    <x v="1"/>
    <x v="104"/>
    <x v="4"/>
    <n v="3136"/>
    <x v="2"/>
    <d v="2015-04-06T00:00:00"/>
    <s v="Schedule a Meeting"/>
    <n v="29"/>
    <s v=""/>
  </r>
  <r>
    <x v="66"/>
    <x v="17"/>
    <x v="741"/>
    <x v="6"/>
    <x v="0"/>
    <x v="219"/>
    <x v="0"/>
    <n v="2931.5"/>
    <x v="0"/>
    <d v="2015-05-09T00:00:00"/>
    <s v="Follow up on call"/>
    <n v="62"/>
    <s v=""/>
  </r>
  <r>
    <x v="66"/>
    <x v="4"/>
    <x v="742"/>
    <x v="1"/>
    <x v="3"/>
    <x v="385"/>
    <x v="5"/>
    <n v="1164.5"/>
    <x v="2"/>
    <d v="2015-05-15T00:00:00"/>
    <s v="Schedule a Meeting"/>
    <n v="68"/>
    <s v=""/>
  </r>
  <r>
    <x v="66"/>
    <x v="18"/>
    <x v="743"/>
    <x v="5"/>
    <x v="0"/>
    <x v="241"/>
    <x v="6"/>
    <n v="2184"/>
    <x v="1"/>
    <d v="2015-04-18T00:00:00"/>
    <s v="Send Email"/>
    <n v="41"/>
    <s v=""/>
  </r>
  <r>
    <x v="66"/>
    <x v="6"/>
    <x v="744"/>
    <x v="6"/>
    <x v="3"/>
    <x v="39"/>
    <x v="0"/>
    <n v="1885"/>
    <x v="1"/>
    <d v="2015-06-16T00:00:00"/>
    <s v="Follow up on call"/>
    <n v="100"/>
    <s v=""/>
  </r>
  <r>
    <x v="66"/>
    <x v="13"/>
    <x v="745"/>
    <x v="9"/>
    <x v="1"/>
    <x v="37"/>
    <x v="4"/>
    <n v="1652"/>
    <x v="1"/>
    <d v="2015-06-18T00:00:00"/>
    <s v="Schedule a Meeting"/>
    <n v="102"/>
    <s v=""/>
  </r>
  <r>
    <x v="66"/>
    <x v="5"/>
    <x v="746"/>
    <x v="1"/>
    <x v="0"/>
    <x v="136"/>
    <x v="5"/>
    <n v="3646.5"/>
    <x v="2"/>
    <d v="2015-06-05T00:00:00"/>
    <s v="Schedule a Meeting"/>
    <n v="89"/>
    <s v=""/>
  </r>
  <r>
    <x v="66"/>
    <x v="13"/>
    <x v="747"/>
    <x v="0"/>
    <x v="0"/>
    <x v="321"/>
    <x v="3"/>
    <n v="577.5"/>
    <x v="0"/>
    <d v="2015-05-07T00:00:00"/>
    <s v="No Response"/>
    <n v="60"/>
    <s v=""/>
  </r>
  <r>
    <x v="66"/>
    <x v="12"/>
    <x v="748"/>
    <x v="7"/>
    <x v="0"/>
    <x v="183"/>
    <x v="2"/>
    <n v="426"/>
    <x v="1"/>
    <d v="2015-04-09T00:00:00"/>
    <s v="Follow up on call"/>
    <n v="32"/>
    <s v=""/>
  </r>
  <r>
    <x v="66"/>
    <x v="10"/>
    <x v="749"/>
    <x v="0"/>
    <x v="0"/>
    <x v="60"/>
    <x v="6"/>
    <n v="600"/>
    <x v="2"/>
    <d v="2015-05-10T00:00:00"/>
    <s v="Follow up on call"/>
    <n v="63"/>
    <s v=""/>
  </r>
  <r>
    <x v="67"/>
    <x v="1"/>
    <x v="750"/>
    <x v="3"/>
    <x v="1"/>
    <x v="357"/>
    <x v="7"/>
    <n v="2469.5"/>
    <x v="2"/>
    <d v="2015-04-08T00:00:00"/>
    <s v="Schedule a Meeting"/>
    <n v="30"/>
    <s v=""/>
  </r>
  <r>
    <x v="67"/>
    <x v="1"/>
    <x v="751"/>
    <x v="0"/>
    <x v="2"/>
    <x v="239"/>
    <x v="6"/>
    <n v="2928"/>
    <x v="0"/>
    <d v="2015-06-06T00:00:00"/>
    <s v="Follow up on call"/>
    <n v="89"/>
    <s v=""/>
  </r>
  <r>
    <x v="67"/>
    <x v="18"/>
    <x v="752"/>
    <x v="4"/>
    <x v="2"/>
    <x v="338"/>
    <x v="2"/>
    <n v="756"/>
    <x v="2"/>
    <d v="2015-05-05T00:00:00"/>
    <s v=""/>
    <n v="57"/>
    <s v=""/>
  </r>
  <r>
    <x v="67"/>
    <x v="13"/>
    <x v="753"/>
    <x v="4"/>
    <x v="1"/>
    <x v="11"/>
    <x v="3"/>
    <n v="2272.5"/>
    <x v="1"/>
    <d v="2015-05-15T00:00:00"/>
    <s v="Follow up on call"/>
    <n v="67"/>
    <s v=""/>
  </r>
  <r>
    <x v="67"/>
    <x v="3"/>
    <x v="754"/>
    <x v="2"/>
    <x v="3"/>
    <x v="355"/>
    <x v="6"/>
    <n v="2136"/>
    <x v="1"/>
    <d v="2015-06-07T00:00:00"/>
    <s v="Send Email"/>
    <n v="90"/>
    <s v=""/>
  </r>
  <r>
    <x v="67"/>
    <x v="17"/>
    <x v="755"/>
    <x v="1"/>
    <x v="1"/>
    <x v="148"/>
    <x v="3"/>
    <n v="2677.5"/>
    <x v="1"/>
    <d v="2015-05-21T00:00:00"/>
    <s v=""/>
    <n v="73"/>
    <s v=""/>
  </r>
  <r>
    <x v="67"/>
    <x v="19"/>
    <x v="756"/>
    <x v="5"/>
    <x v="2"/>
    <x v="386"/>
    <x v="5"/>
    <n v="1504.5"/>
    <x v="1"/>
    <d v="2015-04-04T00:00:00"/>
    <s v="No Response"/>
    <n v="26"/>
    <s v=""/>
  </r>
  <r>
    <x v="67"/>
    <x v="6"/>
    <x v="757"/>
    <x v="7"/>
    <x v="3"/>
    <x v="387"/>
    <x v="2"/>
    <n v="1590"/>
    <x v="2"/>
    <d v="2015-06-23T00:00:00"/>
    <s v="Send Email"/>
    <n v="106"/>
    <s v=""/>
  </r>
  <r>
    <x v="67"/>
    <x v="5"/>
    <x v="758"/>
    <x v="2"/>
    <x v="0"/>
    <x v="81"/>
    <x v="4"/>
    <n v="273"/>
    <x v="3"/>
    <d v="2015-05-01T00:00:00"/>
    <s v="Send Email"/>
    <n v="53"/>
    <s v=""/>
  </r>
  <r>
    <x v="67"/>
    <x v="1"/>
    <x v="759"/>
    <x v="1"/>
    <x v="0"/>
    <x v="255"/>
    <x v="0"/>
    <n v="2047.5"/>
    <x v="1"/>
    <d v="2015-05-21T00:00:00"/>
    <s v="Schedule a Meeting"/>
    <n v="73"/>
    <s v=""/>
  </r>
  <r>
    <x v="68"/>
    <x v="4"/>
    <x v="760"/>
    <x v="3"/>
    <x v="1"/>
    <x v="388"/>
    <x v="1"/>
    <n v="1825"/>
    <x v="2"/>
    <d v="2015-06-02T00:00:00"/>
    <s v=""/>
    <n v="84"/>
    <s v=""/>
  </r>
  <r>
    <x v="68"/>
    <x v="18"/>
    <x v="761"/>
    <x v="9"/>
    <x v="0"/>
    <x v="165"/>
    <x v="3"/>
    <n v="960"/>
    <x v="2"/>
    <d v="2015-05-08T00:00:00"/>
    <s v="No Response"/>
    <n v="59"/>
    <s v=""/>
  </r>
  <r>
    <x v="68"/>
    <x v="19"/>
    <x v="762"/>
    <x v="6"/>
    <x v="0"/>
    <x v="73"/>
    <x v="0"/>
    <n v="1469"/>
    <x v="2"/>
    <d v="2015-06-09T00:00:00"/>
    <s v="Follow up on call"/>
    <n v="91"/>
    <s v=""/>
  </r>
  <r>
    <x v="68"/>
    <x v="0"/>
    <x v="763"/>
    <x v="6"/>
    <x v="1"/>
    <x v="312"/>
    <x v="2"/>
    <n v="2634"/>
    <x v="1"/>
    <d v="2015-05-02T00:00:00"/>
    <s v="Send Email"/>
    <n v="53"/>
    <s v=""/>
  </r>
  <r>
    <x v="68"/>
    <x v="5"/>
    <x v="764"/>
    <x v="5"/>
    <x v="1"/>
    <x v="184"/>
    <x v="3"/>
    <n v="2340"/>
    <x v="1"/>
    <d v="2015-05-12T00:00:00"/>
    <s v="Follow up on call"/>
    <n v="63"/>
    <s v=""/>
  </r>
  <r>
    <x v="68"/>
    <x v="14"/>
    <x v="765"/>
    <x v="8"/>
    <x v="0"/>
    <x v="389"/>
    <x v="4"/>
    <n v="1015"/>
    <x v="0"/>
    <d v="2015-05-17T00:00:00"/>
    <s v="Schedule a Meeting"/>
    <n v="68"/>
    <s v=""/>
  </r>
  <r>
    <x v="68"/>
    <x v="7"/>
    <x v="766"/>
    <x v="2"/>
    <x v="2"/>
    <x v="328"/>
    <x v="3"/>
    <n v="3690"/>
    <x v="1"/>
    <d v="2015-04-08T00:00:00"/>
    <s v="Schedule a Meeting"/>
    <n v="29"/>
    <s v=""/>
  </r>
  <r>
    <x v="68"/>
    <x v="2"/>
    <x v="767"/>
    <x v="4"/>
    <x v="0"/>
    <x v="177"/>
    <x v="4"/>
    <n v="651"/>
    <x v="2"/>
    <d v="2015-06-23T00:00:00"/>
    <s v="Send Email"/>
    <n v="105"/>
    <s v=""/>
  </r>
  <r>
    <x v="68"/>
    <x v="3"/>
    <x v="768"/>
    <x v="4"/>
    <x v="0"/>
    <x v="390"/>
    <x v="4"/>
    <n v="2926"/>
    <x v="0"/>
    <d v="2015-06-24T00:00:00"/>
    <s v="Send Email"/>
    <n v="106"/>
    <s v=""/>
  </r>
  <r>
    <x v="68"/>
    <x v="19"/>
    <x v="769"/>
    <x v="6"/>
    <x v="3"/>
    <x v="391"/>
    <x v="2"/>
    <n v="2892"/>
    <x v="2"/>
    <d v="2015-05-13T00:00:00"/>
    <s v="Schedule a Meeting"/>
    <n v="64"/>
    <s v=""/>
  </r>
  <r>
    <x v="68"/>
    <x v="0"/>
    <x v="770"/>
    <x v="5"/>
    <x v="5"/>
    <x v="358"/>
    <x v="6"/>
    <n v="3720"/>
    <x v="2"/>
    <d v="2015-05-08T00:00:00"/>
    <s v=""/>
    <n v="59"/>
    <s v=""/>
  </r>
  <r>
    <x v="68"/>
    <x v="10"/>
    <x v="771"/>
    <x v="6"/>
    <x v="0"/>
    <x v="124"/>
    <x v="7"/>
    <n v="880"/>
    <x v="2"/>
    <d v="2015-06-01T00:00:00"/>
    <s v="No Response"/>
    <n v="83"/>
    <s v=""/>
  </r>
  <r>
    <x v="69"/>
    <x v="7"/>
    <x v="772"/>
    <x v="7"/>
    <x v="3"/>
    <x v="274"/>
    <x v="5"/>
    <n v="3663.5"/>
    <x v="2"/>
    <d v="2015-05-12T00:00:00"/>
    <s v="Schedule a Meeting"/>
    <n v="62"/>
    <s v=""/>
  </r>
  <r>
    <x v="69"/>
    <x v="15"/>
    <x v="773"/>
    <x v="9"/>
    <x v="0"/>
    <x v="201"/>
    <x v="2"/>
    <n v="894"/>
    <x v="1"/>
    <d v="2015-06-25T00:00:00"/>
    <s v="Follow up on call"/>
    <n v="106"/>
    <s v=""/>
  </r>
  <r>
    <x v="69"/>
    <x v="1"/>
    <x v="774"/>
    <x v="4"/>
    <x v="0"/>
    <x v="304"/>
    <x v="3"/>
    <n v="1897.5"/>
    <x v="2"/>
    <d v="2015-06-28T00:00:00"/>
    <s v="Follow up on call"/>
    <n v="109"/>
    <s v=""/>
  </r>
  <r>
    <x v="69"/>
    <x v="13"/>
    <x v="775"/>
    <x v="9"/>
    <x v="0"/>
    <x v="128"/>
    <x v="7"/>
    <n v="236.5"/>
    <x v="1"/>
    <d v="2015-04-18T00:00:00"/>
    <s v=""/>
    <n v="38"/>
    <s v=""/>
  </r>
  <r>
    <x v="69"/>
    <x v="15"/>
    <x v="776"/>
    <x v="1"/>
    <x v="0"/>
    <x v="309"/>
    <x v="3"/>
    <n v="3592.5"/>
    <x v="0"/>
    <d v="2015-04-08T00:00:00"/>
    <s v="Follow up on call"/>
    <n v="28"/>
    <s v=""/>
  </r>
  <r>
    <x v="69"/>
    <x v="0"/>
    <x v="777"/>
    <x v="3"/>
    <x v="0"/>
    <x v="53"/>
    <x v="0"/>
    <n v="2587"/>
    <x v="1"/>
    <d v="2015-06-16T00:00:00"/>
    <s v="Schedule a Meeting"/>
    <n v="97"/>
    <s v=""/>
  </r>
  <r>
    <x v="70"/>
    <x v="8"/>
    <x v="778"/>
    <x v="6"/>
    <x v="0"/>
    <x v="392"/>
    <x v="3"/>
    <n v="615"/>
    <x v="2"/>
    <d v="2015-04-15T00:00:00"/>
    <s v="Schedule a Meeting"/>
    <n v="34"/>
    <s v=""/>
  </r>
  <r>
    <x v="70"/>
    <x v="16"/>
    <x v="779"/>
    <x v="9"/>
    <x v="0"/>
    <x v="60"/>
    <x v="7"/>
    <n v="412.5"/>
    <x v="2"/>
    <d v="2015-04-06T00:00:00"/>
    <s v="No Response"/>
    <n v="25"/>
    <s v=""/>
  </r>
  <r>
    <x v="70"/>
    <x v="10"/>
    <x v="780"/>
    <x v="4"/>
    <x v="1"/>
    <x v="393"/>
    <x v="4"/>
    <n v="1792"/>
    <x v="0"/>
    <d v="2015-06-24T00:00:00"/>
    <s v="Send Email"/>
    <n v="104"/>
    <s v=""/>
  </r>
  <r>
    <x v="70"/>
    <x v="17"/>
    <x v="781"/>
    <x v="3"/>
    <x v="1"/>
    <x v="385"/>
    <x v="4"/>
    <n v="959"/>
    <x v="2"/>
    <d v="2015-06-18T00:00:00"/>
    <s v="Schedule a Meeting"/>
    <n v="98"/>
    <s v=""/>
  </r>
  <r>
    <x v="70"/>
    <x v="18"/>
    <x v="782"/>
    <x v="6"/>
    <x v="1"/>
    <x v="224"/>
    <x v="2"/>
    <n v="2550"/>
    <x v="1"/>
    <d v="2015-06-05T00:00:00"/>
    <s v="No Response"/>
    <n v="85"/>
    <s v=""/>
  </r>
  <r>
    <x v="70"/>
    <x v="11"/>
    <x v="783"/>
    <x v="4"/>
    <x v="0"/>
    <x v="264"/>
    <x v="3"/>
    <n v="2797.5"/>
    <x v="2"/>
    <d v="2015-06-25T00:00:00"/>
    <s v="Follow up on call"/>
    <n v="105"/>
    <s v=""/>
  </r>
  <r>
    <x v="70"/>
    <x v="0"/>
    <x v="784"/>
    <x v="3"/>
    <x v="1"/>
    <x v="178"/>
    <x v="1"/>
    <n v="1190"/>
    <x v="0"/>
    <d v="2015-04-02T00:00:00"/>
    <s v="Schedule a Meeting"/>
    <n v="21"/>
    <s v=""/>
  </r>
  <r>
    <x v="70"/>
    <x v="4"/>
    <x v="785"/>
    <x v="1"/>
    <x v="0"/>
    <x v="394"/>
    <x v="6"/>
    <n v="264"/>
    <x v="3"/>
    <d v="2015-04-04T00:00:00"/>
    <s v=""/>
    <n v="23"/>
    <s v=""/>
  </r>
  <r>
    <x v="70"/>
    <x v="19"/>
    <x v="786"/>
    <x v="4"/>
    <x v="1"/>
    <x v="218"/>
    <x v="5"/>
    <n v="901"/>
    <x v="0"/>
    <d v="2015-08-14T00:00:00"/>
    <s v=""/>
    <n v="155"/>
    <s v=""/>
  </r>
  <r>
    <x v="70"/>
    <x v="16"/>
    <x v="787"/>
    <x v="6"/>
    <x v="4"/>
    <x v="314"/>
    <x v="6"/>
    <n v="3128"/>
    <x v="2"/>
    <d v="2015-03-26T00:00:00"/>
    <s v=""/>
    <m/>
    <s v=""/>
  </r>
  <r>
    <x v="70"/>
    <x v="11"/>
    <x v="788"/>
    <x v="4"/>
    <x v="0"/>
    <x v="395"/>
    <x v="0"/>
    <n v="1553.5"/>
    <x v="2"/>
    <d v="2015-05-29T00:00:00"/>
    <s v=""/>
    <n v="78"/>
    <s v=""/>
  </r>
  <r>
    <x v="70"/>
    <x v="7"/>
    <x v="789"/>
    <x v="3"/>
    <x v="3"/>
    <x v="117"/>
    <x v="5"/>
    <n v="1275"/>
    <x v="2"/>
    <d v="2015-08-12T00:00:00"/>
    <s v=""/>
    <n v="153"/>
    <s v=""/>
  </r>
  <r>
    <x v="70"/>
    <x v="19"/>
    <x v="790"/>
    <x v="5"/>
    <x v="1"/>
    <x v="192"/>
    <x v="2"/>
    <n v="978"/>
    <x v="2"/>
    <d v="2015-05-26T00:00:00"/>
    <s v="Schedule a Meeting"/>
    <n v="75"/>
    <s v=""/>
  </r>
  <r>
    <x v="70"/>
    <x v="17"/>
    <x v="791"/>
    <x v="1"/>
    <x v="1"/>
    <x v="368"/>
    <x v="2"/>
    <n v="2130"/>
    <x v="2"/>
    <d v="2015-04-20T00:00:00"/>
    <s v="No Response"/>
    <n v="39"/>
    <s v=""/>
  </r>
  <r>
    <x v="70"/>
    <x v="18"/>
    <x v="792"/>
    <x v="2"/>
    <x v="0"/>
    <x v="349"/>
    <x v="6"/>
    <n v="2528"/>
    <x v="1"/>
    <d v="2015-04-09T00:00:00"/>
    <s v="No Response"/>
    <n v="28"/>
    <s v=""/>
  </r>
  <r>
    <x v="70"/>
    <x v="7"/>
    <x v="793"/>
    <x v="0"/>
    <x v="1"/>
    <x v="78"/>
    <x v="0"/>
    <n v="1852.5"/>
    <x v="1"/>
    <d v="2015-06-15T00:00:00"/>
    <s v="Send Email"/>
    <n v="95"/>
    <s v=""/>
  </r>
  <r>
    <x v="70"/>
    <x v="5"/>
    <x v="794"/>
    <x v="2"/>
    <x v="0"/>
    <x v="29"/>
    <x v="6"/>
    <n v="2208"/>
    <x v="2"/>
    <d v="2015-05-13T00:00:00"/>
    <s v="Send Email"/>
    <n v="62"/>
    <s v=""/>
  </r>
  <r>
    <x v="71"/>
    <x v="0"/>
    <x v="795"/>
    <x v="8"/>
    <x v="0"/>
    <x v="396"/>
    <x v="3"/>
    <n v="172.5"/>
    <x v="3"/>
    <d v="2015-06-21T00:00:00"/>
    <s v="Schedule a Meeting"/>
    <n v="100"/>
    <s v=""/>
  </r>
  <r>
    <x v="71"/>
    <x v="4"/>
    <x v="796"/>
    <x v="4"/>
    <x v="1"/>
    <x v="382"/>
    <x v="7"/>
    <n v="946"/>
    <x v="0"/>
    <d v="2015-04-07T00:00:00"/>
    <s v="Follow up on call"/>
    <n v="25"/>
    <s v=""/>
  </r>
  <r>
    <x v="71"/>
    <x v="12"/>
    <x v="797"/>
    <x v="6"/>
    <x v="2"/>
    <x v="318"/>
    <x v="4"/>
    <n v="1442"/>
    <x v="0"/>
    <d v="2015-05-24T00:00:00"/>
    <s v="Follow up on call"/>
    <n v="72"/>
    <s v=""/>
  </r>
  <r>
    <x v="71"/>
    <x v="10"/>
    <x v="798"/>
    <x v="9"/>
    <x v="1"/>
    <x v="73"/>
    <x v="6"/>
    <n v="1808"/>
    <x v="1"/>
    <d v="2015-04-16T00:00:00"/>
    <s v=""/>
    <n v="34"/>
    <s v="34"/>
  </r>
  <r>
    <x v="71"/>
    <x v="2"/>
    <x v="799"/>
    <x v="4"/>
    <x v="0"/>
    <x v="15"/>
    <x v="7"/>
    <n v="2574"/>
    <x v="2"/>
    <d v="2015-05-14T00:00:00"/>
    <s v="Follow up on call"/>
    <n v="62"/>
    <s v="62"/>
  </r>
  <r>
    <x v="71"/>
    <x v="3"/>
    <x v="800"/>
    <x v="2"/>
    <x v="5"/>
    <x v="87"/>
    <x v="0"/>
    <n v="377"/>
    <x v="0"/>
    <d v="2015-05-14T00:00:00"/>
    <s v=""/>
    <n v="62"/>
    <s v="62"/>
  </r>
  <r>
    <x v="71"/>
    <x v="12"/>
    <x v="801"/>
    <x v="2"/>
    <x v="0"/>
    <x v="391"/>
    <x v="3"/>
    <n v="3615"/>
    <x v="2"/>
    <d v="2015-06-06T00:00:00"/>
    <s v="Send Email"/>
    <n v="85"/>
    <s v="85"/>
  </r>
  <r>
    <x v="71"/>
    <x v="5"/>
    <x v="802"/>
    <x v="8"/>
    <x v="3"/>
    <x v="93"/>
    <x v="7"/>
    <n v="1540"/>
    <x v="0"/>
    <d v="2015-05-08T00:00:00"/>
    <s v=""/>
    <n v="56"/>
    <s v="56"/>
  </r>
  <r>
    <x v="71"/>
    <x v="16"/>
    <x v="803"/>
    <x v="4"/>
    <x v="3"/>
    <x v="92"/>
    <x v="7"/>
    <n v="1826"/>
    <x v="0"/>
    <d v="2015-04-04T00:00:00"/>
    <s v="Follow up on call"/>
    <n v="22"/>
    <s v="22"/>
  </r>
  <r>
    <x v="71"/>
    <x v="12"/>
    <x v="804"/>
    <x v="0"/>
    <x v="3"/>
    <x v="195"/>
    <x v="0"/>
    <n v="1345.5"/>
    <x v="2"/>
    <d v="2015-06-03T00:00:00"/>
    <s v="No Response"/>
    <n v="82"/>
    <s v="82"/>
  </r>
  <r>
    <x v="71"/>
    <x v="4"/>
    <x v="805"/>
    <x v="0"/>
    <x v="1"/>
    <x v="397"/>
    <x v="0"/>
    <n v="474.5"/>
    <x v="1"/>
    <d v="2015-06-25T00:00:00"/>
    <s v="No Response"/>
    <n v="104"/>
    <s v="104"/>
  </r>
  <r>
    <x v="71"/>
    <x v="16"/>
    <x v="806"/>
    <x v="7"/>
    <x v="0"/>
    <x v="254"/>
    <x v="2"/>
    <n v="1344"/>
    <x v="2"/>
    <d v="2015-05-09T00:00:00"/>
    <s v="Follow up on call"/>
    <n v="57"/>
    <s v="57"/>
  </r>
  <r>
    <x v="72"/>
    <x v="12"/>
    <x v="807"/>
    <x v="6"/>
    <x v="4"/>
    <x v="111"/>
    <x v="2"/>
    <n v="726"/>
    <x v="1"/>
    <d v="2015-03-28T00:00:00"/>
    <s v=""/>
    <m/>
    <s v="14"/>
  </r>
  <r>
    <x v="72"/>
    <x v="17"/>
    <x v="808"/>
    <x v="7"/>
    <x v="2"/>
    <x v="324"/>
    <x v="4"/>
    <n v="2569"/>
    <x v="2"/>
    <d v="2015-04-23T00:00:00"/>
    <s v="Follow up on call"/>
    <n v="40"/>
    <s v=""/>
  </r>
  <r>
    <x v="72"/>
    <x v="14"/>
    <x v="809"/>
    <x v="5"/>
    <x v="2"/>
    <x v="398"/>
    <x v="6"/>
    <n v="2200"/>
    <x v="1"/>
    <d v="2015-05-04T00:00:00"/>
    <s v="Schedule a Meeting"/>
    <n v="51"/>
    <s v=""/>
  </r>
  <r>
    <x v="72"/>
    <x v="8"/>
    <x v="810"/>
    <x v="5"/>
    <x v="1"/>
    <x v="294"/>
    <x v="0"/>
    <n v="962"/>
    <x v="0"/>
    <d v="2015-05-25T00:00:00"/>
    <s v="Send Email"/>
    <n v="72"/>
    <s v=""/>
  </r>
  <r>
    <x v="72"/>
    <x v="14"/>
    <x v="811"/>
    <x v="2"/>
    <x v="3"/>
    <x v="294"/>
    <x v="4"/>
    <n v="1036"/>
    <x v="2"/>
    <d v="2015-05-30T00:00:00"/>
    <s v="Follow up on call"/>
    <n v="77"/>
    <s v=""/>
  </r>
  <r>
    <x v="72"/>
    <x v="14"/>
    <x v="812"/>
    <x v="9"/>
    <x v="1"/>
    <x v="192"/>
    <x v="4"/>
    <n v="1141"/>
    <x v="2"/>
    <d v="2015-06-21T00:00:00"/>
    <s v="Send Email"/>
    <n v="99"/>
    <s v=""/>
  </r>
  <r>
    <x v="72"/>
    <x v="10"/>
    <x v="813"/>
    <x v="8"/>
    <x v="0"/>
    <x v="5"/>
    <x v="6"/>
    <n v="2192"/>
    <x v="1"/>
    <d v="2015-05-15T00:00:00"/>
    <s v="Send Email"/>
    <n v="62"/>
    <s v=""/>
  </r>
  <r>
    <x v="72"/>
    <x v="2"/>
    <x v="814"/>
    <x v="9"/>
    <x v="0"/>
    <x v="121"/>
    <x v="6"/>
    <n v="2760"/>
    <x v="2"/>
    <d v="2015-06-03T00:00:00"/>
    <s v="Schedule a Meeting"/>
    <n v="81"/>
    <s v=""/>
  </r>
  <r>
    <x v="73"/>
    <x v="18"/>
    <x v="815"/>
    <x v="2"/>
    <x v="0"/>
    <x v="141"/>
    <x v="6"/>
    <n v="3864"/>
    <x v="2"/>
    <d v="2015-06-29T00:00:00"/>
    <s v="Send Email"/>
    <n v="106"/>
    <s v=""/>
  </r>
  <r>
    <x v="73"/>
    <x v="0"/>
    <x v="816"/>
    <x v="7"/>
    <x v="2"/>
    <x v="167"/>
    <x v="4"/>
    <n v="2863"/>
    <x v="0"/>
    <d v="2015-06-29T00:00:00"/>
    <s v="No Response"/>
    <n v="106"/>
    <s v=""/>
  </r>
  <r>
    <x v="73"/>
    <x v="0"/>
    <x v="817"/>
    <x v="4"/>
    <x v="0"/>
    <x v="399"/>
    <x v="0"/>
    <n v="227.5"/>
    <x v="3"/>
    <d v="2015-06-15T00:00:00"/>
    <s v="No Response"/>
    <n v="92"/>
    <s v=""/>
  </r>
  <r>
    <x v="73"/>
    <x v="10"/>
    <x v="818"/>
    <x v="2"/>
    <x v="2"/>
    <x v="331"/>
    <x v="2"/>
    <n v="2358"/>
    <x v="2"/>
    <d v="2015-05-28T00:00:00"/>
    <s v="Send Email"/>
    <n v="74"/>
    <s v=""/>
  </r>
  <r>
    <x v="73"/>
    <x v="4"/>
    <x v="819"/>
    <x v="6"/>
    <x v="3"/>
    <x v="211"/>
    <x v="4"/>
    <n v="1540"/>
    <x v="0"/>
    <d v="2015-04-14T00:00:00"/>
    <s v="No Response"/>
    <n v="30"/>
    <s v=""/>
  </r>
  <r>
    <x v="73"/>
    <x v="8"/>
    <x v="820"/>
    <x v="7"/>
    <x v="3"/>
    <x v="393"/>
    <x v="7"/>
    <n v="1408"/>
    <x v="2"/>
    <d v="2015-06-13T00:00:00"/>
    <s v="Follow up on call"/>
    <n v="90"/>
    <s v=""/>
  </r>
  <r>
    <x v="73"/>
    <x v="9"/>
    <x v="821"/>
    <x v="3"/>
    <x v="2"/>
    <x v="379"/>
    <x v="4"/>
    <n v="2352"/>
    <x v="0"/>
    <d v="2015-06-09T00:00:00"/>
    <s v="Follow up on call"/>
    <n v="86"/>
    <s v=""/>
  </r>
  <r>
    <x v="73"/>
    <x v="9"/>
    <x v="822"/>
    <x v="5"/>
    <x v="3"/>
    <x v="251"/>
    <x v="5"/>
    <n v="3213"/>
    <x v="2"/>
    <d v="2015-09-03T00:00:00"/>
    <s v=""/>
    <n v="172"/>
    <s v=""/>
  </r>
  <r>
    <x v="73"/>
    <x v="0"/>
    <x v="823"/>
    <x v="2"/>
    <x v="3"/>
    <x v="9"/>
    <x v="3"/>
    <n v="2992.5"/>
    <x v="0"/>
    <d v="2015-04-07T00:00:00"/>
    <s v="Schedule a Meeting"/>
    <n v="23"/>
    <s v=""/>
  </r>
  <r>
    <x v="74"/>
    <x v="1"/>
    <x v="824"/>
    <x v="6"/>
    <x v="0"/>
    <x v="17"/>
    <x v="3"/>
    <n v="3675"/>
    <x v="2"/>
    <d v="2015-04-27T00:00:00"/>
    <s v="Schedule a Meeting"/>
    <n v="42"/>
    <s v=""/>
  </r>
  <r>
    <x v="74"/>
    <x v="19"/>
    <x v="825"/>
    <x v="1"/>
    <x v="0"/>
    <x v="387"/>
    <x v="1"/>
    <n v="1325"/>
    <x v="1"/>
    <d v="2015-09-24T00:00:00"/>
    <s v=""/>
    <n v="192"/>
    <s v=""/>
  </r>
  <r>
    <x v="74"/>
    <x v="3"/>
    <x v="826"/>
    <x v="6"/>
    <x v="0"/>
    <x v="19"/>
    <x v="7"/>
    <n v="1606"/>
    <x v="2"/>
    <d v="2015-04-16T00:00:00"/>
    <s v="No Response"/>
    <n v="31"/>
    <s v=""/>
  </r>
  <r>
    <x v="74"/>
    <x v="3"/>
    <x v="827"/>
    <x v="9"/>
    <x v="0"/>
    <x v="85"/>
    <x v="0"/>
    <n v="2606.5"/>
    <x v="1"/>
    <d v="2015-06-15T00:00:00"/>
    <s v="Schedule a Meeting"/>
    <n v="91"/>
    <s v=""/>
  </r>
  <r>
    <x v="74"/>
    <x v="15"/>
    <x v="828"/>
    <x v="0"/>
    <x v="1"/>
    <x v="123"/>
    <x v="5"/>
    <n v="1241"/>
    <x v="1"/>
    <d v="2015-04-19T00:00:00"/>
    <s v="Follow up on call"/>
    <n v="34"/>
    <s v=""/>
  </r>
  <r>
    <x v="74"/>
    <x v="11"/>
    <x v="829"/>
    <x v="3"/>
    <x v="2"/>
    <x v="400"/>
    <x v="5"/>
    <n v="3927"/>
    <x v="2"/>
    <d v="2015-04-05T00:00:00"/>
    <s v="Follow up on call"/>
    <n v="20"/>
    <s v=""/>
  </r>
  <r>
    <x v="75"/>
    <x v="0"/>
    <x v="830"/>
    <x v="1"/>
    <x v="3"/>
    <x v="337"/>
    <x v="3"/>
    <n v="1065"/>
    <x v="0"/>
    <d v="2015-06-27T00:00:00"/>
    <s v="Schedule a Meeting"/>
    <n v="102"/>
    <s v=""/>
  </r>
  <r>
    <x v="75"/>
    <x v="14"/>
    <x v="831"/>
    <x v="0"/>
    <x v="1"/>
    <x v="158"/>
    <x v="5"/>
    <n v="3638"/>
    <x v="2"/>
    <d v="2015-06-28T00:00:00"/>
    <s v="Follow up on call"/>
    <n v="103"/>
    <s v=""/>
  </r>
  <r>
    <x v="75"/>
    <x v="1"/>
    <x v="832"/>
    <x v="3"/>
    <x v="3"/>
    <x v="385"/>
    <x v="7"/>
    <n v="753.5"/>
    <x v="1"/>
    <d v="2015-05-29T00:00:00"/>
    <s v="Send Email"/>
    <n v="73"/>
    <s v=""/>
  </r>
  <r>
    <x v="75"/>
    <x v="14"/>
    <x v="833"/>
    <x v="0"/>
    <x v="0"/>
    <x v="275"/>
    <x v="5"/>
    <n v="2762.5"/>
    <x v="2"/>
    <d v="2015-06-12T00:00:00"/>
    <s v="Schedule a Meeting"/>
    <n v="87"/>
    <s v=""/>
  </r>
  <r>
    <x v="75"/>
    <x v="4"/>
    <x v="834"/>
    <x v="8"/>
    <x v="0"/>
    <x v="330"/>
    <x v="7"/>
    <n v="2722.5"/>
    <x v="0"/>
    <d v="2015-05-14T00:00:00"/>
    <s v="Schedule a Meeting"/>
    <n v="58"/>
    <s v=""/>
  </r>
  <r>
    <x v="75"/>
    <x v="1"/>
    <x v="835"/>
    <x v="8"/>
    <x v="0"/>
    <x v="186"/>
    <x v="0"/>
    <n v="1131"/>
    <x v="2"/>
    <d v="2015-06-23T00:00:00"/>
    <s v="Follow up on call"/>
    <n v="98"/>
    <s v=""/>
  </r>
  <r>
    <x v="75"/>
    <x v="7"/>
    <x v="836"/>
    <x v="3"/>
    <x v="0"/>
    <x v="371"/>
    <x v="4"/>
    <n v="819"/>
    <x v="2"/>
    <d v="2015-05-13T00:00:00"/>
    <s v="Schedule a Meeting"/>
    <n v="57"/>
    <s v=""/>
  </r>
  <r>
    <x v="75"/>
    <x v="13"/>
    <x v="837"/>
    <x v="4"/>
    <x v="0"/>
    <x v="348"/>
    <x v="2"/>
    <n v="2922"/>
    <x v="1"/>
    <d v="2015-04-05T00:00:00"/>
    <s v="No Response"/>
    <n v="19"/>
    <s v=""/>
  </r>
  <r>
    <x v="75"/>
    <x v="14"/>
    <x v="838"/>
    <x v="0"/>
    <x v="0"/>
    <x v="192"/>
    <x v="3"/>
    <n v="1222.5"/>
    <x v="2"/>
    <d v="2015-04-14T00:00:00"/>
    <s v="Schedule a Meeting"/>
    <n v="28"/>
    <s v=""/>
  </r>
  <r>
    <x v="75"/>
    <x v="1"/>
    <x v="839"/>
    <x v="0"/>
    <x v="2"/>
    <x v="375"/>
    <x v="3"/>
    <n v="3405"/>
    <x v="2"/>
    <d v="2015-06-17T00:00:00"/>
    <s v="Send Email"/>
    <n v="92"/>
    <s v=""/>
  </r>
  <r>
    <x v="75"/>
    <x v="8"/>
    <x v="840"/>
    <x v="1"/>
    <x v="3"/>
    <x v="401"/>
    <x v="0"/>
    <n v="2080"/>
    <x v="1"/>
    <d v="2015-06-26T00:00:00"/>
    <s v="No Response"/>
    <n v="101"/>
    <s v=""/>
  </r>
  <r>
    <x v="76"/>
    <x v="10"/>
    <x v="841"/>
    <x v="3"/>
    <x v="0"/>
    <x v="402"/>
    <x v="3"/>
    <n v="705"/>
    <x v="2"/>
    <d v="2015-06-12T00:00:00"/>
    <s v="No Response"/>
    <n v="86"/>
    <s v=""/>
  </r>
  <r>
    <x v="76"/>
    <x v="16"/>
    <x v="842"/>
    <x v="6"/>
    <x v="1"/>
    <x v="110"/>
    <x v="6"/>
    <n v="880"/>
    <x v="1"/>
    <d v="2015-05-28T00:00:00"/>
    <s v="Follow up on call"/>
    <n v="71"/>
    <s v=""/>
  </r>
  <r>
    <x v="76"/>
    <x v="17"/>
    <x v="843"/>
    <x v="6"/>
    <x v="1"/>
    <x v="156"/>
    <x v="5"/>
    <n v="3561.5"/>
    <x v="0"/>
    <d v="2015-05-25T00:00:00"/>
    <s v="Follow up on call"/>
    <n v="68"/>
    <s v=""/>
  </r>
  <r>
    <x v="76"/>
    <x v="4"/>
    <x v="844"/>
    <x v="9"/>
    <x v="1"/>
    <x v="172"/>
    <x v="0"/>
    <n v="78"/>
    <x v="2"/>
    <d v="2015-05-21T00:00:00"/>
    <s v="Follow up on call"/>
    <n v="64"/>
    <s v=""/>
  </r>
  <r>
    <x v="76"/>
    <x v="8"/>
    <x v="845"/>
    <x v="1"/>
    <x v="2"/>
    <x v="167"/>
    <x v="6"/>
    <n v="3272"/>
    <x v="1"/>
    <d v="2015-06-03T00:00:00"/>
    <s v=""/>
    <n v="77"/>
    <s v=""/>
  </r>
  <r>
    <x v="76"/>
    <x v="5"/>
    <x v="846"/>
    <x v="8"/>
    <x v="1"/>
    <x v="298"/>
    <x v="3"/>
    <n v="2880"/>
    <x v="1"/>
    <d v="2015-06-12T00:00:00"/>
    <s v="Schedule a Meeting"/>
    <n v="86"/>
    <s v=""/>
  </r>
  <r>
    <x v="76"/>
    <x v="6"/>
    <x v="847"/>
    <x v="2"/>
    <x v="3"/>
    <x v="403"/>
    <x v="2"/>
    <n v="222"/>
    <x v="3"/>
    <d v="2015-06-03T00:00:00"/>
    <s v="Follow up on call"/>
    <n v="77"/>
    <s v=""/>
  </r>
  <r>
    <x v="76"/>
    <x v="19"/>
    <x v="848"/>
    <x v="8"/>
    <x v="0"/>
    <x v="170"/>
    <x v="0"/>
    <n v="1579.5"/>
    <x v="2"/>
    <d v="2015-04-03T00:00:00"/>
    <s v="No Response"/>
    <n v="16"/>
    <s v=""/>
  </r>
  <r>
    <x v="76"/>
    <x v="3"/>
    <x v="849"/>
    <x v="8"/>
    <x v="1"/>
    <x v="139"/>
    <x v="0"/>
    <n v="299"/>
    <x v="3"/>
    <d v="2015-06-17T00:00:00"/>
    <s v="Follow up on call"/>
    <n v="91"/>
    <s v=""/>
  </r>
  <r>
    <x v="76"/>
    <x v="17"/>
    <x v="850"/>
    <x v="3"/>
    <x v="2"/>
    <x v="69"/>
    <x v="6"/>
    <n v="3440"/>
    <x v="2"/>
    <d v="2015-05-10T00:00:00"/>
    <s v="Send Email"/>
    <n v="53"/>
    <s v=""/>
  </r>
  <r>
    <x v="76"/>
    <x v="18"/>
    <x v="851"/>
    <x v="8"/>
    <x v="0"/>
    <x v="81"/>
    <x v="4"/>
    <n v="273"/>
    <x v="3"/>
    <d v="2015-04-22T00:00:00"/>
    <s v="Schedule a Meeting"/>
    <n v="35"/>
    <s v=""/>
  </r>
  <r>
    <x v="76"/>
    <x v="0"/>
    <x v="852"/>
    <x v="5"/>
    <x v="1"/>
    <x v="287"/>
    <x v="7"/>
    <n v="2711.5"/>
    <x v="2"/>
    <d v="2015-05-31T00:00:00"/>
    <s v="Follow up on call"/>
    <n v="74"/>
    <s v=""/>
  </r>
  <r>
    <x v="76"/>
    <x v="16"/>
    <x v="853"/>
    <x v="7"/>
    <x v="1"/>
    <x v="175"/>
    <x v="4"/>
    <n v="3395"/>
    <x v="2"/>
    <d v="2015-06-25T00:00:00"/>
    <s v="Send Email"/>
    <n v="99"/>
    <s v=""/>
  </r>
  <r>
    <x v="76"/>
    <x v="3"/>
    <x v="854"/>
    <x v="4"/>
    <x v="0"/>
    <x v="214"/>
    <x v="4"/>
    <n v="2527"/>
    <x v="2"/>
    <d v="2015-06-01T00:00:00"/>
    <s v=""/>
    <n v="75"/>
    <s v=""/>
  </r>
  <r>
    <x v="76"/>
    <x v="4"/>
    <x v="855"/>
    <x v="2"/>
    <x v="0"/>
    <x v="248"/>
    <x v="3"/>
    <n v="570"/>
    <x v="1"/>
    <d v="2015-06-22T00:00:00"/>
    <s v="Schedule a Meeting"/>
    <n v="96"/>
    <s v=""/>
  </r>
  <r>
    <x v="76"/>
    <x v="12"/>
    <x v="856"/>
    <x v="2"/>
    <x v="2"/>
    <x v="77"/>
    <x v="5"/>
    <n v="2116.5"/>
    <x v="1"/>
    <d v="2015-06-08T00:00:00"/>
    <s v="Schedule a Meeting"/>
    <n v="82"/>
    <s v=""/>
  </r>
  <r>
    <x v="76"/>
    <x v="18"/>
    <x v="857"/>
    <x v="1"/>
    <x v="1"/>
    <x v="300"/>
    <x v="4"/>
    <n v="924"/>
    <x v="0"/>
    <d v="2015-05-01T00:00:00"/>
    <s v=""/>
    <n v="44"/>
    <s v=""/>
  </r>
  <r>
    <x v="76"/>
    <x v="19"/>
    <x v="858"/>
    <x v="0"/>
    <x v="1"/>
    <x v="171"/>
    <x v="4"/>
    <n v="1722"/>
    <x v="2"/>
    <d v="2015-04-14T00:00:00"/>
    <s v="Follow up on call"/>
    <n v="27"/>
    <s v=""/>
  </r>
  <r>
    <x v="77"/>
    <x v="13"/>
    <x v="859"/>
    <x v="2"/>
    <x v="3"/>
    <x v="128"/>
    <x v="7"/>
    <n v="236.5"/>
    <x v="3"/>
    <d v="2015-05-28T00:00:00"/>
    <s v="Schedule a Meeting"/>
    <n v="70"/>
    <s v=""/>
  </r>
  <r>
    <x v="77"/>
    <x v="19"/>
    <x v="860"/>
    <x v="4"/>
    <x v="3"/>
    <x v="163"/>
    <x v="1"/>
    <n v="1090"/>
    <x v="2"/>
    <d v="2015-06-18T00:00:00"/>
    <s v="Follow up on call"/>
    <n v="91"/>
    <s v=""/>
  </r>
  <r>
    <x v="77"/>
    <x v="17"/>
    <x v="861"/>
    <x v="1"/>
    <x v="0"/>
    <x v="404"/>
    <x v="0"/>
    <n v="1157"/>
    <x v="0"/>
    <d v="2015-04-04T00:00:00"/>
    <s v="Schedule a Meeting"/>
    <n v="16"/>
    <s v=""/>
  </r>
  <r>
    <x v="77"/>
    <x v="19"/>
    <x v="862"/>
    <x v="6"/>
    <x v="0"/>
    <x v="183"/>
    <x v="4"/>
    <n v="497"/>
    <x v="2"/>
    <d v="2015-05-05T00:00:00"/>
    <s v="Schedule a Meeting"/>
    <n v="47"/>
    <s v=""/>
  </r>
  <r>
    <x v="77"/>
    <x v="14"/>
    <x v="863"/>
    <x v="7"/>
    <x v="0"/>
    <x v="191"/>
    <x v="6"/>
    <n v="2816"/>
    <x v="2"/>
    <d v="2015-06-25T00:00:00"/>
    <s v="Schedule a Meeting"/>
    <n v="98"/>
    <s v=""/>
  </r>
  <r>
    <x v="77"/>
    <x v="18"/>
    <x v="864"/>
    <x v="2"/>
    <x v="3"/>
    <x v="405"/>
    <x v="7"/>
    <n v="2040.5"/>
    <x v="2"/>
    <d v="2015-06-22T00:00:00"/>
    <s v="No Response"/>
    <n v="95"/>
    <s v=""/>
  </r>
  <r>
    <x v="77"/>
    <x v="1"/>
    <x v="865"/>
    <x v="7"/>
    <x v="0"/>
    <x v="251"/>
    <x v="5"/>
    <n v="3213"/>
    <x v="1"/>
    <d v="2015-06-28T00:00:00"/>
    <s v="No Response"/>
    <n v="101"/>
    <s v=""/>
  </r>
  <r>
    <x v="77"/>
    <x v="13"/>
    <x v="866"/>
    <x v="4"/>
    <x v="0"/>
    <x v="406"/>
    <x v="4"/>
    <n v="189"/>
    <x v="3"/>
    <d v="2015-05-04T00:00:00"/>
    <s v="Schedule a Meeting"/>
    <n v="46"/>
    <s v=""/>
  </r>
  <r>
    <x v="78"/>
    <x v="15"/>
    <x v="867"/>
    <x v="5"/>
    <x v="2"/>
    <x v="41"/>
    <x v="2"/>
    <n v="1134"/>
    <x v="2"/>
    <d v="2015-06-13T00:00:00"/>
    <s v="No Response"/>
    <n v="85"/>
    <s v=""/>
  </r>
  <r>
    <x v="78"/>
    <x v="15"/>
    <x v="868"/>
    <x v="4"/>
    <x v="2"/>
    <x v="339"/>
    <x v="6"/>
    <n v="3984"/>
    <x v="2"/>
    <d v="2015-06-27T00:00:00"/>
    <s v="Schedule a Meeting"/>
    <n v="99"/>
    <s v=""/>
  </r>
  <r>
    <x v="78"/>
    <x v="17"/>
    <x v="869"/>
    <x v="4"/>
    <x v="0"/>
    <x v="248"/>
    <x v="5"/>
    <n v="646"/>
    <x v="0"/>
    <d v="2015-06-12T00:00:00"/>
    <s v="Follow up on call"/>
    <n v="84"/>
    <s v=""/>
  </r>
  <r>
    <x v="78"/>
    <x v="11"/>
    <x v="870"/>
    <x v="4"/>
    <x v="3"/>
    <x v="47"/>
    <x v="1"/>
    <n v="1065"/>
    <x v="2"/>
    <d v="2015-06-29T00:00:00"/>
    <s v="Follow up on call"/>
    <n v="101"/>
    <s v=""/>
  </r>
  <r>
    <x v="78"/>
    <x v="13"/>
    <x v="871"/>
    <x v="3"/>
    <x v="1"/>
    <x v="305"/>
    <x v="6"/>
    <n v="432"/>
    <x v="2"/>
    <d v="2015-04-03T00:00:00"/>
    <s v="Schedule a Meeting"/>
    <n v="14"/>
    <s v=""/>
  </r>
  <r>
    <x v="78"/>
    <x v="14"/>
    <x v="872"/>
    <x v="6"/>
    <x v="0"/>
    <x v="407"/>
    <x v="3"/>
    <n v="2077.5"/>
    <x v="0"/>
    <d v="2015-05-08T00:00:00"/>
    <s v="Follow up on call"/>
    <n v="49"/>
    <s v=""/>
  </r>
  <r>
    <x v="79"/>
    <x v="19"/>
    <x v="873"/>
    <x v="2"/>
    <x v="3"/>
    <x v="284"/>
    <x v="0"/>
    <n v="2528.5"/>
    <x v="1"/>
    <d v="2015-06-26T00:00:00"/>
    <s v="Schedule a Meeting"/>
    <n v="97"/>
    <s v=""/>
  </r>
  <r>
    <x v="79"/>
    <x v="3"/>
    <x v="874"/>
    <x v="8"/>
    <x v="0"/>
    <x v="158"/>
    <x v="4"/>
    <n v="2996"/>
    <x v="2"/>
    <d v="2015-07-22T00:00:00"/>
    <s v=""/>
    <n v="123"/>
    <s v=""/>
  </r>
  <r>
    <x v="79"/>
    <x v="15"/>
    <x v="875"/>
    <x v="5"/>
    <x v="1"/>
    <x v="405"/>
    <x v="6"/>
    <n v="2968"/>
    <x v="0"/>
    <d v="2015-06-28T00:00:00"/>
    <s v="Schedule a Meeting"/>
    <n v="99"/>
    <s v=""/>
  </r>
  <r>
    <x v="79"/>
    <x v="6"/>
    <x v="876"/>
    <x v="2"/>
    <x v="0"/>
    <x v="288"/>
    <x v="4"/>
    <n v="602"/>
    <x v="2"/>
    <d v="2015-04-20T00:00:00"/>
    <s v="Follow up on call"/>
    <n v="30"/>
    <s v=""/>
  </r>
  <r>
    <x v="79"/>
    <x v="12"/>
    <x v="877"/>
    <x v="0"/>
    <x v="0"/>
    <x v="259"/>
    <x v="6"/>
    <n v="736"/>
    <x v="1"/>
    <d v="2015-05-04T00:00:00"/>
    <s v="No Response"/>
    <n v="44"/>
    <s v=""/>
  </r>
  <r>
    <x v="79"/>
    <x v="4"/>
    <x v="878"/>
    <x v="4"/>
    <x v="2"/>
    <x v="148"/>
    <x v="7"/>
    <n v="1963.5"/>
    <x v="0"/>
    <d v="2015-06-23T00:00:00"/>
    <s v="Schedule a Meeting"/>
    <n v="94"/>
    <s v=""/>
  </r>
  <r>
    <x v="79"/>
    <x v="18"/>
    <x v="879"/>
    <x v="5"/>
    <x v="0"/>
    <x v="145"/>
    <x v="7"/>
    <n v="1017.5"/>
    <x v="2"/>
    <d v="2015-05-22T00:00:00"/>
    <s v="Follow up on call"/>
    <n v="62"/>
    <s v=""/>
  </r>
  <r>
    <x v="79"/>
    <x v="9"/>
    <x v="880"/>
    <x v="5"/>
    <x v="3"/>
    <x v="234"/>
    <x v="2"/>
    <n v="2286"/>
    <x v="0"/>
    <d v="2015-06-20T00:00:00"/>
    <s v="Follow up on call"/>
    <n v="91"/>
    <s v=""/>
  </r>
  <r>
    <x v="79"/>
    <x v="11"/>
    <x v="881"/>
    <x v="1"/>
    <x v="5"/>
    <x v="267"/>
    <x v="4"/>
    <n v="1456"/>
    <x v="1"/>
    <d v="2015-04-25T00:00:00"/>
    <s v=""/>
    <n v="35"/>
    <s v=""/>
  </r>
  <r>
    <x v="79"/>
    <x v="2"/>
    <x v="882"/>
    <x v="0"/>
    <x v="2"/>
    <x v="257"/>
    <x v="6"/>
    <n v="176"/>
    <x v="3"/>
    <d v="2015-05-21T00:00:00"/>
    <s v="Schedule a Meeting"/>
    <n v="61"/>
    <s v=""/>
  </r>
  <r>
    <x v="79"/>
    <x v="17"/>
    <x v="883"/>
    <x v="6"/>
    <x v="2"/>
    <x v="59"/>
    <x v="3"/>
    <n v="2715"/>
    <x v="1"/>
    <d v="2015-04-18T00:00:00"/>
    <s v="Follow up on call"/>
    <n v="28"/>
    <s v=""/>
  </r>
  <r>
    <x v="79"/>
    <x v="7"/>
    <x v="884"/>
    <x v="5"/>
    <x v="3"/>
    <x v="106"/>
    <x v="4"/>
    <n v="560"/>
    <x v="1"/>
    <d v="2015-06-27T00:00:00"/>
    <s v="Send Email"/>
    <n v="98"/>
    <s v=""/>
  </r>
  <r>
    <x v="79"/>
    <x v="12"/>
    <x v="885"/>
    <x v="6"/>
    <x v="0"/>
    <x v="32"/>
    <x v="2"/>
    <n v="174"/>
    <x v="1"/>
    <d v="2015-06-02T00:00:00"/>
    <s v="Schedule a Meeting"/>
    <n v="73"/>
    <s v=""/>
  </r>
  <r>
    <x v="79"/>
    <x v="1"/>
    <x v="886"/>
    <x v="1"/>
    <x v="0"/>
    <x v="379"/>
    <x v="4"/>
    <n v="2352"/>
    <x v="2"/>
    <d v="2015-06-09T00:00:00"/>
    <s v="Send Email"/>
    <n v="80"/>
    <s v=""/>
  </r>
  <r>
    <x v="79"/>
    <x v="17"/>
    <x v="887"/>
    <x v="3"/>
    <x v="1"/>
    <x v="408"/>
    <x v="4"/>
    <n v="2709"/>
    <x v="2"/>
    <d v="2015-06-03T00:00:00"/>
    <s v="Follow up on call"/>
    <n v="74"/>
    <s v=""/>
  </r>
  <r>
    <x v="79"/>
    <x v="16"/>
    <x v="888"/>
    <x v="3"/>
    <x v="2"/>
    <x v="35"/>
    <x v="3"/>
    <n v="772.5"/>
    <x v="0"/>
    <d v="2015-06-25T00:00:00"/>
    <s v="Send Email"/>
    <n v="96"/>
    <s v=""/>
  </r>
  <r>
    <x v="80"/>
    <x v="3"/>
    <x v="889"/>
    <x v="4"/>
    <x v="5"/>
    <x v="173"/>
    <x v="5"/>
    <n v="3400"/>
    <x v="2"/>
    <d v="2015-04-06T00:00:00"/>
    <s v=""/>
    <n v="15"/>
    <s v=""/>
  </r>
  <r>
    <x v="80"/>
    <x v="14"/>
    <x v="890"/>
    <x v="2"/>
    <x v="2"/>
    <x v="110"/>
    <x v="7"/>
    <n v="605"/>
    <x v="0"/>
    <d v="2015-04-09T00:00:00"/>
    <s v="Send Email"/>
    <n v="18"/>
    <s v=""/>
  </r>
  <r>
    <x v="80"/>
    <x v="12"/>
    <x v="891"/>
    <x v="1"/>
    <x v="1"/>
    <x v="15"/>
    <x v="6"/>
    <n v="3744"/>
    <x v="1"/>
    <d v="2015-06-23T00:00:00"/>
    <s v=""/>
    <n v="93"/>
    <s v=""/>
  </r>
  <r>
    <x v="80"/>
    <x v="5"/>
    <x v="892"/>
    <x v="4"/>
    <x v="2"/>
    <x v="7"/>
    <x v="4"/>
    <n v="1057"/>
    <x v="1"/>
    <d v="2015-06-15T00:00:00"/>
    <s v="Schedule a Meeting"/>
    <n v="85"/>
    <s v=""/>
  </r>
  <r>
    <x v="80"/>
    <x v="3"/>
    <x v="893"/>
    <x v="2"/>
    <x v="1"/>
    <x v="220"/>
    <x v="5"/>
    <n v="1530"/>
    <x v="0"/>
    <d v="2015-04-20T00:00:00"/>
    <s v="Schedule a Meeting"/>
    <n v="29"/>
    <s v=""/>
  </r>
  <r>
    <x v="80"/>
    <x v="12"/>
    <x v="894"/>
    <x v="9"/>
    <x v="1"/>
    <x v="353"/>
    <x v="0"/>
    <n v="3243.5"/>
    <x v="2"/>
    <d v="2015-04-02T00:00:00"/>
    <s v="Schedule a Meeting"/>
    <n v="11"/>
    <s v=""/>
  </r>
  <r>
    <x v="80"/>
    <x v="12"/>
    <x v="895"/>
    <x v="9"/>
    <x v="1"/>
    <x v="401"/>
    <x v="6"/>
    <n v="2560"/>
    <x v="1"/>
    <d v="2015-06-20T00:00:00"/>
    <s v="Schedule a Meeting"/>
    <n v="90"/>
    <s v=""/>
  </r>
  <r>
    <x v="80"/>
    <x v="12"/>
    <x v="896"/>
    <x v="0"/>
    <x v="3"/>
    <x v="42"/>
    <x v="4"/>
    <n v="616"/>
    <x v="2"/>
    <d v="2015-05-30T00:00:00"/>
    <s v="No Response"/>
    <n v="69"/>
    <s v=""/>
  </r>
  <r>
    <x v="80"/>
    <x v="19"/>
    <x v="897"/>
    <x v="0"/>
    <x v="3"/>
    <x v="264"/>
    <x v="5"/>
    <n v="3170.5"/>
    <x v="1"/>
    <d v="2015-04-23T00:00:00"/>
    <s v="Schedule a Meeting"/>
    <n v="32"/>
    <s v=""/>
  </r>
  <r>
    <x v="80"/>
    <x v="9"/>
    <x v="898"/>
    <x v="1"/>
    <x v="0"/>
    <x v="149"/>
    <x v="3"/>
    <n v="2925"/>
    <x v="1"/>
    <d v="2015-05-10T00:00:00"/>
    <s v="Follow up on call"/>
    <n v="49"/>
    <s v=""/>
  </r>
  <r>
    <x v="80"/>
    <x v="3"/>
    <x v="899"/>
    <x v="3"/>
    <x v="0"/>
    <x v="259"/>
    <x v="4"/>
    <n v="644"/>
    <x v="1"/>
    <d v="2015-05-04T00:00:00"/>
    <s v="Send Email"/>
    <n v="43"/>
    <s v=""/>
  </r>
  <r>
    <x v="81"/>
    <x v="14"/>
    <x v="900"/>
    <x v="6"/>
    <x v="2"/>
    <x v="201"/>
    <x v="7"/>
    <n v="819.5"/>
    <x v="1"/>
    <d v="2015-05-20T00:00:00"/>
    <s v="Schedule a Meeting"/>
    <n v="58"/>
    <s v=""/>
  </r>
  <r>
    <x v="81"/>
    <x v="4"/>
    <x v="901"/>
    <x v="8"/>
    <x v="0"/>
    <x v="310"/>
    <x v="6"/>
    <n v="1448"/>
    <x v="2"/>
    <d v="2015-06-23T00:00:00"/>
    <s v=""/>
    <n v="92"/>
    <s v=""/>
  </r>
  <r>
    <x v="81"/>
    <x v="11"/>
    <x v="902"/>
    <x v="4"/>
    <x v="3"/>
    <x v="145"/>
    <x v="6"/>
    <n v="1480"/>
    <x v="2"/>
    <d v="2015-04-06T00:00:00"/>
    <s v="Schedule a Meeting"/>
    <n v="14"/>
    <s v=""/>
  </r>
  <r>
    <x v="81"/>
    <x v="4"/>
    <x v="903"/>
    <x v="1"/>
    <x v="0"/>
    <x v="99"/>
    <x v="0"/>
    <n v="936"/>
    <x v="1"/>
    <d v="2015-04-21T00:00:00"/>
    <s v="Send Email"/>
    <n v="29"/>
    <s v=""/>
  </r>
  <r>
    <x v="81"/>
    <x v="9"/>
    <x v="904"/>
    <x v="4"/>
    <x v="3"/>
    <x v="409"/>
    <x v="2"/>
    <n v="1854"/>
    <x v="1"/>
    <d v="2015-06-10T00:00:00"/>
    <s v="Schedule a Meeting"/>
    <n v="79"/>
    <s v=""/>
  </r>
  <r>
    <x v="82"/>
    <x v="7"/>
    <x v="905"/>
    <x v="5"/>
    <x v="0"/>
    <x v="175"/>
    <x v="0"/>
    <n v="3152.5"/>
    <x v="0"/>
    <d v="2015-05-10T00:00:00"/>
    <s v="Follow up on call"/>
    <n v="47"/>
    <s v=""/>
  </r>
  <r>
    <x v="82"/>
    <x v="6"/>
    <x v="906"/>
    <x v="8"/>
    <x v="3"/>
    <x v="360"/>
    <x v="0"/>
    <n v="1696.5"/>
    <x v="1"/>
    <d v="2015-05-17T00:00:00"/>
    <s v="Follow up on call"/>
    <n v="54"/>
    <s v=""/>
  </r>
  <r>
    <x v="82"/>
    <x v="3"/>
    <x v="907"/>
    <x v="0"/>
    <x v="0"/>
    <x v="410"/>
    <x v="6"/>
    <n v="1680"/>
    <x v="2"/>
    <d v="2015-06-23T00:00:00"/>
    <s v="Follow up on call"/>
    <n v="91"/>
    <s v=""/>
  </r>
  <r>
    <x v="82"/>
    <x v="5"/>
    <x v="908"/>
    <x v="9"/>
    <x v="1"/>
    <x v="132"/>
    <x v="3"/>
    <n v="2452.5"/>
    <x v="2"/>
    <d v="2015-06-07T00:00:00"/>
    <s v="Send Email"/>
    <n v="75"/>
    <s v=""/>
  </r>
  <r>
    <x v="82"/>
    <x v="7"/>
    <x v="909"/>
    <x v="2"/>
    <x v="0"/>
    <x v="345"/>
    <x v="7"/>
    <n v="1364"/>
    <x v="2"/>
    <d v="2015-05-08T00:00:00"/>
    <s v="Schedule a Meeting"/>
    <n v="45"/>
    <s v=""/>
  </r>
  <r>
    <x v="82"/>
    <x v="12"/>
    <x v="910"/>
    <x v="7"/>
    <x v="1"/>
    <x v="209"/>
    <x v="6"/>
    <n v="3552"/>
    <x v="2"/>
    <d v="2015-06-09T00:00:00"/>
    <s v="Follow up on call"/>
    <n v="77"/>
    <s v=""/>
  </r>
  <r>
    <x v="82"/>
    <x v="5"/>
    <x v="911"/>
    <x v="0"/>
    <x v="0"/>
    <x v="411"/>
    <x v="0"/>
    <n v="2580.5"/>
    <x v="2"/>
    <d v="2015-06-19T00:00:00"/>
    <s v="Schedule a Meeting"/>
    <n v="87"/>
    <s v=""/>
  </r>
  <r>
    <x v="82"/>
    <x v="15"/>
    <x v="912"/>
    <x v="6"/>
    <x v="2"/>
    <x v="350"/>
    <x v="2"/>
    <n v="2934"/>
    <x v="1"/>
    <d v="2015-05-31T00:00:00"/>
    <s v="Send Email"/>
    <n v="68"/>
    <s v=""/>
  </r>
  <r>
    <x v="83"/>
    <x v="2"/>
    <x v="913"/>
    <x v="3"/>
    <x v="0"/>
    <x v="401"/>
    <x v="6"/>
    <n v="2560"/>
    <x v="2"/>
    <d v="2015-06-26T00:00:00"/>
    <s v="Follow up on call"/>
    <n v="93"/>
    <s v=""/>
  </r>
  <r>
    <x v="83"/>
    <x v="0"/>
    <x v="914"/>
    <x v="4"/>
    <x v="2"/>
    <x v="412"/>
    <x v="5"/>
    <n v="3918.5"/>
    <x v="2"/>
    <d v="2015-05-07T00:00:00"/>
    <s v="Send Email"/>
    <n v="43"/>
    <s v=""/>
  </r>
  <r>
    <x v="83"/>
    <x v="16"/>
    <x v="915"/>
    <x v="3"/>
    <x v="0"/>
    <x v="141"/>
    <x v="5"/>
    <n v="4105.5"/>
    <x v="2"/>
    <d v="2015-05-28T00:00:00"/>
    <s v="Schedule a Meeting"/>
    <n v="64"/>
    <s v=""/>
  </r>
  <r>
    <x v="83"/>
    <x v="15"/>
    <x v="916"/>
    <x v="1"/>
    <x v="1"/>
    <x v="217"/>
    <x v="7"/>
    <n v="1287"/>
    <x v="1"/>
    <d v="2015-06-08T00:00:00"/>
    <s v="Schedule a Meeting"/>
    <n v="75"/>
    <s v=""/>
  </r>
  <r>
    <x v="83"/>
    <x v="6"/>
    <x v="917"/>
    <x v="9"/>
    <x v="2"/>
    <x v="413"/>
    <x v="4"/>
    <n v="2758"/>
    <x v="1"/>
    <d v="2015-06-29T00:00:00"/>
    <s v="Schedule a Meeting"/>
    <n v="96"/>
    <s v=""/>
  </r>
  <r>
    <x v="83"/>
    <x v="19"/>
    <x v="918"/>
    <x v="9"/>
    <x v="0"/>
    <x v="181"/>
    <x v="5"/>
    <n v="3451"/>
    <x v="2"/>
    <d v="2015-04-11T00:00:00"/>
    <s v="Follow up on call"/>
    <n v="17"/>
    <s v=""/>
  </r>
  <r>
    <x v="83"/>
    <x v="13"/>
    <x v="919"/>
    <x v="3"/>
    <x v="0"/>
    <x v="86"/>
    <x v="6"/>
    <n v="3328"/>
    <x v="2"/>
    <d v="2015-05-23T00:00:00"/>
    <s v="Send Email"/>
    <n v="59"/>
    <s v=""/>
  </r>
  <r>
    <x v="83"/>
    <x v="15"/>
    <x v="920"/>
    <x v="5"/>
    <x v="2"/>
    <x v="65"/>
    <x v="7"/>
    <n v="1727"/>
    <x v="2"/>
    <d v="2015-06-05T00:00:00"/>
    <s v=""/>
    <n v="72"/>
    <s v=""/>
  </r>
  <r>
    <x v="83"/>
    <x v="6"/>
    <x v="921"/>
    <x v="6"/>
    <x v="3"/>
    <x v="388"/>
    <x v="0"/>
    <n v="2372.5"/>
    <x v="2"/>
    <d v="2015-06-11T00:00:00"/>
    <s v="Follow up on call"/>
    <n v="78"/>
    <s v=""/>
  </r>
  <r>
    <x v="83"/>
    <x v="9"/>
    <x v="922"/>
    <x v="5"/>
    <x v="2"/>
    <x v="87"/>
    <x v="3"/>
    <n v="435"/>
    <x v="2"/>
    <d v="2015-06-03T00:00:00"/>
    <s v="Follow up on call"/>
    <n v="70"/>
    <s v=""/>
  </r>
  <r>
    <x v="83"/>
    <x v="12"/>
    <x v="923"/>
    <x v="2"/>
    <x v="1"/>
    <x v="224"/>
    <x v="5"/>
    <n v="3612.5"/>
    <x v="2"/>
    <d v="2015-04-09T00:00:00"/>
    <s v="Follow up on call"/>
    <n v="15"/>
    <s v=""/>
  </r>
  <r>
    <x v="83"/>
    <x v="7"/>
    <x v="924"/>
    <x v="4"/>
    <x v="0"/>
    <x v="341"/>
    <x v="3"/>
    <n v="667.5"/>
    <x v="1"/>
    <d v="2015-05-28T00:00:00"/>
    <s v="Follow up on call"/>
    <n v="64"/>
    <s v=""/>
  </r>
  <r>
    <x v="83"/>
    <x v="13"/>
    <x v="925"/>
    <x v="5"/>
    <x v="0"/>
    <x v="12"/>
    <x v="4"/>
    <n v="266"/>
    <x v="1"/>
    <d v="2015-04-14T00:00:00"/>
    <s v="Follow up on call"/>
    <n v="20"/>
    <s v=""/>
  </r>
  <r>
    <x v="83"/>
    <x v="1"/>
    <x v="926"/>
    <x v="3"/>
    <x v="0"/>
    <x v="389"/>
    <x v="3"/>
    <n v="1087.5"/>
    <x v="1"/>
    <d v="2015-04-14T00:00:00"/>
    <s v="Send Email"/>
    <n v="20"/>
    <s v=""/>
  </r>
  <r>
    <x v="84"/>
    <x v="15"/>
    <x v="927"/>
    <x v="3"/>
    <x v="0"/>
    <x v="414"/>
    <x v="6"/>
    <n v="2168"/>
    <x v="1"/>
    <d v="2015-06-03T00:00:00"/>
    <s v="Follow up on call"/>
    <n v="69"/>
    <s v=""/>
  </r>
  <r>
    <x v="84"/>
    <x v="4"/>
    <x v="928"/>
    <x v="0"/>
    <x v="1"/>
    <x v="325"/>
    <x v="4"/>
    <n v="2170"/>
    <x v="0"/>
    <d v="2015-06-23T00:00:00"/>
    <s v="Send Email"/>
    <n v="89"/>
    <s v=""/>
  </r>
  <r>
    <x v="84"/>
    <x v="19"/>
    <x v="929"/>
    <x v="0"/>
    <x v="1"/>
    <x v="415"/>
    <x v="2"/>
    <n v="1686"/>
    <x v="2"/>
    <d v="2015-06-26T00:00:00"/>
    <s v="Follow up on call"/>
    <n v="92"/>
    <s v=""/>
  </r>
  <r>
    <x v="84"/>
    <x v="15"/>
    <x v="930"/>
    <x v="9"/>
    <x v="2"/>
    <x v="249"/>
    <x v="4"/>
    <n v="3311"/>
    <x v="2"/>
    <d v="2015-04-16T00:00:00"/>
    <s v="Schedule a Meeting"/>
    <n v="21"/>
    <s v=""/>
  </r>
  <r>
    <x v="84"/>
    <x v="16"/>
    <x v="931"/>
    <x v="5"/>
    <x v="0"/>
    <x v="56"/>
    <x v="4"/>
    <n v="3241"/>
    <x v="1"/>
    <d v="2015-05-13T00:00:00"/>
    <s v="Schedule a Meeting"/>
    <n v="48"/>
    <s v=""/>
  </r>
  <r>
    <x v="84"/>
    <x v="11"/>
    <x v="932"/>
    <x v="4"/>
    <x v="1"/>
    <x v="4"/>
    <x v="4"/>
    <n v="3045"/>
    <x v="0"/>
    <d v="2015-06-04T00:00:00"/>
    <s v="Send Email"/>
    <n v="70"/>
    <s v=""/>
  </r>
  <r>
    <x v="84"/>
    <x v="4"/>
    <x v="933"/>
    <x v="4"/>
    <x v="0"/>
    <x v="416"/>
    <x v="7"/>
    <n v="1034"/>
    <x v="1"/>
    <d v="2015-05-14T00:00:00"/>
    <s v="Follow up on call"/>
    <n v="49"/>
    <s v=""/>
  </r>
  <r>
    <x v="84"/>
    <x v="16"/>
    <x v="934"/>
    <x v="0"/>
    <x v="0"/>
    <x v="105"/>
    <x v="5"/>
    <n v="2737"/>
    <x v="2"/>
    <d v="2015-05-25T00:00:00"/>
    <s v="Follow up on call"/>
    <n v="60"/>
    <s v=""/>
  </r>
  <r>
    <x v="84"/>
    <x v="3"/>
    <x v="935"/>
    <x v="0"/>
    <x v="0"/>
    <x v="124"/>
    <x v="6"/>
    <n v="1280"/>
    <x v="2"/>
    <d v="2015-06-27T00:00:00"/>
    <s v="Follow up on call"/>
    <n v="93"/>
    <s v=""/>
  </r>
  <r>
    <x v="84"/>
    <x v="19"/>
    <x v="936"/>
    <x v="4"/>
    <x v="3"/>
    <x v="186"/>
    <x v="3"/>
    <n v="1305"/>
    <x v="1"/>
    <d v="2015-05-31T00:00:00"/>
    <s v="Send Email"/>
    <n v="66"/>
    <s v=""/>
  </r>
  <r>
    <x v="84"/>
    <x v="16"/>
    <x v="937"/>
    <x v="9"/>
    <x v="1"/>
    <x v="337"/>
    <x v="3"/>
    <n v="1065"/>
    <x v="0"/>
    <d v="2015-05-06T00:00:00"/>
    <s v="Schedule a Meeting"/>
    <n v="41"/>
    <s v=""/>
  </r>
  <r>
    <x v="84"/>
    <x v="4"/>
    <x v="938"/>
    <x v="6"/>
    <x v="0"/>
    <x v="160"/>
    <x v="0"/>
    <n v="2450.5"/>
    <x v="2"/>
    <d v="2015-06-13T00:00:00"/>
    <s v=""/>
    <n v="79"/>
    <s v=""/>
  </r>
  <r>
    <x v="84"/>
    <x v="3"/>
    <x v="939"/>
    <x v="7"/>
    <x v="1"/>
    <x v="250"/>
    <x v="2"/>
    <n v="1578"/>
    <x v="2"/>
    <d v="2015-05-08T00:00:00"/>
    <s v="Schedule a Meeting"/>
    <n v="43"/>
    <s v=""/>
  </r>
  <r>
    <x v="84"/>
    <x v="7"/>
    <x v="940"/>
    <x v="7"/>
    <x v="3"/>
    <x v="417"/>
    <x v="5"/>
    <n v="1717"/>
    <x v="2"/>
    <d v="2015-04-22T00:00:00"/>
    <s v="No Response"/>
    <n v="27"/>
    <s v=""/>
  </r>
  <r>
    <x v="84"/>
    <x v="19"/>
    <x v="941"/>
    <x v="9"/>
    <x v="2"/>
    <x v="76"/>
    <x v="7"/>
    <n v="1996.5"/>
    <x v="2"/>
    <d v="2015-05-29T00:00:00"/>
    <s v="Follow up on call"/>
    <n v="64"/>
    <s v=""/>
  </r>
  <r>
    <x v="84"/>
    <x v="16"/>
    <x v="942"/>
    <x v="9"/>
    <x v="0"/>
    <x v="314"/>
    <x v="4"/>
    <n v="2737"/>
    <x v="1"/>
    <d v="2015-06-25T00:00:00"/>
    <s v=""/>
    <n v="91"/>
    <s v=""/>
  </r>
  <r>
    <x v="84"/>
    <x v="1"/>
    <x v="943"/>
    <x v="2"/>
    <x v="5"/>
    <x v="213"/>
    <x v="6"/>
    <n v="1296"/>
    <x v="0"/>
    <d v="2015-04-14T00:00:00"/>
    <s v=""/>
    <n v="19"/>
    <s v=""/>
  </r>
  <r>
    <x v="85"/>
    <x v="9"/>
    <x v="944"/>
    <x v="6"/>
    <x v="3"/>
    <x v="32"/>
    <x v="3"/>
    <n v="217.5"/>
    <x v="0"/>
    <d v="2015-06-06T00:00:00"/>
    <s v="Send Email"/>
    <n v="71"/>
    <s v=""/>
  </r>
  <r>
    <x v="85"/>
    <x v="19"/>
    <x v="945"/>
    <x v="0"/>
    <x v="0"/>
    <x v="221"/>
    <x v="2"/>
    <n v="1938"/>
    <x v="2"/>
    <d v="2015-04-11T00:00:00"/>
    <s v="No Response"/>
    <n v="15"/>
    <s v=""/>
  </r>
  <r>
    <x v="85"/>
    <x v="8"/>
    <x v="946"/>
    <x v="9"/>
    <x v="0"/>
    <x v="308"/>
    <x v="1"/>
    <n v="645"/>
    <x v="0"/>
    <d v="2015-07-21T00:00:00"/>
    <s v=""/>
    <n v="116"/>
    <s v=""/>
  </r>
  <r>
    <x v="85"/>
    <x v="12"/>
    <x v="947"/>
    <x v="5"/>
    <x v="0"/>
    <x v="95"/>
    <x v="0"/>
    <n v="1573"/>
    <x v="2"/>
    <d v="2015-04-19T00:00:00"/>
    <s v="Follow up on call"/>
    <n v="23"/>
    <s v=""/>
  </r>
  <r>
    <x v="85"/>
    <x v="13"/>
    <x v="948"/>
    <x v="8"/>
    <x v="1"/>
    <x v="291"/>
    <x v="7"/>
    <n v="313.5"/>
    <x v="2"/>
    <d v="2015-05-02T00:00:00"/>
    <s v="Send Email"/>
    <n v="36"/>
    <s v=""/>
  </r>
  <r>
    <x v="85"/>
    <x v="9"/>
    <x v="949"/>
    <x v="5"/>
    <x v="0"/>
    <x v="385"/>
    <x v="5"/>
    <n v="1164.5"/>
    <x v="2"/>
    <d v="2015-06-23T00:00:00"/>
    <s v="No Response"/>
    <n v="88"/>
    <s v=""/>
  </r>
  <r>
    <x v="85"/>
    <x v="10"/>
    <x v="950"/>
    <x v="4"/>
    <x v="5"/>
    <x v="260"/>
    <x v="2"/>
    <n v="2124"/>
    <x v="0"/>
    <d v="2015-05-24T00:00:00"/>
    <s v=""/>
    <n v="58"/>
    <s v=""/>
  </r>
  <r>
    <x v="85"/>
    <x v="5"/>
    <x v="951"/>
    <x v="7"/>
    <x v="1"/>
    <x v="278"/>
    <x v="4"/>
    <n v="693"/>
    <x v="0"/>
    <d v="2015-04-13T00:00:00"/>
    <s v="Schedule a Meeting"/>
    <n v="17"/>
    <s v=""/>
  </r>
  <r>
    <x v="85"/>
    <x v="4"/>
    <x v="952"/>
    <x v="6"/>
    <x v="0"/>
    <x v="407"/>
    <x v="4"/>
    <n v="1939"/>
    <x v="2"/>
    <d v="2015-06-18T00:00:00"/>
    <s v="Schedule a Meeting"/>
    <n v="83"/>
    <s v=""/>
  </r>
  <r>
    <x v="85"/>
    <x v="15"/>
    <x v="953"/>
    <x v="4"/>
    <x v="0"/>
    <x v="349"/>
    <x v="2"/>
    <n v="1896"/>
    <x v="1"/>
    <d v="2015-04-20T00:00:00"/>
    <s v="Follow up on call"/>
    <n v="24"/>
    <s v=""/>
  </r>
  <r>
    <x v="86"/>
    <x v="17"/>
    <x v="954"/>
    <x v="4"/>
    <x v="3"/>
    <x v="143"/>
    <x v="4"/>
    <n v="2009"/>
    <x v="2"/>
    <d v="2015-05-20T00:00:00"/>
    <s v="Schedule a Meeting"/>
    <n v="53"/>
    <s v=""/>
  </r>
  <r>
    <x v="86"/>
    <x v="8"/>
    <x v="955"/>
    <x v="9"/>
    <x v="1"/>
    <x v="128"/>
    <x v="6"/>
    <n v="344"/>
    <x v="3"/>
    <d v="2015-04-20T00:00:00"/>
    <s v="Follow up on call"/>
    <n v="23"/>
    <s v=""/>
  </r>
  <r>
    <x v="86"/>
    <x v="14"/>
    <x v="956"/>
    <x v="8"/>
    <x v="0"/>
    <x v="371"/>
    <x v="2"/>
    <n v="702"/>
    <x v="2"/>
    <d v="2015-06-03T00:00:00"/>
    <s v="Follow up on call"/>
    <n v="67"/>
    <s v=""/>
  </r>
  <r>
    <x v="86"/>
    <x v="11"/>
    <x v="957"/>
    <x v="2"/>
    <x v="0"/>
    <x v="163"/>
    <x v="4"/>
    <n v="1526"/>
    <x v="2"/>
    <d v="2015-04-26T00:00:00"/>
    <s v="Follow up on call"/>
    <n v="29"/>
    <s v=""/>
  </r>
  <r>
    <x v="86"/>
    <x v="19"/>
    <x v="958"/>
    <x v="5"/>
    <x v="3"/>
    <x v="31"/>
    <x v="7"/>
    <n v="1479.5"/>
    <x v="1"/>
    <d v="2015-05-14T00:00:00"/>
    <s v="Schedule a Meeting"/>
    <n v="47"/>
    <s v=""/>
  </r>
  <r>
    <x v="86"/>
    <x v="8"/>
    <x v="959"/>
    <x v="5"/>
    <x v="3"/>
    <x v="281"/>
    <x v="0"/>
    <n v="2002"/>
    <x v="2"/>
    <d v="2015-05-25T00:00:00"/>
    <s v="Schedule a Meeting"/>
    <n v="58"/>
    <s v=""/>
  </r>
  <r>
    <x v="86"/>
    <x v="1"/>
    <x v="960"/>
    <x v="6"/>
    <x v="3"/>
    <x v="18"/>
    <x v="1"/>
    <n v="2135"/>
    <x v="0"/>
    <d v="2015-05-18T00:00:00"/>
    <s v="Send Email"/>
    <n v="51"/>
    <s v=""/>
  </r>
  <r>
    <x v="86"/>
    <x v="14"/>
    <x v="961"/>
    <x v="5"/>
    <x v="3"/>
    <x v="363"/>
    <x v="2"/>
    <n v="1728"/>
    <x v="1"/>
    <d v="2015-06-22T00:00:00"/>
    <s v="Follow up on call"/>
    <n v="86"/>
    <s v=""/>
  </r>
  <r>
    <x v="86"/>
    <x v="15"/>
    <x v="962"/>
    <x v="1"/>
    <x v="2"/>
    <x v="239"/>
    <x v="2"/>
    <n v="2196"/>
    <x v="2"/>
    <d v="2015-06-22T00:00:00"/>
    <s v=""/>
    <n v="86"/>
    <s v=""/>
  </r>
  <r>
    <x v="87"/>
    <x v="12"/>
    <x v="963"/>
    <x v="6"/>
    <x v="1"/>
    <x v="228"/>
    <x v="2"/>
    <n v="582"/>
    <x v="1"/>
    <d v="2015-04-20T00:00:00"/>
    <s v="Follow up on call"/>
    <n v="22"/>
    <s v=""/>
  </r>
  <r>
    <x v="87"/>
    <x v="18"/>
    <x v="964"/>
    <x v="6"/>
    <x v="0"/>
    <x v="333"/>
    <x v="6"/>
    <n v="2648"/>
    <x v="1"/>
    <d v="2015-06-09T00:00:00"/>
    <s v="No Response"/>
    <n v="72"/>
    <s v=""/>
  </r>
  <r>
    <x v="87"/>
    <x v="9"/>
    <x v="965"/>
    <x v="6"/>
    <x v="3"/>
    <x v="360"/>
    <x v="3"/>
    <n v="1957.5"/>
    <x v="1"/>
    <d v="2015-06-28T00:00:00"/>
    <s v="Schedule a Meeting"/>
    <n v="91"/>
    <s v=""/>
  </r>
  <r>
    <x v="87"/>
    <x v="6"/>
    <x v="966"/>
    <x v="3"/>
    <x v="1"/>
    <x v="346"/>
    <x v="5"/>
    <n v="926.5"/>
    <x v="2"/>
    <d v="2015-06-16T00:00:00"/>
    <s v="Follow up on call"/>
    <n v="79"/>
    <s v=""/>
  </r>
  <r>
    <x v="87"/>
    <x v="2"/>
    <x v="967"/>
    <x v="7"/>
    <x v="2"/>
    <x v="122"/>
    <x v="4"/>
    <n v="952"/>
    <x v="0"/>
    <d v="2015-05-20T00:00:00"/>
    <s v="Send Email"/>
    <n v="52"/>
    <s v=""/>
  </r>
  <r>
    <x v="87"/>
    <x v="9"/>
    <x v="968"/>
    <x v="5"/>
    <x v="0"/>
    <x v="311"/>
    <x v="3"/>
    <n v="3435"/>
    <x v="2"/>
    <d v="2015-06-27T00:00:00"/>
    <s v="Send Email"/>
    <n v="90"/>
    <s v=""/>
  </r>
  <r>
    <x v="87"/>
    <x v="0"/>
    <x v="969"/>
    <x v="7"/>
    <x v="5"/>
    <x v="25"/>
    <x v="7"/>
    <n v="2640"/>
    <x v="2"/>
    <d v="2015-05-16T00:00:00"/>
    <s v=""/>
    <n v="48"/>
    <s v=""/>
  </r>
  <r>
    <x v="87"/>
    <x v="12"/>
    <x v="970"/>
    <x v="4"/>
    <x v="1"/>
    <x v="197"/>
    <x v="6"/>
    <n v="448"/>
    <x v="2"/>
    <d v="2015-05-19T00:00:00"/>
    <s v="No Response"/>
    <n v="51"/>
    <s v=""/>
  </r>
  <r>
    <x v="87"/>
    <x v="5"/>
    <x v="971"/>
    <x v="0"/>
    <x v="0"/>
    <x v="8"/>
    <x v="3"/>
    <n v="1470"/>
    <x v="2"/>
    <d v="2015-05-03T00:00:00"/>
    <s v="Schedule a Meeting"/>
    <n v="35"/>
    <s v=""/>
  </r>
  <r>
    <x v="87"/>
    <x v="7"/>
    <x v="972"/>
    <x v="3"/>
    <x v="3"/>
    <x v="248"/>
    <x v="4"/>
    <n v="532"/>
    <x v="2"/>
    <d v="2015-04-25T00:00:00"/>
    <s v="No Response"/>
    <n v="27"/>
    <s v=""/>
  </r>
  <r>
    <x v="87"/>
    <x v="12"/>
    <x v="973"/>
    <x v="9"/>
    <x v="1"/>
    <x v="199"/>
    <x v="6"/>
    <n v="2112"/>
    <x v="1"/>
    <d v="2015-05-31T00:00:00"/>
    <s v="Schedule a Meeting"/>
    <n v="63"/>
    <s v=""/>
  </r>
  <r>
    <x v="88"/>
    <x v="7"/>
    <x v="974"/>
    <x v="1"/>
    <x v="1"/>
    <x v="418"/>
    <x v="3"/>
    <n v="2505"/>
    <x v="1"/>
    <d v="2015-04-11T00:00:00"/>
    <s v="Send Email"/>
    <n v="12"/>
    <s v=""/>
  </r>
  <r>
    <x v="88"/>
    <x v="17"/>
    <x v="975"/>
    <x v="5"/>
    <x v="0"/>
    <x v="222"/>
    <x v="6"/>
    <n v="2056"/>
    <x v="0"/>
    <d v="2015-05-04T00:00:00"/>
    <s v="No Response"/>
    <n v="35"/>
    <s v=""/>
  </r>
  <r>
    <x v="88"/>
    <x v="8"/>
    <x v="976"/>
    <x v="5"/>
    <x v="1"/>
    <x v="243"/>
    <x v="0"/>
    <n v="773.5"/>
    <x v="1"/>
    <d v="2015-04-24T00:00:00"/>
    <s v="Schedule a Meeting"/>
    <n v="25"/>
    <s v=""/>
  </r>
  <r>
    <x v="88"/>
    <x v="4"/>
    <x v="977"/>
    <x v="5"/>
    <x v="0"/>
    <x v="419"/>
    <x v="3"/>
    <n v="607.5"/>
    <x v="1"/>
    <d v="2015-06-18T00:00:00"/>
    <s v=""/>
    <n v="80"/>
    <s v=""/>
  </r>
  <r>
    <x v="88"/>
    <x v="8"/>
    <x v="978"/>
    <x v="3"/>
    <x v="3"/>
    <x v="182"/>
    <x v="2"/>
    <n v="1116"/>
    <x v="2"/>
    <d v="2015-04-23T00:00:00"/>
    <s v="Schedule a Meeting"/>
    <n v="24"/>
    <s v=""/>
  </r>
  <r>
    <x v="88"/>
    <x v="7"/>
    <x v="979"/>
    <x v="7"/>
    <x v="2"/>
    <x v="420"/>
    <x v="0"/>
    <n v="221"/>
    <x v="3"/>
    <d v="2015-05-07T00:00:00"/>
    <s v="No Response"/>
    <n v="38"/>
    <s v=""/>
  </r>
  <r>
    <x v="88"/>
    <x v="19"/>
    <x v="980"/>
    <x v="5"/>
    <x v="3"/>
    <x v="0"/>
    <x v="3"/>
    <n v="2182.5"/>
    <x v="2"/>
    <d v="2015-04-09T00:00:00"/>
    <s v="Schedule a Meeting"/>
    <n v="10"/>
    <s v=""/>
  </r>
  <r>
    <x v="88"/>
    <x v="10"/>
    <x v="981"/>
    <x v="5"/>
    <x v="2"/>
    <x v="315"/>
    <x v="5"/>
    <n v="510"/>
    <x v="2"/>
    <d v="2015-05-18T00:00:00"/>
    <s v="No Response"/>
    <n v="49"/>
    <s v=""/>
  </r>
  <r>
    <x v="88"/>
    <x v="5"/>
    <x v="982"/>
    <x v="7"/>
    <x v="3"/>
    <x v="297"/>
    <x v="7"/>
    <n v="2524.5"/>
    <x v="1"/>
    <d v="2015-06-29T00:00:00"/>
    <s v="Send Email"/>
    <n v="91"/>
    <s v=""/>
  </r>
  <r>
    <x v="88"/>
    <x v="16"/>
    <x v="983"/>
    <x v="8"/>
    <x v="3"/>
    <x v="315"/>
    <x v="4"/>
    <n v="420"/>
    <x v="2"/>
    <d v="2015-04-21T00:00:00"/>
    <s v="Follow up on call"/>
    <n v="22"/>
    <s v=""/>
  </r>
  <r>
    <x v="88"/>
    <x v="10"/>
    <x v="984"/>
    <x v="2"/>
    <x v="3"/>
    <x v="14"/>
    <x v="3"/>
    <n v="2542.5"/>
    <x v="1"/>
    <d v="2015-04-14T00:00:00"/>
    <s v="Schedule a Meeting"/>
    <n v="15"/>
    <s v=""/>
  </r>
  <r>
    <x v="88"/>
    <x v="16"/>
    <x v="985"/>
    <x v="7"/>
    <x v="2"/>
    <x v="409"/>
    <x v="2"/>
    <n v="1854"/>
    <x v="0"/>
    <d v="2015-05-20T00:00:00"/>
    <s v="Schedule a Meeting"/>
    <n v="51"/>
    <s v=""/>
  </r>
  <r>
    <x v="88"/>
    <x v="17"/>
    <x v="986"/>
    <x v="1"/>
    <x v="0"/>
    <x v="227"/>
    <x v="3"/>
    <n v="1612.5"/>
    <x v="2"/>
    <d v="2015-05-25T00:00:00"/>
    <s v="Follow up on call"/>
    <n v="56"/>
    <s v=""/>
  </r>
  <r>
    <x v="89"/>
    <x v="7"/>
    <x v="987"/>
    <x v="0"/>
    <x v="0"/>
    <x v="109"/>
    <x v="6"/>
    <n v="1384"/>
    <x v="2"/>
    <d v="2015-04-03T00:00:00"/>
    <s v="No Response"/>
    <n v="3"/>
    <s v=""/>
  </r>
  <r>
    <x v="89"/>
    <x v="7"/>
    <x v="988"/>
    <x v="4"/>
    <x v="1"/>
    <x v="205"/>
    <x v="4"/>
    <n v="1519"/>
    <x v="2"/>
    <d v="2015-06-07T00:00:00"/>
    <s v="Follow up on call"/>
    <n v="68"/>
    <s v=""/>
  </r>
  <r>
    <x v="89"/>
    <x v="13"/>
    <x v="989"/>
    <x v="0"/>
    <x v="2"/>
    <x v="421"/>
    <x v="0"/>
    <n v="260"/>
    <x v="3"/>
    <d v="2015-05-07T00:00:00"/>
    <s v="Send Email"/>
    <n v="37"/>
    <s v=""/>
  </r>
  <r>
    <x v="89"/>
    <x v="17"/>
    <x v="990"/>
    <x v="4"/>
    <x v="0"/>
    <x v="299"/>
    <x v="6"/>
    <n v="1408"/>
    <x v="0"/>
    <d v="2015-06-13T00:00:00"/>
    <s v="Schedule a Meeting"/>
    <n v="74"/>
    <s v=""/>
  </r>
  <r>
    <x v="89"/>
    <x v="4"/>
    <x v="991"/>
    <x v="9"/>
    <x v="3"/>
    <x v="275"/>
    <x v="3"/>
    <n v="2437.5"/>
    <x v="2"/>
    <d v="2015-05-05T00:00:00"/>
    <s v="Schedule a Meeting"/>
    <n v="35"/>
    <s v=""/>
  </r>
  <r>
    <x v="89"/>
    <x v="15"/>
    <x v="992"/>
    <x v="6"/>
    <x v="2"/>
    <x v="212"/>
    <x v="2"/>
    <n v="2274"/>
    <x v="2"/>
    <d v="2015-05-02T00:00:00"/>
    <s v=""/>
    <n v="32"/>
    <s v=""/>
  </r>
  <r>
    <x v="89"/>
    <x v="3"/>
    <x v="993"/>
    <x v="8"/>
    <x v="3"/>
    <x v="332"/>
    <x v="7"/>
    <n v="275"/>
    <x v="0"/>
    <d v="2015-05-30T00:00:00"/>
    <s v="Schedule a Meeting"/>
    <n v="60"/>
    <s v=""/>
  </r>
  <r>
    <x v="89"/>
    <x v="10"/>
    <x v="994"/>
    <x v="0"/>
    <x v="0"/>
    <x v="212"/>
    <x v="4"/>
    <n v="2653"/>
    <x v="2"/>
    <d v="2015-04-16T00:00:00"/>
    <s v=""/>
    <n v="16"/>
    <s v=""/>
  </r>
  <r>
    <x v="89"/>
    <x v="1"/>
    <x v="995"/>
    <x v="2"/>
    <x v="1"/>
    <x v="143"/>
    <x v="6"/>
    <n v="2296"/>
    <x v="2"/>
    <d v="2015-04-13T00:00:00"/>
    <s v="Send Email"/>
    <n v="13"/>
    <s v=""/>
  </r>
  <r>
    <x v="89"/>
    <x v="4"/>
    <x v="996"/>
    <x v="8"/>
    <x v="0"/>
    <x v="49"/>
    <x v="4"/>
    <n v="2604"/>
    <x v="2"/>
    <d v="2015-06-28T00:00:00"/>
    <s v=""/>
    <n v="89"/>
    <s v=""/>
  </r>
  <r>
    <x v="89"/>
    <x v="19"/>
    <x v="997"/>
    <x v="0"/>
    <x v="0"/>
    <x v="232"/>
    <x v="2"/>
    <n v="1944"/>
    <x v="0"/>
    <d v="2015-04-13T00:00:00"/>
    <s v="Follow up on call"/>
    <n v="13"/>
    <s v=""/>
  </r>
  <r>
    <x v="89"/>
    <x v="6"/>
    <x v="998"/>
    <x v="9"/>
    <x v="3"/>
    <x v="90"/>
    <x v="2"/>
    <n v="282"/>
    <x v="3"/>
    <d v="2015-04-13T00:00:00"/>
    <s v="Follow up on call"/>
    <n v="13"/>
    <s v=""/>
  </r>
  <r>
    <x v="89"/>
    <x v="18"/>
    <x v="999"/>
    <x v="2"/>
    <x v="1"/>
    <x v="422"/>
    <x v="3"/>
    <n v="3390"/>
    <x v="0"/>
    <d v="2015-06-24T00:00:00"/>
    <s v="Follow up on call"/>
    <n v="85"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0"/>
    <x v="10"/>
    <x v="6"/>
    <x v="423"/>
    <x v="8"/>
    <m/>
    <x v="4"/>
    <m/>
    <s v=""/>
    <m/>
    <s v=""/>
  </r>
  <r>
    <x v="90"/>
    <x v="20"/>
    <x v="1001"/>
    <x v="10"/>
    <x v="6"/>
    <x v="423"/>
    <x v="8"/>
    <m/>
    <x v="4"/>
    <m/>
    <s v=""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53BFD-B071-43B9-A80F-2B7B10E00551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15" firstHeaderRow="1" firstDataRow="2" firstDataCol="1"/>
  <pivotFields count="14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>
      <items count="12">
        <item h="1" x="10"/>
        <item x="1"/>
        <item x="6"/>
        <item x="0"/>
        <item x="2"/>
        <item x="8"/>
        <item x="4"/>
        <item x="9"/>
        <item x="5"/>
        <item x="7"/>
        <item x="3"/>
        <item t="default"/>
      </items>
    </pivotField>
    <pivotField axis="axisCol" showAll="0">
      <items count="8">
        <item h="1" x="6"/>
        <item h="1" x="0"/>
        <item x="5"/>
        <item h="1" x="2"/>
        <item h="1" x="3"/>
        <item h="1" x="1"/>
        <item x="4"/>
        <item t="default"/>
      </items>
    </pivotField>
    <pivotField dataField="1" showAll="0">
      <items count="425">
        <item x="188"/>
        <item x="172"/>
        <item x="66"/>
        <item x="189"/>
        <item x="233"/>
        <item x="27"/>
        <item x="257"/>
        <item x="396"/>
        <item x="263"/>
        <item x="238"/>
        <item x="366"/>
        <item x="406"/>
        <item x="169"/>
        <item x="32"/>
        <item x="10"/>
        <item x="236"/>
        <item x="394"/>
        <item x="420"/>
        <item x="399"/>
        <item x="403"/>
        <item x="12"/>
        <item x="81"/>
        <item x="421"/>
        <item x="302"/>
        <item x="128"/>
        <item x="127"/>
        <item x="57"/>
        <item x="139"/>
        <item x="90"/>
        <item x="179"/>
        <item x="103"/>
        <item x="332"/>
        <item x="204"/>
        <item x="198"/>
        <item x="305"/>
        <item x="38"/>
        <item x="197"/>
        <item x="291"/>
        <item x="87"/>
        <item x="266"/>
        <item x="315"/>
        <item x="352"/>
        <item x="52"/>
        <item x="215"/>
        <item x="316"/>
        <item x="272"/>
        <item x="280"/>
        <item x="223"/>
        <item x="183"/>
        <item x="397"/>
        <item x="97"/>
        <item x="60"/>
        <item x="248"/>
        <item x="321"/>
        <item x="44"/>
        <item x="374"/>
        <item x="106"/>
        <item x="419"/>
        <item x="392"/>
        <item x="335"/>
        <item x="288"/>
        <item x="377"/>
        <item x="42"/>
        <item x="341"/>
        <item x="384"/>
        <item x="259"/>
        <item x="177"/>
        <item x="402"/>
        <item x="168"/>
        <item x="290"/>
        <item x="228"/>
        <item x="21"/>
        <item x="278"/>
        <item x="137"/>
        <item x="102"/>
        <item x="35"/>
        <item x="98"/>
        <item x="218"/>
        <item x="285"/>
        <item x="319"/>
        <item x="346"/>
        <item x="110"/>
        <item x="356"/>
        <item x="225"/>
        <item x="152"/>
        <item x="75"/>
        <item x="371"/>
        <item x="243"/>
        <item x="28"/>
        <item x="111"/>
        <item x="154"/>
        <item x="112"/>
        <item x="151"/>
        <item x="338"/>
        <item x="94"/>
        <item x="165"/>
        <item x="308"/>
        <item x="190"/>
        <item x="116"/>
        <item x="300"/>
        <item x="180"/>
        <item x="187"/>
        <item x="72"/>
        <item x="122"/>
        <item x="385"/>
        <item x="3"/>
        <item x="23"/>
        <item x="289"/>
        <item x="282"/>
        <item x="337"/>
        <item x="126"/>
        <item x="99"/>
        <item x="389"/>
        <item x="123"/>
        <item x="317"/>
        <item x="294"/>
        <item x="201"/>
        <item x="117"/>
        <item x="7"/>
        <item x="147"/>
        <item x="364"/>
        <item x="133"/>
        <item x="20"/>
        <item x="354"/>
        <item x="129"/>
        <item x="124"/>
        <item x="213"/>
        <item x="192"/>
        <item x="296"/>
        <item x="107"/>
        <item x="34"/>
        <item x="1"/>
        <item x="194"/>
        <item x="382"/>
        <item x="109"/>
        <item x="186"/>
        <item x="120"/>
        <item x="299"/>
        <item x="386"/>
        <item x="404"/>
        <item x="273"/>
        <item x="220"/>
        <item x="310"/>
        <item x="245"/>
        <item x="269"/>
        <item x="2"/>
        <item x="145"/>
        <item x="182"/>
        <item x="286"/>
        <item x="416"/>
        <item x="41"/>
        <item x="370"/>
        <item x="378"/>
        <item x="54"/>
        <item x="100"/>
        <item x="8"/>
        <item x="144"/>
        <item x="26"/>
        <item x="334"/>
        <item x="119"/>
        <item x="417"/>
        <item x="361"/>
        <item x="46"/>
        <item x="373"/>
        <item x="318"/>
        <item x="195"/>
        <item x="267"/>
        <item x="410"/>
        <item x="176"/>
        <item x="47"/>
        <item x="50"/>
        <item x="227"/>
        <item x="242"/>
        <item x="205"/>
        <item x="163"/>
        <item x="84"/>
        <item x="211"/>
        <item x="206"/>
        <item x="22"/>
        <item x="254"/>
        <item x="295"/>
        <item x="73"/>
        <item x="155"/>
        <item x="83"/>
        <item x="135"/>
        <item x="217"/>
        <item x="306"/>
        <item x="37"/>
        <item x="153"/>
        <item x="178"/>
        <item x="395"/>
        <item x="320"/>
        <item x="95"/>
        <item x="170"/>
        <item x="261"/>
        <item x="171"/>
        <item x="345"/>
        <item x="77"/>
        <item x="322"/>
        <item x="16"/>
        <item x="118"/>
        <item x="304"/>
        <item x="252"/>
        <item x="270"/>
        <item x="393"/>
        <item x="222"/>
        <item x="161"/>
        <item x="342"/>
        <item x="360"/>
        <item x="64"/>
        <item x="250"/>
        <item x="199"/>
        <item x="387"/>
        <item x="355"/>
        <item x="256"/>
        <item x="31"/>
        <item x="200"/>
        <item x="414"/>
        <item x="241"/>
        <item x="5"/>
        <item x="398"/>
        <item x="29"/>
        <item x="407"/>
        <item x="93"/>
        <item x="415"/>
        <item x="226"/>
        <item x="203"/>
        <item x="78"/>
        <item x="143"/>
        <item x="363"/>
        <item x="39"/>
        <item x="0"/>
        <item x="19"/>
        <item x="108"/>
        <item x="166"/>
        <item x="70"/>
        <item x="336"/>
        <item x="164"/>
        <item x="313"/>
        <item x="369"/>
        <item x="89"/>
        <item x="157"/>
        <item x="11"/>
        <item x="6"/>
        <item x="237"/>
        <item x="159"/>
        <item x="281"/>
        <item x="409"/>
        <item x="325"/>
        <item x="351"/>
        <item x="184"/>
        <item x="329"/>
        <item x="65"/>
        <item x="255"/>
        <item x="349"/>
        <item x="36"/>
        <item x="401"/>
        <item x="247"/>
        <item x="105"/>
        <item x="221"/>
        <item x="232"/>
        <item x="275"/>
        <item x="140"/>
        <item x="132"/>
        <item x="150"/>
        <item x="240"/>
        <item x="283"/>
        <item x="333"/>
        <item x="92"/>
        <item x="125"/>
        <item x="418"/>
        <item x="210"/>
        <item x="379"/>
        <item x="196"/>
        <item x="88"/>
        <item x="14"/>
        <item x="383"/>
        <item x="131"/>
        <item x="51"/>
        <item x="381"/>
        <item x="340"/>
        <item x="121"/>
        <item x="208"/>
        <item x="347"/>
        <item x="202"/>
        <item x="235"/>
        <item x="63"/>
        <item x="130"/>
        <item x="191"/>
        <item x="61"/>
        <item x="260"/>
        <item x="368"/>
        <item x="74"/>
        <item x="148"/>
        <item x="258"/>
        <item x="55"/>
        <item x="134"/>
        <item x="214"/>
        <item x="59"/>
        <item x="76"/>
        <item x="303"/>
        <item x="388"/>
        <item x="239"/>
        <item x="324"/>
        <item x="246"/>
        <item x="40"/>
        <item x="405"/>
        <item x="49"/>
        <item x="264"/>
        <item x="265"/>
        <item x="160"/>
        <item x="251"/>
        <item x="212"/>
        <item x="343"/>
        <item x="234"/>
        <item x="43"/>
        <item x="253"/>
        <item x="298"/>
        <item x="229"/>
        <item x="408"/>
        <item x="71"/>
        <item x="284"/>
        <item x="149"/>
        <item x="314"/>
        <item x="279"/>
        <item x="331"/>
        <item x="413"/>
        <item x="326"/>
        <item x="24"/>
        <item x="411"/>
        <item x="53"/>
        <item x="9"/>
        <item x="173"/>
        <item x="85"/>
        <item x="162"/>
        <item x="367"/>
        <item x="365"/>
        <item x="380"/>
        <item x="181"/>
        <item x="167"/>
        <item x="271"/>
        <item x="327"/>
        <item x="268"/>
        <item x="292"/>
        <item x="262"/>
        <item x="86"/>
        <item x="390"/>
        <item x="156"/>
        <item x="207"/>
        <item x="30"/>
        <item x="68"/>
        <item x="224"/>
        <item x="138"/>
        <item x="18"/>
        <item x="158"/>
        <item x="136"/>
        <item x="69"/>
        <item x="274"/>
        <item x="80"/>
        <item x="96"/>
        <item x="174"/>
        <item x="4"/>
        <item x="277"/>
        <item x="231"/>
        <item x="62"/>
        <item x="312"/>
        <item x="45"/>
        <item x="293"/>
        <item x="13"/>
        <item x="209"/>
        <item x="307"/>
        <item x="91"/>
        <item x="58"/>
        <item x="104"/>
        <item x="357"/>
        <item x="376"/>
        <item x="219"/>
        <item x="422"/>
        <item x="113"/>
        <item x="375"/>
        <item x="230"/>
        <item x="142"/>
        <item x="311"/>
        <item x="297"/>
        <item x="359"/>
        <item x="412"/>
        <item x="400"/>
        <item x="56"/>
        <item x="114"/>
        <item x="358"/>
        <item x="67"/>
        <item x="101"/>
        <item x="15"/>
        <item x="33"/>
        <item x="344"/>
        <item x="193"/>
        <item x="146"/>
        <item x="249"/>
        <item x="216"/>
        <item x="244"/>
        <item x="301"/>
        <item x="82"/>
        <item x="79"/>
        <item x="309"/>
        <item x="25"/>
        <item x="391"/>
        <item x="141"/>
        <item x="185"/>
        <item x="175"/>
        <item x="115"/>
        <item x="348"/>
        <item x="276"/>
        <item x="350"/>
        <item x="17"/>
        <item x="48"/>
        <item x="328"/>
        <item x="287"/>
        <item x="323"/>
        <item x="330"/>
        <item x="372"/>
        <item x="339"/>
        <item x="353"/>
        <item x="362"/>
        <item x="4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3">
    <i>
      <x v="2"/>
    </i>
    <i>
      <x v="6"/>
    </i>
    <i t="grand">
      <x/>
    </i>
  </colItems>
  <dataFields count="1">
    <dataField name="Sum of Deal size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23872-F5AF-4453-9D3E-860EE243E41D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L17" firstHeaderRow="1" firstDataRow="2" firstDataCol="1"/>
  <pivotFields count="14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measureFilter="1" sortType="ascending">
      <items count="22">
        <item x="20"/>
        <item x="17"/>
        <item x="0"/>
        <item x="13"/>
        <item x="4"/>
        <item x="16"/>
        <item x="19"/>
        <item x="2"/>
        <item x="1"/>
        <item x="6"/>
        <item x="3"/>
        <item x="11"/>
        <item x="12"/>
        <item x="7"/>
        <item x="10"/>
        <item x="15"/>
        <item x="8"/>
        <item x="14"/>
        <item x="9"/>
        <item x="18"/>
        <item x="5"/>
        <item t="default"/>
      </items>
    </pivotField>
    <pivotField showAll="0">
      <items count="1003">
        <item h="1" x="1000"/>
        <item h="1" x="1001"/>
        <item h="1" x="0"/>
        <item h="1" x="9"/>
        <item x="99"/>
        <item h="1" x="9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"/>
        <item h="1" x="19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"/>
        <item h="1" x="29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"/>
        <item h="1" x="39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"/>
        <item h="1" x="49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"/>
        <item h="1" x="59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"/>
        <item h="1" x="69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"/>
        <item h="1" x="79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"/>
        <item h="1" x="89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t="default"/>
      </items>
    </pivotField>
    <pivotField axis="axisCol" showAll="0" sortType="ascending">
      <items count="12">
        <item h="1" x="10"/>
        <item x="1"/>
        <item x="6"/>
        <item x="0"/>
        <item x="2"/>
        <item x="8"/>
        <item x="4"/>
        <item x="9"/>
        <item x="5"/>
        <item x="7"/>
        <item x="3"/>
        <item t="default"/>
      </items>
    </pivotField>
    <pivotField showAll="0">
      <items count="8">
        <item x="6"/>
        <item x="0"/>
        <item x="5"/>
        <item x="2"/>
        <item x="3"/>
        <item x="1"/>
        <item x="4"/>
        <item t="default"/>
      </items>
    </pivotField>
    <pivotField dataField="1" showAll="0">
      <items count="425">
        <item x="188"/>
        <item x="172"/>
        <item x="66"/>
        <item x="189"/>
        <item x="233"/>
        <item x="27"/>
        <item x="257"/>
        <item x="396"/>
        <item x="263"/>
        <item x="238"/>
        <item x="366"/>
        <item x="406"/>
        <item x="169"/>
        <item x="32"/>
        <item x="10"/>
        <item x="236"/>
        <item x="394"/>
        <item x="420"/>
        <item x="399"/>
        <item x="403"/>
        <item x="12"/>
        <item x="81"/>
        <item x="421"/>
        <item x="302"/>
        <item x="128"/>
        <item x="127"/>
        <item x="57"/>
        <item x="139"/>
        <item x="90"/>
        <item x="179"/>
        <item x="103"/>
        <item x="332"/>
        <item x="204"/>
        <item x="198"/>
        <item x="305"/>
        <item x="38"/>
        <item x="197"/>
        <item x="291"/>
        <item x="87"/>
        <item x="266"/>
        <item x="315"/>
        <item x="352"/>
        <item x="52"/>
        <item x="215"/>
        <item x="316"/>
        <item x="272"/>
        <item x="280"/>
        <item x="223"/>
        <item x="183"/>
        <item x="397"/>
        <item x="97"/>
        <item x="60"/>
        <item x="248"/>
        <item x="321"/>
        <item x="44"/>
        <item x="374"/>
        <item x="106"/>
        <item x="419"/>
        <item x="392"/>
        <item x="335"/>
        <item x="288"/>
        <item x="377"/>
        <item x="42"/>
        <item x="341"/>
        <item x="384"/>
        <item x="259"/>
        <item x="177"/>
        <item x="402"/>
        <item x="168"/>
        <item x="290"/>
        <item x="228"/>
        <item x="21"/>
        <item x="278"/>
        <item x="137"/>
        <item x="102"/>
        <item x="35"/>
        <item x="98"/>
        <item x="218"/>
        <item x="285"/>
        <item x="319"/>
        <item x="346"/>
        <item x="110"/>
        <item x="356"/>
        <item x="225"/>
        <item x="152"/>
        <item x="75"/>
        <item x="371"/>
        <item x="243"/>
        <item x="28"/>
        <item x="111"/>
        <item x="154"/>
        <item x="112"/>
        <item x="151"/>
        <item x="338"/>
        <item x="94"/>
        <item x="165"/>
        <item x="308"/>
        <item x="190"/>
        <item x="116"/>
        <item x="300"/>
        <item x="180"/>
        <item x="187"/>
        <item x="72"/>
        <item x="122"/>
        <item x="385"/>
        <item x="3"/>
        <item x="23"/>
        <item x="289"/>
        <item x="282"/>
        <item x="337"/>
        <item x="126"/>
        <item x="99"/>
        <item x="389"/>
        <item x="123"/>
        <item x="317"/>
        <item x="294"/>
        <item x="201"/>
        <item x="117"/>
        <item x="7"/>
        <item x="147"/>
        <item x="364"/>
        <item x="133"/>
        <item x="20"/>
        <item x="354"/>
        <item x="129"/>
        <item x="124"/>
        <item x="213"/>
        <item x="192"/>
        <item x="296"/>
        <item x="107"/>
        <item x="34"/>
        <item x="1"/>
        <item x="194"/>
        <item x="382"/>
        <item x="109"/>
        <item x="186"/>
        <item x="120"/>
        <item x="299"/>
        <item x="386"/>
        <item x="404"/>
        <item x="273"/>
        <item x="220"/>
        <item x="310"/>
        <item x="245"/>
        <item x="269"/>
        <item x="2"/>
        <item x="145"/>
        <item x="182"/>
        <item x="286"/>
        <item x="416"/>
        <item x="41"/>
        <item x="370"/>
        <item x="378"/>
        <item x="54"/>
        <item x="100"/>
        <item x="8"/>
        <item x="144"/>
        <item x="26"/>
        <item x="334"/>
        <item x="119"/>
        <item x="417"/>
        <item x="361"/>
        <item x="46"/>
        <item x="373"/>
        <item x="318"/>
        <item x="195"/>
        <item x="267"/>
        <item x="410"/>
        <item x="176"/>
        <item x="47"/>
        <item x="50"/>
        <item x="227"/>
        <item x="242"/>
        <item x="205"/>
        <item x="163"/>
        <item x="84"/>
        <item x="211"/>
        <item x="206"/>
        <item x="22"/>
        <item x="254"/>
        <item x="295"/>
        <item x="73"/>
        <item x="155"/>
        <item x="83"/>
        <item x="135"/>
        <item x="217"/>
        <item x="306"/>
        <item x="37"/>
        <item x="153"/>
        <item x="178"/>
        <item x="395"/>
        <item x="320"/>
        <item x="95"/>
        <item x="170"/>
        <item x="261"/>
        <item x="171"/>
        <item x="345"/>
        <item x="77"/>
        <item x="322"/>
        <item x="16"/>
        <item x="118"/>
        <item x="304"/>
        <item x="252"/>
        <item x="270"/>
        <item x="393"/>
        <item x="222"/>
        <item x="161"/>
        <item x="342"/>
        <item x="360"/>
        <item x="64"/>
        <item x="250"/>
        <item x="199"/>
        <item x="387"/>
        <item x="355"/>
        <item x="256"/>
        <item x="31"/>
        <item x="200"/>
        <item x="414"/>
        <item x="241"/>
        <item x="5"/>
        <item x="398"/>
        <item x="29"/>
        <item x="407"/>
        <item x="93"/>
        <item x="415"/>
        <item x="226"/>
        <item x="203"/>
        <item x="78"/>
        <item x="143"/>
        <item x="363"/>
        <item x="39"/>
        <item x="0"/>
        <item x="19"/>
        <item x="108"/>
        <item x="166"/>
        <item x="70"/>
        <item x="336"/>
        <item x="164"/>
        <item x="313"/>
        <item x="369"/>
        <item x="89"/>
        <item x="157"/>
        <item x="11"/>
        <item x="6"/>
        <item x="237"/>
        <item x="159"/>
        <item x="281"/>
        <item x="409"/>
        <item x="325"/>
        <item x="351"/>
        <item x="184"/>
        <item x="329"/>
        <item x="65"/>
        <item x="255"/>
        <item x="349"/>
        <item x="36"/>
        <item x="401"/>
        <item x="247"/>
        <item x="105"/>
        <item x="221"/>
        <item x="232"/>
        <item x="275"/>
        <item x="140"/>
        <item x="132"/>
        <item x="150"/>
        <item x="240"/>
        <item x="283"/>
        <item x="333"/>
        <item x="92"/>
        <item x="125"/>
        <item x="418"/>
        <item x="210"/>
        <item x="379"/>
        <item x="196"/>
        <item x="88"/>
        <item x="14"/>
        <item x="383"/>
        <item x="131"/>
        <item x="51"/>
        <item x="381"/>
        <item x="340"/>
        <item x="121"/>
        <item x="208"/>
        <item x="347"/>
        <item x="202"/>
        <item x="235"/>
        <item x="63"/>
        <item x="130"/>
        <item x="191"/>
        <item x="61"/>
        <item x="260"/>
        <item x="368"/>
        <item x="74"/>
        <item x="148"/>
        <item x="258"/>
        <item x="55"/>
        <item x="134"/>
        <item x="214"/>
        <item x="59"/>
        <item x="76"/>
        <item x="303"/>
        <item x="388"/>
        <item x="239"/>
        <item x="324"/>
        <item x="246"/>
        <item x="40"/>
        <item x="405"/>
        <item x="49"/>
        <item x="264"/>
        <item x="265"/>
        <item x="160"/>
        <item x="251"/>
        <item x="212"/>
        <item x="343"/>
        <item x="234"/>
        <item x="43"/>
        <item x="253"/>
        <item x="298"/>
        <item x="229"/>
        <item x="408"/>
        <item x="71"/>
        <item x="284"/>
        <item x="149"/>
        <item x="314"/>
        <item x="279"/>
        <item x="331"/>
        <item x="413"/>
        <item x="326"/>
        <item x="24"/>
        <item x="411"/>
        <item x="53"/>
        <item x="9"/>
        <item x="173"/>
        <item x="85"/>
        <item x="162"/>
        <item x="367"/>
        <item x="365"/>
        <item x="380"/>
        <item x="181"/>
        <item x="167"/>
        <item x="271"/>
        <item x="327"/>
        <item x="268"/>
        <item x="292"/>
        <item x="262"/>
        <item x="86"/>
        <item x="390"/>
        <item x="156"/>
        <item x="207"/>
        <item x="30"/>
        <item x="68"/>
        <item x="224"/>
        <item x="138"/>
        <item x="18"/>
        <item x="158"/>
        <item x="136"/>
        <item x="69"/>
        <item x="274"/>
        <item x="80"/>
        <item x="96"/>
        <item x="174"/>
        <item x="4"/>
        <item x="277"/>
        <item x="231"/>
        <item x="62"/>
        <item x="312"/>
        <item x="45"/>
        <item x="293"/>
        <item x="13"/>
        <item x="209"/>
        <item x="307"/>
        <item x="91"/>
        <item x="58"/>
        <item x="104"/>
        <item x="357"/>
        <item x="376"/>
        <item x="219"/>
        <item x="422"/>
        <item x="113"/>
        <item x="375"/>
        <item x="230"/>
        <item x="142"/>
        <item x="311"/>
        <item x="297"/>
        <item x="359"/>
        <item x="412"/>
        <item x="400"/>
        <item x="56"/>
        <item x="114"/>
        <item x="358"/>
        <item x="67"/>
        <item x="101"/>
        <item x="15"/>
        <item x="33"/>
        <item x="344"/>
        <item x="193"/>
        <item x="146"/>
        <item x="249"/>
        <item x="216"/>
        <item x="244"/>
        <item x="301"/>
        <item x="82"/>
        <item x="79"/>
        <item x="309"/>
        <item x="25"/>
        <item x="391"/>
        <item x="141"/>
        <item x="185"/>
        <item x="175"/>
        <item x="115"/>
        <item x="348"/>
        <item x="276"/>
        <item x="350"/>
        <item x="17"/>
        <item x="48"/>
        <item x="328"/>
        <item x="287"/>
        <item x="323"/>
        <item x="330"/>
        <item x="372"/>
        <item x="339"/>
        <item x="353"/>
        <item x="362"/>
        <item x="4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2"/>
    </i>
    <i>
      <x v="13"/>
    </i>
    <i>
      <x v="18"/>
    </i>
    <i>
      <x v="20"/>
    </i>
    <i t="grand">
      <x/>
    </i>
  </rowItems>
  <colFields count="1">
    <field x="3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Deal size" fld="5" subtotal="count" baseField="1" baseItem="1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6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4E9E33-644E-4E49-83DA-D49E73B38576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L8" firstHeaderRow="1" firstDataRow="2" firstDataCol="1"/>
  <pivotFields count="14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Col" showAll="0">
      <items count="12">
        <item h="1" x="10"/>
        <item x="1"/>
        <item x="6"/>
        <item x="0"/>
        <item x="2"/>
        <item x="8"/>
        <item x="4"/>
        <item x="9"/>
        <item x="5"/>
        <item x="7"/>
        <item x="3"/>
        <item t="default"/>
      </items>
    </pivotField>
    <pivotField dataField="1" showAll="0">
      <items count="8">
        <item x="6"/>
        <item x="0"/>
        <item x="5"/>
        <item x="2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3"/>
  </rowFields>
  <rowItems count="4">
    <i>
      <x v="1"/>
    </i>
    <i>
      <x v="2"/>
    </i>
    <i>
      <x v="3"/>
    </i>
    <i t="grand">
      <x/>
    </i>
  </rowItems>
  <colFields count="1">
    <field x="3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Sales stage" fld="4" subtotal="count" baseField="0" baseItem="0"/>
  </dataFields>
  <chartFormats count="10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E16550-8EF8-44D1-B849-FCF036BE52EF}" name="PivotTable1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10" firstHeaderRow="1" firstDataRow="1" firstDataCol="1" rowPageCount="1" colPageCount="1"/>
  <pivotFields count="14">
    <pivotField showAll="0"/>
    <pivotField showAll="0"/>
    <pivotField showAll="0"/>
    <pivotField axis="axisPage" showAll="0">
      <items count="12">
        <item x="10"/>
        <item x="1"/>
        <item x="6"/>
        <item x="0"/>
        <item x="2"/>
        <item x="8"/>
        <item x="4"/>
        <item x="9"/>
        <item x="5"/>
        <item x="7"/>
        <item x="3"/>
        <item t="default"/>
      </items>
    </pivotField>
    <pivotField axis="axisRow" showAll="0">
      <items count="8">
        <item h="1" x="6"/>
        <item x="0"/>
        <item x="5"/>
        <item x="2"/>
        <item x="3"/>
        <item x="1"/>
        <item x="4"/>
        <item t="default"/>
      </items>
    </pivotField>
    <pivotField showAll="0"/>
    <pivotField showAll="0"/>
    <pivotField showAll="0"/>
    <pivotField dataField="1" showAll="0">
      <items count="6">
        <item x="4"/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3" item="1" hier="-1"/>
  </pageFields>
  <dataFields count="1">
    <dataField name="Count of Sales Channel" fld="8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527922-814F-4AB1-9DC1-23F2B3E2EDD4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11" firstHeaderRow="1" firstDataRow="2" firstDataCol="1"/>
  <pivotFields count="14">
    <pivotField showAll="0"/>
    <pivotField showAll="0"/>
    <pivotField showAll="0"/>
    <pivotField showAll="0"/>
    <pivotField axis="axisRow" showAll="0">
      <items count="8">
        <item h="1" x="6"/>
        <item x="0"/>
        <item x="5"/>
        <item x="2"/>
        <item x="3"/>
        <item x="1"/>
        <item x="4"/>
        <item t="default"/>
      </items>
    </pivotField>
    <pivotField showAll="0"/>
    <pivotField showAll="0"/>
    <pivotField showAll="0"/>
    <pivotField axis="axisCol" dataField="1" multipleItemSelectionAllowed="1" showAll="0">
      <items count="6">
        <item h="1" x="4"/>
        <item h="1" x="2"/>
        <item h="1" x="1"/>
        <item x="0"/>
        <item x="3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8"/>
  </colFields>
  <colItems count="3">
    <i>
      <x v="3"/>
    </i>
    <i>
      <x v="4"/>
    </i>
    <i t="grand">
      <x/>
    </i>
  </colItems>
  <dataFields count="1">
    <dataField name="Count of Sales Channel" fld="8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67C681-93AC-414A-813E-DBBA2450200C}" autoFormatId="16" applyNumberFormats="0" applyBorderFormats="0" applyFontFormats="0" applyPatternFormats="0" applyAlignmentFormats="0" applyWidthHeightFormats="0">
  <queryTableRefresh nextId="16">
    <queryTableFields count="13">
      <queryTableField id="1" name="Reporting Date" tableColumnId="14"/>
      <queryTableField id="2" name="Deal Owner" tableColumnId="2"/>
      <queryTableField id="3" name="Customer" tableColumnId="3"/>
      <queryTableField id="4" name="Country" tableColumnId="4"/>
      <queryTableField id="5" name="Sales stage" tableColumnId="5"/>
      <queryTableField id="6" name="Deal size" tableColumnId="6"/>
      <queryTableField id="7" name="Probability" tableColumnId="7"/>
      <queryTableField id="8" name="Weighted Forecast" tableColumnId="8"/>
      <queryTableField id="9" name="Sales Channel" tableColumnId="9"/>
      <queryTableField id="10" name="Close Date/Expected Close Date" tableColumnId="10"/>
      <queryTableField id="11" name="Next Steps" tableColumnId="11"/>
      <queryTableField id="12" name="Column1" tableColumnId="12"/>
      <queryTableField id="15" name="Column2" tableColumnId="16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02CF1F-C3C5-4F61-BA53-084A46F16284}" name="Sales_Pipeline" displayName="Sales_Pipeline" ref="A1:M3764" tableType="queryTable" totalsRowShown="0">
  <autoFilter ref="A1:M3764" xr:uid="{D202CF1F-C3C5-4F61-BA53-084A46F16284}"/>
  <tableColumns count="13">
    <tableColumn id="14" xr3:uid="{AF890044-9C21-4766-8D71-9E35F9A61E1F}" uniqueName="14" name="Reporting Date" queryTableFieldId="1" dataDxfId="11"/>
    <tableColumn id="2" xr3:uid="{385B2EF4-8CE7-49D9-9A21-D943A7D7EFDF}" uniqueName="2" name="Deal Owner" queryTableFieldId="2" dataDxfId="10"/>
    <tableColumn id="3" xr3:uid="{591B08A5-A030-4420-B797-3ADF82C0D551}" uniqueName="3" name="Customer" queryTableFieldId="3" dataDxfId="9"/>
    <tableColumn id="4" xr3:uid="{C55A88AE-EEDC-4326-A895-D9F717F1890F}" uniqueName="4" name="Country" queryTableFieldId="4" dataDxfId="8"/>
    <tableColumn id="5" xr3:uid="{2F88B55D-F5C6-420F-96FA-E07AB45873B2}" uniqueName="5" name="Sales stage" queryTableFieldId="5" dataDxfId="7"/>
    <tableColumn id="6" xr3:uid="{2BB5E1F1-276C-41BE-A6C6-E280244FBE2B}" uniqueName="6" name="Deal size" queryTableFieldId="6" dataDxfId="6"/>
    <tableColumn id="7" xr3:uid="{402B9742-DB01-4FC0-9287-DFBF7F31B71E}" uniqueName="7" name="Probability" queryTableFieldId="7" dataDxfId="5" dataCellStyle="Percent"/>
    <tableColumn id="8" xr3:uid="{57EAE4A3-228D-42A3-B095-51A57F877275}" uniqueName="8" name="Weighted Forecast" queryTableFieldId="8" dataDxfId="4"/>
    <tableColumn id="9" xr3:uid="{3E5C00CE-7270-4640-8DCA-0BAB00AFFB96}" uniqueName="9" name="Sales Channel" queryTableFieldId="9" dataDxfId="3"/>
    <tableColumn id="10" xr3:uid="{9D1B4C44-AC47-427A-80B5-DB17B377A586}" uniqueName="10" name="Close Date/Expected Close Date" queryTableFieldId="10" dataDxfId="2"/>
    <tableColumn id="11" xr3:uid="{05B55272-DE3C-455A-A9FB-3780A451E901}" uniqueName="11" name="Next Steps" queryTableFieldId="11" dataDxfId="1"/>
    <tableColumn id="12" xr3:uid="{B25CA045-4703-4ABE-AB0C-FE9BF6BC9A9E}" uniqueName="12" name="workday" queryTableFieldId="12"/>
    <tableColumn id="16" xr3:uid="{BD5F8448-D9D4-4012-AC78-1E5809CF08C6}" uniqueName="16" name="Country check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A9AEF-0756-4C2E-8716-5F9236AC81C3}">
  <dimension ref="A4"/>
  <sheetViews>
    <sheetView showGridLines="0" tabSelected="1" topLeftCell="C1" zoomScale="57" zoomScaleNormal="57" workbookViewId="0">
      <selection activeCell="AC36" sqref="AC36"/>
    </sheetView>
  </sheetViews>
  <sheetFormatPr defaultRowHeight="15" x14ac:dyDescent="0.25"/>
  <cols>
    <col min="1" max="1" width="9.140625" style="8"/>
    <col min="2" max="2" width="20.42578125" style="8" customWidth="1"/>
    <col min="3" max="16384" width="9.140625" style="8"/>
  </cols>
  <sheetData>
    <row r="4" s="8" customFormat="1" x14ac:dyDescent="0.25"/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Button 1">
              <controlPr defaultSize="0" print="0" autoFill="0" autoPict="0">
                <anchor moveWithCells="1" sizeWithCells="1">
                  <from>
                    <xdr:col>4</xdr:col>
                    <xdr:colOff>133350</xdr:colOff>
                    <xdr:row>1</xdr:row>
                    <xdr:rowOff>85725</xdr:rowOff>
                  </from>
                  <to>
                    <xdr:col>6</xdr:col>
                    <xdr:colOff>38100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5" name="Drop Down 6">
              <controlPr defaultSize="0" autoLine="0" autoPict="0">
                <anchor moveWithCells="1">
                  <from>
                    <xdr:col>7</xdr:col>
                    <xdr:colOff>381000</xdr:colOff>
                    <xdr:row>1</xdr:row>
                    <xdr:rowOff>76200</xdr:rowOff>
                  </from>
                  <to>
                    <xdr:col>11</xdr:col>
                    <xdr:colOff>95250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6" name="Button 7">
              <controlPr defaultSize="0" print="0" autoFill="0" autoPict="0">
                <anchor moveWithCells="1" sizeWithCells="1">
                  <from>
                    <xdr:col>13</xdr:col>
                    <xdr:colOff>371475</xdr:colOff>
                    <xdr:row>1</xdr:row>
                    <xdr:rowOff>76200</xdr:rowOff>
                  </from>
                  <to>
                    <xdr:col>15</xdr:col>
                    <xdr:colOff>419100</xdr:colOff>
                    <xdr:row>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7" name="Option Button 8">
              <controlPr defaultSize="0" autoFill="0" autoLine="0" autoPict="0" altText="">
                <anchor moveWithCells="1">
                  <from>
                    <xdr:col>6</xdr:col>
                    <xdr:colOff>47625</xdr:colOff>
                    <xdr:row>1</xdr:row>
                    <xdr:rowOff>47625</xdr:rowOff>
                  </from>
                  <to>
                    <xdr:col>6</xdr:col>
                    <xdr:colOff>285750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8" name="Option Button 10">
              <controlPr defaultSize="0" autoFill="0" autoLine="0" autoPict="0">
                <anchor moveWithCells="1">
                  <from>
                    <xdr:col>13</xdr:col>
                    <xdr:colOff>133350</xdr:colOff>
                    <xdr:row>1</xdr:row>
                    <xdr:rowOff>66675</xdr:rowOff>
                  </from>
                  <to>
                    <xdr:col>13</xdr:col>
                    <xdr:colOff>438150</xdr:colOff>
                    <xdr:row>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9" name="Check Box 22">
              <controlPr defaultSize="0" autoFill="0" autoLine="0" autoPict="0">
                <anchor moveWithCells="1">
                  <from>
                    <xdr:col>17</xdr:col>
                    <xdr:colOff>342900</xdr:colOff>
                    <xdr:row>34</xdr:row>
                    <xdr:rowOff>9525</xdr:rowOff>
                  </from>
                  <to>
                    <xdr:col>19</xdr:col>
                    <xdr:colOff>209550</xdr:colOff>
                    <xdr:row>35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10" name="Check Box 23">
              <controlPr defaultSize="0" autoFill="0" autoLine="0" autoPict="0">
                <anchor moveWithCells="1">
                  <from>
                    <xdr:col>20</xdr:col>
                    <xdr:colOff>361950</xdr:colOff>
                    <xdr:row>34</xdr:row>
                    <xdr:rowOff>0</xdr:rowOff>
                  </from>
                  <to>
                    <xdr:col>21</xdr:col>
                    <xdr:colOff>542925</xdr:colOff>
                    <xdr:row>35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11" name="Check Box 24">
              <controlPr defaultSize="0" autoFill="0" autoLine="0" autoPict="0">
                <anchor moveWithCells="1">
                  <from>
                    <xdr:col>23</xdr:col>
                    <xdr:colOff>514350</xdr:colOff>
                    <xdr:row>34</xdr:row>
                    <xdr:rowOff>28575</xdr:rowOff>
                  </from>
                  <to>
                    <xdr:col>24</xdr:col>
                    <xdr:colOff>400050</xdr:colOff>
                    <xdr:row>35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12" name="Check Box 25">
              <controlPr defaultSize="0" autoFill="0" autoLine="0" autoPict="0">
                <anchor moveWithCells="1">
                  <from>
                    <xdr:col>26</xdr:col>
                    <xdr:colOff>571500</xdr:colOff>
                    <xdr:row>34</xdr:row>
                    <xdr:rowOff>38100</xdr:rowOff>
                  </from>
                  <to>
                    <xdr:col>27</xdr:col>
                    <xdr:colOff>323850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13" name="Check Box 26">
              <controlPr defaultSize="0" autoFill="0" autoLine="0" autoPict="0">
                <anchor moveWithCells="1">
                  <from>
                    <xdr:col>29</xdr:col>
                    <xdr:colOff>552450</xdr:colOff>
                    <xdr:row>34</xdr:row>
                    <xdr:rowOff>0</xdr:rowOff>
                  </from>
                  <to>
                    <xdr:col>30</xdr:col>
                    <xdr:colOff>552450</xdr:colOff>
                    <xdr:row>35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483B608-3607-42AD-9E6D-01AEC75E8C71}">
          <x14:formula1>
            <xm:f>data!$Q$1:$Q$12</xm:f>
          </x14:formula1>
          <xm:sqref>D16 D7 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187A4-A827-42A1-B2C9-4AD75F060BA5}">
  <dimension ref="A3:H15"/>
  <sheetViews>
    <sheetView workbookViewId="0">
      <selection activeCell="H4" sqref="H4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7" bestFit="1" customWidth="1"/>
    <col min="4" max="4" width="11.28515625" bestFit="1" customWidth="1"/>
    <col min="5" max="5" width="9.28515625" bestFit="1" customWidth="1"/>
    <col min="6" max="6" width="9.5703125" bestFit="1" customWidth="1"/>
    <col min="7" max="7" width="10.140625" customWidth="1"/>
    <col min="8" max="8" width="11.28515625" bestFit="1" customWidth="1"/>
    <col min="9" max="9" width="10" customWidth="1"/>
    <col min="10" max="74" width="4" bestFit="1" customWidth="1"/>
    <col min="75" max="424" width="5" bestFit="1" customWidth="1"/>
    <col min="425" max="425" width="11.28515625" bestFit="1" customWidth="1"/>
  </cols>
  <sheetData>
    <row r="3" spans="1:8" x14ac:dyDescent="0.25">
      <c r="A3" s="6" t="s">
        <v>1060</v>
      </c>
      <c r="B3" s="6" t="s">
        <v>1061</v>
      </c>
    </row>
    <row r="4" spans="1:8" x14ac:dyDescent="0.25">
      <c r="A4" s="6" t="s">
        <v>1058</v>
      </c>
      <c r="B4" t="s">
        <v>73</v>
      </c>
      <c r="C4" t="s">
        <v>46</v>
      </c>
      <c r="D4" t="s">
        <v>1059</v>
      </c>
      <c r="F4" t="s">
        <v>1057</v>
      </c>
      <c r="G4" t="s">
        <v>1082</v>
      </c>
      <c r="H4" t="s">
        <v>1081</v>
      </c>
    </row>
    <row r="5" spans="1:8" x14ac:dyDescent="0.25">
      <c r="A5" s="7" t="s">
        <v>19</v>
      </c>
      <c r="B5" s="1">
        <v>7810</v>
      </c>
      <c r="C5" s="1">
        <v>28590</v>
      </c>
      <c r="D5" s="1">
        <v>36400</v>
      </c>
      <c r="F5" t="str">
        <f>$A5</f>
        <v>Australia</v>
      </c>
      <c r="G5" s="29">
        <f>INDEX($A$5:$C$14,MATCH($F5,$A$5:$A$14,0),3)/$C$15</f>
        <v>0.20873183908885157</v>
      </c>
      <c r="H5" s="29" t="str">
        <f>IFERROR(IF((INDEX(Solution!$A$1:$A$11,Solution!$C$2)='win and lost'!$F5),$C5," ")/$C$15," ")</f>
        <v xml:space="preserve"> </v>
      </c>
    </row>
    <row r="6" spans="1:8" x14ac:dyDescent="0.25">
      <c r="A6" s="7" t="s">
        <v>43</v>
      </c>
      <c r="B6" s="1">
        <v>4150</v>
      </c>
      <c r="C6" s="1">
        <v>17790</v>
      </c>
      <c r="D6" s="1">
        <v>21940</v>
      </c>
      <c r="F6" t="str">
        <f t="shared" ref="F6:F14" si="0">$A6</f>
        <v>Canada</v>
      </c>
      <c r="G6" s="29">
        <f t="shared" ref="G6:G14" si="1">INDEX($A$5:$C$14,MATCH($F6,$A$5:$A$14,0),3)/$C$15</f>
        <v>0.12988245601226545</v>
      </c>
      <c r="H6" s="29" t="str">
        <f>IFERROR(IF((INDEX(Solution!$A$1:$A$11,Solution!$C$2)='win and lost'!$F6),$C6," ")/$C$15," ")</f>
        <v xml:space="preserve"> </v>
      </c>
    </row>
    <row r="7" spans="1:8" x14ac:dyDescent="0.25">
      <c r="A7" s="7" t="s">
        <v>13</v>
      </c>
      <c r="B7" s="1">
        <v>6890</v>
      </c>
      <c r="C7" s="1">
        <v>5100</v>
      </c>
      <c r="D7" s="1">
        <v>11990</v>
      </c>
      <c r="F7" t="str">
        <f t="shared" si="0"/>
        <v>China</v>
      </c>
      <c r="G7" s="29">
        <f t="shared" si="1"/>
        <v>3.7234430897276773E-2</v>
      </c>
      <c r="H7" s="29" t="str">
        <f>IFERROR(IF((INDEX(Solution!$A$1:$A$11,Solution!$C$2)='win and lost'!$F7),$C7," ")/$C$15," ")</f>
        <v xml:space="preserve"> </v>
      </c>
    </row>
    <row r="8" spans="1:8" x14ac:dyDescent="0.25">
      <c r="A8" s="7" t="s">
        <v>23</v>
      </c>
      <c r="B8" s="1">
        <v>3150</v>
      </c>
      <c r="C8" s="1">
        <v>21070</v>
      </c>
      <c r="D8" s="1">
        <v>24220</v>
      </c>
      <c r="F8" t="str">
        <f t="shared" si="0"/>
        <v>France</v>
      </c>
      <c r="G8" s="29">
        <f t="shared" si="1"/>
        <v>0.15382930568737679</v>
      </c>
      <c r="H8" s="29" t="str">
        <f>IFERROR(IF((INDEX(Solution!$A$1:$A$11,Solution!$C$2)='win and lost'!$F8),$C8," ")/$C$15," ")</f>
        <v xml:space="preserve"> </v>
      </c>
    </row>
    <row r="9" spans="1:8" x14ac:dyDescent="0.25">
      <c r="A9" s="7" t="s">
        <v>57</v>
      </c>
      <c r="B9" s="1">
        <v>7540</v>
      </c>
      <c r="C9" s="1">
        <v>9910</v>
      </c>
      <c r="D9" s="1">
        <v>17450</v>
      </c>
      <c r="F9" t="str">
        <f t="shared" si="0"/>
        <v>Germany</v>
      </c>
      <c r="G9" s="29">
        <f t="shared" si="1"/>
        <v>7.2351609841571143E-2</v>
      </c>
      <c r="H9" s="29" t="str">
        <f>IFERROR(IF((INDEX(Solution!$A$1:$A$11,Solution!$C$2)='win and lost'!$F9),$C9," ")/$C$15," ")</f>
        <v xml:space="preserve"> </v>
      </c>
    </row>
    <row r="10" spans="1:8" x14ac:dyDescent="0.25">
      <c r="A10" s="7" t="s">
        <v>34</v>
      </c>
      <c r="B10" s="1">
        <v>11990</v>
      </c>
      <c r="C10" s="1">
        <v>12540</v>
      </c>
      <c r="D10" s="1">
        <v>24530</v>
      </c>
      <c r="F10" t="str">
        <f t="shared" si="0"/>
        <v>India</v>
      </c>
      <c r="G10" s="29">
        <f t="shared" si="1"/>
        <v>9.1552894794480547E-2</v>
      </c>
      <c r="H10" s="29" t="str">
        <f>IFERROR(IF((INDEX(Solution!$A$1:$A$11,Solution!$C$2)='win and lost'!$F10),$C10," ")/$C$15," ")</f>
        <v xml:space="preserve"> </v>
      </c>
    </row>
    <row r="11" spans="1:8" x14ac:dyDescent="0.25">
      <c r="A11" s="7" t="s">
        <v>61</v>
      </c>
      <c r="B11" s="1"/>
      <c r="C11" s="1">
        <v>12670</v>
      </c>
      <c r="D11" s="1">
        <v>12670</v>
      </c>
      <c r="F11" t="str">
        <f t="shared" si="0"/>
        <v>Indonesia</v>
      </c>
      <c r="G11" s="29">
        <f t="shared" si="1"/>
        <v>9.2502007738920936E-2</v>
      </c>
      <c r="H11" s="29" t="str">
        <f>IFERROR(IF((INDEX(Solution!$A$1:$A$11,Solution!$C$2)='win and lost'!$F11),$C11," ")/$C$15," ")</f>
        <v xml:space="preserve"> </v>
      </c>
    </row>
    <row r="12" spans="1:8" x14ac:dyDescent="0.25">
      <c r="A12" s="7" t="s">
        <v>40</v>
      </c>
      <c r="B12" s="1">
        <v>16610</v>
      </c>
      <c r="C12" s="1">
        <v>18190</v>
      </c>
      <c r="D12" s="1">
        <v>34800</v>
      </c>
      <c r="F12" t="str">
        <f t="shared" si="0"/>
        <v>Malaysia</v>
      </c>
      <c r="G12" s="29">
        <f t="shared" si="1"/>
        <v>0.13280280353362051</v>
      </c>
      <c r="H12" s="29" t="str">
        <f>IFERROR(IF((INDEX(Solution!$A$1:$A$11,Solution!$C$2)='win and lost'!$F12),$C12," ")/$C$15," ")</f>
        <v xml:space="preserve"> </v>
      </c>
    </row>
    <row r="13" spans="1:8" x14ac:dyDescent="0.25">
      <c r="A13" s="7" t="s">
        <v>52</v>
      </c>
      <c r="B13" s="1">
        <v>5790</v>
      </c>
      <c r="C13" s="1">
        <v>7150</v>
      </c>
      <c r="D13" s="1">
        <v>12940</v>
      </c>
      <c r="F13" t="str">
        <f t="shared" si="0"/>
        <v>UK</v>
      </c>
      <c r="G13" s="29">
        <f t="shared" si="1"/>
        <v>5.2201211944221365E-2</v>
      </c>
      <c r="H13" s="29" t="str">
        <f>IFERROR(IF((INDEX(Solution!$A$1:$A$11,Solution!$C$2)='win and lost'!$F13),$C13," ")/$C$15," ")</f>
        <v xml:space="preserve"> </v>
      </c>
    </row>
    <row r="14" spans="1:8" x14ac:dyDescent="0.25">
      <c r="A14" s="7" t="s">
        <v>27</v>
      </c>
      <c r="B14" s="1">
        <v>18330</v>
      </c>
      <c r="C14" s="1">
        <v>3960</v>
      </c>
      <c r="D14" s="1">
        <v>22290</v>
      </c>
      <c r="F14" t="str">
        <f t="shared" si="0"/>
        <v>US</v>
      </c>
      <c r="G14" s="29">
        <f t="shared" si="1"/>
        <v>2.891144046141491E-2</v>
      </c>
      <c r="H14" s="29" t="str">
        <f>IFERROR(IF((INDEX(Solution!$A$1:$A$11,Solution!$C$2)='win and lost'!$F14),$C14," ")/$C$15," ")</f>
        <v xml:space="preserve"> </v>
      </c>
    </row>
    <row r="15" spans="1:8" x14ac:dyDescent="0.25">
      <c r="A15" s="7" t="s">
        <v>1059</v>
      </c>
      <c r="B15" s="1">
        <v>82260</v>
      </c>
      <c r="C15" s="1">
        <v>136970</v>
      </c>
      <c r="D15" s="1">
        <v>219230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B88F-4E4D-49E2-95DA-27FADE7C753D}">
  <dimension ref="A3:L52"/>
  <sheetViews>
    <sheetView workbookViewId="0">
      <selection activeCell="B20" sqref="B20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7.42578125" bestFit="1" customWidth="1"/>
    <col min="4" max="4" width="6" bestFit="1" customWidth="1"/>
    <col min="5" max="5" width="6.85546875" bestFit="1" customWidth="1"/>
    <col min="6" max="6" width="9.140625" bestFit="1" customWidth="1"/>
    <col min="7" max="7" width="5.42578125" bestFit="1" customWidth="1"/>
    <col min="8" max="8" width="9.7109375" bestFit="1" customWidth="1"/>
    <col min="9" max="9" width="8.85546875" bestFit="1" customWidth="1"/>
    <col min="10" max="10" width="3.5703125" bestFit="1" customWidth="1"/>
    <col min="11" max="11" width="3.42578125" bestFit="1" customWidth="1"/>
    <col min="12" max="12" width="11.28515625" bestFit="1" customWidth="1"/>
    <col min="13" max="14" width="13.140625" bestFit="1" customWidth="1"/>
    <col min="15" max="15" width="12" bestFit="1" customWidth="1"/>
    <col min="16" max="25" width="13.140625" bestFit="1" customWidth="1"/>
    <col min="26" max="26" width="12" bestFit="1" customWidth="1"/>
    <col min="27" max="36" width="13.140625" bestFit="1" customWidth="1"/>
    <col min="37" max="37" width="12" bestFit="1" customWidth="1"/>
    <col min="38" max="47" width="13.140625" bestFit="1" customWidth="1"/>
    <col min="48" max="48" width="12" bestFit="1" customWidth="1"/>
    <col min="49" max="58" width="13.140625" bestFit="1" customWidth="1"/>
    <col min="59" max="59" width="12" bestFit="1" customWidth="1"/>
    <col min="60" max="69" width="13.140625" bestFit="1" customWidth="1"/>
    <col min="70" max="70" width="12" bestFit="1" customWidth="1"/>
    <col min="71" max="80" width="13.140625" bestFit="1" customWidth="1"/>
    <col min="81" max="81" width="12" bestFit="1" customWidth="1"/>
    <col min="82" max="91" width="13.140625" bestFit="1" customWidth="1"/>
    <col min="92" max="92" width="12" bestFit="1" customWidth="1"/>
    <col min="93" max="102" width="13.140625" bestFit="1" customWidth="1"/>
    <col min="103" max="103" width="12" bestFit="1" customWidth="1"/>
    <col min="104" max="113" width="13.140625" bestFit="1" customWidth="1"/>
    <col min="114" max="114" width="11" bestFit="1" customWidth="1"/>
    <col min="115" max="115" width="12" bestFit="1" customWidth="1"/>
    <col min="116" max="125" width="13.140625" bestFit="1" customWidth="1"/>
    <col min="126" max="126" width="12" bestFit="1" customWidth="1"/>
    <col min="127" max="136" width="13.140625" bestFit="1" customWidth="1"/>
    <col min="137" max="137" width="12" bestFit="1" customWidth="1"/>
    <col min="138" max="147" width="13.140625" bestFit="1" customWidth="1"/>
    <col min="148" max="148" width="12" bestFit="1" customWidth="1"/>
    <col min="149" max="158" width="13.140625" bestFit="1" customWidth="1"/>
    <col min="159" max="159" width="12" bestFit="1" customWidth="1"/>
    <col min="160" max="169" width="13.140625" bestFit="1" customWidth="1"/>
    <col min="170" max="170" width="12" bestFit="1" customWidth="1"/>
    <col min="171" max="180" width="13.140625" bestFit="1" customWidth="1"/>
    <col min="181" max="181" width="12" bestFit="1" customWidth="1"/>
    <col min="182" max="191" width="13.140625" bestFit="1" customWidth="1"/>
    <col min="192" max="192" width="12" bestFit="1" customWidth="1"/>
    <col min="193" max="202" width="13.140625" bestFit="1" customWidth="1"/>
    <col min="203" max="203" width="12" bestFit="1" customWidth="1"/>
    <col min="204" max="213" width="13.140625" bestFit="1" customWidth="1"/>
    <col min="214" max="214" width="12" bestFit="1" customWidth="1"/>
    <col min="215" max="224" width="13.140625" bestFit="1" customWidth="1"/>
    <col min="225" max="225" width="11" bestFit="1" customWidth="1"/>
    <col min="226" max="226" width="12" bestFit="1" customWidth="1"/>
    <col min="227" max="236" width="13.140625" bestFit="1" customWidth="1"/>
    <col min="237" max="237" width="12" bestFit="1" customWidth="1"/>
    <col min="238" max="247" width="13.140625" bestFit="1" customWidth="1"/>
    <col min="248" max="248" width="12" bestFit="1" customWidth="1"/>
    <col min="249" max="258" width="13.140625" bestFit="1" customWidth="1"/>
    <col min="259" max="259" width="12" bestFit="1" customWidth="1"/>
    <col min="260" max="269" width="13.140625" bestFit="1" customWidth="1"/>
    <col min="270" max="270" width="12" bestFit="1" customWidth="1"/>
    <col min="271" max="280" width="13.140625" bestFit="1" customWidth="1"/>
    <col min="281" max="281" width="12" bestFit="1" customWidth="1"/>
    <col min="282" max="291" width="13.140625" bestFit="1" customWidth="1"/>
    <col min="292" max="292" width="12" bestFit="1" customWidth="1"/>
    <col min="293" max="302" width="13.140625" bestFit="1" customWidth="1"/>
    <col min="303" max="303" width="12" bestFit="1" customWidth="1"/>
    <col min="304" max="313" width="13.140625" bestFit="1" customWidth="1"/>
    <col min="314" max="314" width="12" bestFit="1" customWidth="1"/>
    <col min="315" max="324" width="13.140625" bestFit="1" customWidth="1"/>
    <col min="325" max="325" width="12" bestFit="1" customWidth="1"/>
    <col min="326" max="335" width="13.140625" bestFit="1" customWidth="1"/>
    <col min="336" max="336" width="11" bestFit="1" customWidth="1"/>
    <col min="337" max="337" width="12" bestFit="1" customWidth="1"/>
    <col min="338" max="347" width="13.140625" bestFit="1" customWidth="1"/>
    <col min="348" max="348" width="12" bestFit="1" customWidth="1"/>
    <col min="349" max="358" width="13.140625" bestFit="1" customWidth="1"/>
    <col min="359" max="359" width="12" bestFit="1" customWidth="1"/>
    <col min="360" max="369" width="13.140625" bestFit="1" customWidth="1"/>
    <col min="370" max="370" width="12" bestFit="1" customWidth="1"/>
    <col min="371" max="380" width="13.140625" bestFit="1" customWidth="1"/>
    <col min="381" max="381" width="12" bestFit="1" customWidth="1"/>
    <col min="382" max="391" width="13.140625" bestFit="1" customWidth="1"/>
    <col min="392" max="392" width="12" bestFit="1" customWidth="1"/>
    <col min="393" max="402" width="13.140625" bestFit="1" customWidth="1"/>
    <col min="403" max="403" width="12" bestFit="1" customWidth="1"/>
    <col min="404" max="413" width="13.140625" bestFit="1" customWidth="1"/>
    <col min="414" max="414" width="12" bestFit="1" customWidth="1"/>
    <col min="415" max="424" width="13.140625" bestFit="1" customWidth="1"/>
    <col min="425" max="425" width="12" bestFit="1" customWidth="1"/>
    <col min="426" max="435" width="13.140625" bestFit="1" customWidth="1"/>
    <col min="436" max="436" width="12" bestFit="1" customWidth="1"/>
    <col min="437" max="446" width="13.140625" bestFit="1" customWidth="1"/>
    <col min="447" max="447" width="11" bestFit="1" customWidth="1"/>
    <col min="448" max="448" width="12" bestFit="1" customWidth="1"/>
    <col min="449" max="458" width="13.140625" bestFit="1" customWidth="1"/>
    <col min="459" max="459" width="12" bestFit="1" customWidth="1"/>
    <col min="460" max="469" width="13.140625" bestFit="1" customWidth="1"/>
    <col min="470" max="470" width="12" bestFit="1" customWidth="1"/>
    <col min="471" max="480" width="13.140625" bestFit="1" customWidth="1"/>
    <col min="481" max="481" width="12" bestFit="1" customWidth="1"/>
    <col min="482" max="491" width="13.140625" bestFit="1" customWidth="1"/>
    <col min="492" max="492" width="12" bestFit="1" customWidth="1"/>
    <col min="493" max="502" width="13.140625" bestFit="1" customWidth="1"/>
    <col min="503" max="503" width="12" bestFit="1" customWidth="1"/>
    <col min="504" max="513" width="13.140625" bestFit="1" customWidth="1"/>
    <col min="514" max="514" width="12" bestFit="1" customWidth="1"/>
    <col min="515" max="524" width="13.140625" bestFit="1" customWidth="1"/>
    <col min="525" max="525" width="12" bestFit="1" customWidth="1"/>
    <col min="526" max="535" width="13.140625" bestFit="1" customWidth="1"/>
    <col min="536" max="536" width="12" bestFit="1" customWidth="1"/>
    <col min="537" max="546" width="13.140625" bestFit="1" customWidth="1"/>
    <col min="547" max="547" width="12" bestFit="1" customWidth="1"/>
    <col min="548" max="557" width="13.140625" bestFit="1" customWidth="1"/>
    <col min="558" max="558" width="11" bestFit="1" customWidth="1"/>
    <col min="559" max="559" width="12" bestFit="1" customWidth="1"/>
    <col min="560" max="569" width="13.140625" bestFit="1" customWidth="1"/>
    <col min="570" max="570" width="12" bestFit="1" customWidth="1"/>
    <col min="571" max="580" width="13.140625" bestFit="1" customWidth="1"/>
    <col min="581" max="581" width="12" bestFit="1" customWidth="1"/>
    <col min="582" max="591" width="13.140625" bestFit="1" customWidth="1"/>
    <col min="592" max="592" width="12" bestFit="1" customWidth="1"/>
    <col min="593" max="602" width="13.140625" bestFit="1" customWidth="1"/>
    <col min="603" max="603" width="12" bestFit="1" customWidth="1"/>
    <col min="604" max="613" width="13.140625" bestFit="1" customWidth="1"/>
    <col min="614" max="614" width="12" bestFit="1" customWidth="1"/>
    <col min="615" max="624" width="13.140625" bestFit="1" customWidth="1"/>
    <col min="625" max="625" width="12" bestFit="1" customWidth="1"/>
    <col min="626" max="635" width="13.140625" bestFit="1" customWidth="1"/>
    <col min="636" max="636" width="12" bestFit="1" customWidth="1"/>
    <col min="637" max="646" width="13.140625" bestFit="1" customWidth="1"/>
    <col min="647" max="647" width="12" bestFit="1" customWidth="1"/>
    <col min="648" max="657" width="13.140625" bestFit="1" customWidth="1"/>
    <col min="658" max="658" width="12" bestFit="1" customWidth="1"/>
    <col min="659" max="668" width="13.140625" bestFit="1" customWidth="1"/>
    <col min="669" max="669" width="11" bestFit="1" customWidth="1"/>
    <col min="670" max="670" width="12" bestFit="1" customWidth="1"/>
    <col min="671" max="680" width="13.140625" bestFit="1" customWidth="1"/>
    <col min="681" max="681" width="12" bestFit="1" customWidth="1"/>
    <col min="682" max="691" width="13.140625" bestFit="1" customWidth="1"/>
    <col min="692" max="692" width="12" bestFit="1" customWidth="1"/>
    <col min="693" max="702" width="13.140625" bestFit="1" customWidth="1"/>
    <col min="703" max="703" width="12" bestFit="1" customWidth="1"/>
    <col min="704" max="713" width="13.140625" bestFit="1" customWidth="1"/>
    <col min="714" max="714" width="12" bestFit="1" customWidth="1"/>
    <col min="715" max="724" width="13.140625" bestFit="1" customWidth="1"/>
    <col min="725" max="725" width="12" bestFit="1" customWidth="1"/>
    <col min="726" max="735" width="13.140625" bestFit="1" customWidth="1"/>
    <col min="736" max="736" width="12" bestFit="1" customWidth="1"/>
    <col min="737" max="746" width="13.140625" bestFit="1" customWidth="1"/>
    <col min="747" max="747" width="12" bestFit="1" customWidth="1"/>
    <col min="748" max="757" width="13.140625" bestFit="1" customWidth="1"/>
    <col min="758" max="758" width="12" bestFit="1" customWidth="1"/>
    <col min="759" max="768" width="13.140625" bestFit="1" customWidth="1"/>
    <col min="769" max="769" width="12" bestFit="1" customWidth="1"/>
    <col min="770" max="779" width="13.140625" bestFit="1" customWidth="1"/>
    <col min="780" max="780" width="11" bestFit="1" customWidth="1"/>
    <col min="781" max="781" width="12" bestFit="1" customWidth="1"/>
    <col min="782" max="791" width="13.140625" bestFit="1" customWidth="1"/>
    <col min="792" max="792" width="12" bestFit="1" customWidth="1"/>
    <col min="793" max="802" width="13.140625" bestFit="1" customWidth="1"/>
    <col min="803" max="803" width="12" bestFit="1" customWidth="1"/>
    <col min="804" max="813" width="13.140625" bestFit="1" customWidth="1"/>
    <col min="814" max="814" width="12" bestFit="1" customWidth="1"/>
    <col min="815" max="824" width="13.140625" bestFit="1" customWidth="1"/>
    <col min="825" max="825" width="12" bestFit="1" customWidth="1"/>
    <col min="826" max="835" width="13.140625" bestFit="1" customWidth="1"/>
    <col min="836" max="836" width="12" bestFit="1" customWidth="1"/>
    <col min="837" max="846" width="13.140625" bestFit="1" customWidth="1"/>
    <col min="847" max="847" width="12" bestFit="1" customWidth="1"/>
    <col min="848" max="857" width="13.140625" bestFit="1" customWidth="1"/>
    <col min="858" max="858" width="12" bestFit="1" customWidth="1"/>
    <col min="859" max="868" width="13.140625" bestFit="1" customWidth="1"/>
    <col min="869" max="869" width="12" bestFit="1" customWidth="1"/>
    <col min="870" max="879" width="13.140625" bestFit="1" customWidth="1"/>
    <col min="880" max="880" width="12" bestFit="1" customWidth="1"/>
    <col min="881" max="890" width="13.140625" bestFit="1" customWidth="1"/>
    <col min="891" max="891" width="11" bestFit="1" customWidth="1"/>
    <col min="892" max="892" width="12" bestFit="1" customWidth="1"/>
    <col min="893" max="902" width="13.140625" bestFit="1" customWidth="1"/>
    <col min="903" max="903" width="12" bestFit="1" customWidth="1"/>
    <col min="904" max="913" width="13.140625" bestFit="1" customWidth="1"/>
    <col min="914" max="914" width="12" bestFit="1" customWidth="1"/>
    <col min="915" max="924" width="13.140625" bestFit="1" customWidth="1"/>
    <col min="925" max="925" width="12" bestFit="1" customWidth="1"/>
    <col min="926" max="935" width="13.140625" bestFit="1" customWidth="1"/>
    <col min="936" max="936" width="12" bestFit="1" customWidth="1"/>
    <col min="937" max="946" width="13.140625" bestFit="1" customWidth="1"/>
    <col min="947" max="947" width="12" bestFit="1" customWidth="1"/>
    <col min="948" max="957" width="13.140625" bestFit="1" customWidth="1"/>
    <col min="958" max="958" width="12" bestFit="1" customWidth="1"/>
    <col min="959" max="968" width="13.140625" bestFit="1" customWidth="1"/>
    <col min="969" max="969" width="12" bestFit="1" customWidth="1"/>
    <col min="970" max="979" width="13.140625" bestFit="1" customWidth="1"/>
    <col min="980" max="980" width="12" bestFit="1" customWidth="1"/>
    <col min="981" max="990" width="13.140625" bestFit="1" customWidth="1"/>
    <col min="991" max="991" width="12" bestFit="1" customWidth="1"/>
    <col min="992" max="1001" width="13.140625" bestFit="1" customWidth="1"/>
    <col min="1002" max="1002" width="11.28515625" bestFit="1" customWidth="1"/>
    <col min="1003" max="1003" width="18.140625" bestFit="1" customWidth="1"/>
    <col min="1004" max="1004" width="13.85546875" bestFit="1" customWidth="1"/>
    <col min="1005" max="1005" width="17" bestFit="1" customWidth="1"/>
    <col min="1006" max="1006" width="15" bestFit="1" customWidth="1"/>
    <col min="1007" max="1007" width="18.140625" bestFit="1" customWidth="1"/>
    <col min="1008" max="1008" width="15" bestFit="1" customWidth="1"/>
    <col min="1009" max="1009" width="18.140625" bestFit="1" customWidth="1"/>
    <col min="1010" max="1010" width="15" bestFit="1" customWidth="1"/>
    <col min="1011" max="1011" width="18.140625" bestFit="1" customWidth="1"/>
    <col min="1012" max="1012" width="15" bestFit="1" customWidth="1"/>
    <col min="1013" max="1013" width="18.140625" bestFit="1" customWidth="1"/>
    <col min="1014" max="1014" width="15" bestFit="1" customWidth="1"/>
    <col min="1015" max="1015" width="18.140625" bestFit="1" customWidth="1"/>
    <col min="1016" max="1016" width="15" bestFit="1" customWidth="1"/>
    <col min="1017" max="1017" width="18.140625" bestFit="1" customWidth="1"/>
    <col min="1018" max="1018" width="15" bestFit="1" customWidth="1"/>
    <col min="1019" max="1019" width="18.140625" bestFit="1" customWidth="1"/>
    <col min="1020" max="1020" width="15" bestFit="1" customWidth="1"/>
    <col min="1021" max="1021" width="18.140625" bestFit="1" customWidth="1"/>
    <col min="1022" max="1022" width="15" bestFit="1" customWidth="1"/>
    <col min="1023" max="1023" width="18.140625" bestFit="1" customWidth="1"/>
    <col min="1024" max="1024" width="15" bestFit="1" customWidth="1"/>
    <col min="1025" max="1025" width="18.140625" bestFit="1" customWidth="1"/>
    <col min="1026" max="1026" width="13.85546875" bestFit="1" customWidth="1"/>
    <col min="1027" max="1027" width="17" bestFit="1" customWidth="1"/>
    <col min="1028" max="1028" width="15" bestFit="1" customWidth="1"/>
    <col min="1029" max="1029" width="18.140625" bestFit="1" customWidth="1"/>
    <col min="1030" max="1030" width="15" bestFit="1" customWidth="1"/>
    <col min="1031" max="1031" width="18.140625" bestFit="1" customWidth="1"/>
    <col min="1032" max="1032" width="15" bestFit="1" customWidth="1"/>
    <col min="1033" max="1033" width="18.140625" bestFit="1" customWidth="1"/>
    <col min="1034" max="1034" width="15" bestFit="1" customWidth="1"/>
    <col min="1035" max="1035" width="18.140625" bestFit="1" customWidth="1"/>
    <col min="1036" max="1036" width="15" bestFit="1" customWidth="1"/>
    <col min="1037" max="1037" width="18.140625" bestFit="1" customWidth="1"/>
    <col min="1038" max="1038" width="15" bestFit="1" customWidth="1"/>
    <col min="1039" max="1039" width="18.140625" bestFit="1" customWidth="1"/>
    <col min="1040" max="1040" width="15" bestFit="1" customWidth="1"/>
    <col min="1041" max="1041" width="18.140625" bestFit="1" customWidth="1"/>
    <col min="1042" max="1042" width="15" bestFit="1" customWidth="1"/>
    <col min="1043" max="1043" width="18.140625" bestFit="1" customWidth="1"/>
    <col min="1044" max="1044" width="15" bestFit="1" customWidth="1"/>
    <col min="1045" max="1045" width="18.140625" bestFit="1" customWidth="1"/>
    <col min="1046" max="1046" width="15" bestFit="1" customWidth="1"/>
    <col min="1047" max="1047" width="18.140625" bestFit="1" customWidth="1"/>
    <col min="1048" max="1048" width="13.85546875" bestFit="1" customWidth="1"/>
    <col min="1049" max="1049" width="17" bestFit="1" customWidth="1"/>
    <col min="1050" max="1050" width="15" bestFit="1" customWidth="1"/>
    <col min="1051" max="1051" width="18.140625" bestFit="1" customWidth="1"/>
    <col min="1052" max="1052" width="15" bestFit="1" customWidth="1"/>
    <col min="1053" max="1053" width="18.140625" bestFit="1" customWidth="1"/>
    <col min="1054" max="1054" width="15" bestFit="1" customWidth="1"/>
    <col min="1055" max="1055" width="18.140625" bestFit="1" customWidth="1"/>
    <col min="1056" max="1056" width="15" bestFit="1" customWidth="1"/>
    <col min="1057" max="1057" width="18.140625" bestFit="1" customWidth="1"/>
    <col min="1058" max="1058" width="15" bestFit="1" customWidth="1"/>
    <col min="1059" max="1059" width="18.140625" bestFit="1" customWidth="1"/>
    <col min="1060" max="1060" width="15" bestFit="1" customWidth="1"/>
    <col min="1061" max="1061" width="18.140625" bestFit="1" customWidth="1"/>
    <col min="1062" max="1062" width="15" bestFit="1" customWidth="1"/>
    <col min="1063" max="1063" width="18.140625" bestFit="1" customWidth="1"/>
    <col min="1064" max="1064" width="15" bestFit="1" customWidth="1"/>
    <col min="1065" max="1065" width="18.140625" bestFit="1" customWidth="1"/>
    <col min="1066" max="1066" width="15" bestFit="1" customWidth="1"/>
    <col min="1067" max="1067" width="18.140625" bestFit="1" customWidth="1"/>
    <col min="1068" max="1068" width="15" bestFit="1" customWidth="1"/>
    <col min="1069" max="1069" width="18.140625" bestFit="1" customWidth="1"/>
    <col min="1070" max="1070" width="13.85546875" bestFit="1" customWidth="1"/>
    <col min="1071" max="1071" width="17" bestFit="1" customWidth="1"/>
    <col min="1072" max="1072" width="15" bestFit="1" customWidth="1"/>
    <col min="1073" max="1073" width="18.140625" bestFit="1" customWidth="1"/>
    <col min="1074" max="1074" width="15" bestFit="1" customWidth="1"/>
    <col min="1075" max="1075" width="18.140625" bestFit="1" customWidth="1"/>
    <col min="1076" max="1076" width="15" bestFit="1" customWidth="1"/>
    <col min="1077" max="1077" width="18.140625" bestFit="1" customWidth="1"/>
    <col min="1078" max="1078" width="15" bestFit="1" customWidth="1"/>
    <col min="1079" max="1079" width="18.140625" bestFit="1" customWidth="1"/>
    <col min="1080" max="1080" width="15" bestFit="1" customWidth="1"/>
    <col min="1081" max="1081" width="18.140625" bestFit="1" customWidth="1"/>
    <col min="1082" max="1082" width="15" bestFit="1" customWidth="1"/>
    <col min="1083" max="1083" width="18.140625" bestFit="1" customWidth="1"/>
    <col min="1084" max="1084" width="15" bestFit="1" customWidth="1"/>
    <col min="1085" max="1085" width="18.140625" bestFit="1" customWidth="1"/>
    <col min="1086" max="1086" width="15" bestFit="1" customWidth="1"/>
    <col min="1087" max="1087" width="18.140625" bestFit="1" customWidth="1"/>
    <col min="1088" max="1088" width="15" bestFit="1" customWidth="1"/>
    <col min="1089" max="1089" width="18.140625" bestFit="1" customWidth="1"/>
    <col min="1090" max="1090" width="15" bestFit="1" customWidth="1"/>
    <col min="1091" max="1091" width="18.140625" bestFit="1" customWidth="1"/>
    <col min="1092" max="1092" width="13.85546875" bestFit="1" customWidth="1"/>
    <col min="1093" max="1093" width="17" bestFit="1" customWidth="1"/>
    <col min="1094" max="1094" width="15" bestFit="1" customWidth="1"/>
    <col min="1095" max="1095" width="18.140625" bestFit="1" customWidth="1"/>
    <col min="1096" max="1096" width="15" bestFit="1" customWidth="1"/>
    <col min="1097" max="1097" width="18.140625" bestFit="1" customWidth="1"/>
    <col min="1098" max="1098" width="15" bestFit="1" customWidth="1"/>
    <col min="1099" max="1099" width="18.140625" bestFit="1" customWidth="1"/>
    <col min="1100" max="1100" width="15" bestFit="1" customWidth="1"/>
    <col min="1101" max="1101" width="18.140625" bestFit="1" customWidth="1"/>
    <col min="1102" max="1102" width="15" bestFit="1" customWidth="1"/>
    <col min="1103" max="1103" width="18.140625" bestFit="1" customWidth="1"/>
    <col min="1104" max="1104" width="15" bestFit="1" customWidth="1"/>
    <col min="1105" max="1105" width="18.140625" bestFit="1" customWidth="1"/>
    <col min="1106" max="1106" width="15" bestFit="1" customWidth="1"/>
    <col min="1107" max="1107" width="18.140625" bestFit="1" customWidth="1"/>
    <col min="1108" max="1108" width="15" bestFit="1" customWidth="1"/>
    <col min="1109" max="1109" width="18.140625" bestFit="1" customWidth="1"/>
    <col min="1110" max="1110" width="15" bestFit="1" customWidth="1"/>
    <col min="1111" max="1111" width="18.140625" bestFit="1" customWidth="1"/>
    <col min="1112" max="1112" width="15" bestFit="1" customWidth="1"/>
    <col min="1113" max="1113" width="18.140625" bestFit="1" customWidth="1"/>
    <col min="1114" max="1114" width="12.85546875" bestFit="1" customWidth="1"/>
    <col min="1115" max="1115" width="16" bestFit="1" customWidth="1"/>
    <col min="1116" max="1116" width="13.85546875" bestFit="1" customWidth="1"/>
    <col min="1117" max="1117" width="17" bestFit="1" customWidth="1"/>
    <col min="1118" max="1118" width="15" bestFit="1" customWidth="1"/>
    <col min="1119" max="1119" width="18.140625" bestFit="1" customWidth="1"/>
    <col min="1120" max="1120" width="15" bestFit="1" customWidth="1"/>
    <col min="1121" max="1121" width="18.140625" bestFit="1" customWidth="1"/>
    <col min="1122" max="1122" width="15" bestFit="1" customWidth="1"/>
    <col min="1123" max="1123" width="18.140625" bestFit="1" customWidth="1"/>
    <col min="1124" max="1124" width="15" bestFit="1" customWidth="1"/>
    <col min="1125" max="1125" width="18.140625" bestFit="1" customWidth="1"/>
    <col min="1126" max="1126" width="15" bestFit="1" customWidth="1"/>
    <col min="1127" max="1127" width="18.140625" bestFit="1" customWidth="1"/>
    <col min="1128" max="1128" width="15" bestFit="1" customWidth="1"/>
    <col min="1129" max="1129" width="18.140625" bestFit="1" customWidth="1"/>
    <col min="1130" max="1130" width="15" bestFit="1" customWidth="1"/>
    <col min="1131" max="1131" width="18.140625" bestFit="1" customWidth="1"/>
    <col min="1132" max="1132" width="15" bestFit="1" customWidth="1"/>
    <col min="1133" max="1133" width="18.140625" bestFit="1" customWidth="1"/>
    <col min="1134" max="1134" width="15" bestFit="1" customWidth="1"/>
    <col min="1135" max="1135" width="18.140625" bestFit="1" customWidth="1"/>
    <col min="1136" max="1136" width="15" bestFit="1" customWidth="1"/>
    <col min="1137" max="1137" width="18.140625" bestFit="1" customWidth="1"/>
    <col min="1138" max="1138" width="13.85546875" bestFit="1" customWidth="1"/>
    <col min="1139" max="1139" width="17" bestFit="1" customWidth="1"/>
    <col min="1140" max="1140" width="15" bestFit="1" customWidth="1"/>
    <col min="1141" max="1141" width="18.140625" bestFit="1" customWidth="1"/>
    <col min="1142" max="1142" width="15" bestFit="1" customWidth="1"/>
    <col min="1143" max="1143" width="18.140625" bestFit="1" customWidth="1"/>
    <col min="1144" max="1144" width="15" bestFit="1" customWidth="1"/>
    <col min="1145" max="1145" width="18.140625" bestFit="1" customWidth="1"/>
    <col min="1146" max="1146" width="15" bestFit="1" customWidth="1"/>
    <col min="1147" max="1147" width="18.140625" bestFit="1" customWidth="1"/>
    <col min="1148" max="1148" width="15" bestFit="1" customWidth="1"/>
    <col min="1149" max="1149" width="18.140625" bestFit="1" customWidth="1"/>
    <col min="1150" max="1150" width="15" bestFit="1" customWidth="1"/>
    <col min="1151" max="1151" width="18.140625" bestFit="1" customWidth="1"/>
    <col min="1152" max="1152" width="15" bestFit="1" customWidth="1"/>
    <col min="1153" max="1153" width="18.140625" bestFit="1" customWidth="1"/>
    <col min="1154" max="1154" width="15" bestFit="1" customWidth="1"/>
    <col min="1155" max="1155" width="18.140625" bestFit="1" customWidth="1"/>
    <col min="1156" max="1156" width="15" bestFit="1" customWidth="1"/>
    <col min="1157" max="1157" width="18.140625" bestFit="1" customWidth="1"/>
    <col min="1158" max="1158" width="15" bestFit="1" customWidth="1"/>
    <col min="1159" max="1159" width="18.140625" bestFit="1" customWidth="1"/>
    <col min="1160" max="1160" width="13.85546875" bestFit="1" customWidth="1"/>
    <col min="1161" max="1161" width="17" bestFit="1" customWidth="1"/>
    <col min="1162" max="1162" width="15" bestFit="1" customWidth="1"/>
    <col min="1163" max="1163" width="18.140625" bestFit="1" customWidth="1"/>
    <col min="1164" max="1164" width="15" bestFit="1" customWidth="1"/>
    <col min="1165" max="1165" width="18.140625" bestFit="1" customWidth="1"/>
    <col min="1166" max="1166" width="15" bestFit="1" customWidth="1"/>
    <col min="1167" max="1167" width="18.140625" bestFit="1" customWidth="1"/>
    <col min="1168" max="1168" width="15" bestFit="1" customWidth="1"/>
    <col min="1169" max="1169" width="18.140625" bestFit="1" customWidth="1"/>
    <col min="1170" max="1170" width="15" bestFit="1" customWidth="1"/>
    <col min="1171" max="1171" width="18.140625" bestFit="1" customWidth="1"/>
    <col min="1172" max="1172" width="15" bestFit="1" customWidth="1"/>
    <col min="1173" max="1173" width="18.140625" bestFit="1" customWidth="1"/>
    <col min="1174" max="1174" width="15" bestFit="1" customWidth="1"/>
    <col min="1175" max="1175" width="18.140625" bestFit="1" customWidth="1"/>
    <col min="1176" max="1176" width="15" bestFit="1" customWidth="1"/>
    <col min="1177" max="1177" width="18.140625" bestFit="1" customWidth="1"/>
    <col min="1178" max="1178" width="15" bestFit="1" customWidth="1"/>
    <col min="1179" max="1179" width="18.140625" bestFit="1" customWidth="1"/>
    <col min="1180" max="1180" width="15" bestFit="1" customWidth="1"/>
    <col min="1181" max="1181" width="18.140625" bestFit="1" customWidth="1"/>
    <col min="1182" max="1182" width="13.85546875" bestFit="1" customWidth="1"/>
    <col min="1183" max="1183" width="17" bestFit="1" customWidth="1"/>
    <col min="1184" max="1184" width="15" bestFit="1" customWidth="1"/>
    <col min="1185" max="1185" width="18.140625" bestFit="1" customWidth="1"/>
    <col min="1186" max="1186" width="15" bestFit="1" customWidth="1"/>
    <col min="1187" max="1187" width="18.140625" bestFit="1" customWidth="1"/>
    <col min="1188" max="1188" width="15" bestFit="1" customWidth="1"/>
    <col min="1189" max="1189" width="18.140625" bestFit="1" customWidth="1"/>
    <col min="1190" max="1190" width="15" bestFit="1" customWidth="1"/>
    <col min="1191" max="1191" width="18.140625" bestFit="1" customWidth="1"/>
    <col min="1192" max="1192" width="15" bestFit="1" customWidth="1"/>
    <col min="1193" max="1193" width="18.140625" bestFit="1" customWidth="1"/>
    <col min="1194" max="1194" width="15" bestFit="1" customWidth="1"/>
    <col min="1195" max="1195" width="18.140625" bestFit="1" customWidth="1"/>
    <col min="1196" max="1196" width="15" bestFit="1" customWidth="1"/>
    <col min="1197" max="1197" width="18.140625" bestFit="1" customWidth="1"/>
    <col min="1198" max="1198" width="15" bestFit="1" customWidth="1"/>
    <col min="1199" max="1199" width="18.140625" bestFit="1" customWidth="1"/>
    <col min="1200" max="1200" width="15" bestFit="1" customWidth="1"/>
    <col min="1201" max="1201" width="18.140625" bestFit="1" customWidth="1"/>
    <col min="1202" max="1202" width="15" bestFit="1" customWidth="1"/>
    <col min="1203" max="1203" width="18.140625" bestFit="1" customWidth="1"/>
    <col min="1204" max="1204" width="13.85546875" bestFit="1" customWidth="1"/>
    <col min="1205" max="1205" width="17" bestFit="1" customWidth="1"/>
    <col min="1206" max="1206" width="15" bestFit="1" customWidth="1"/>
    <col min="1207" max="1207" width="18.140625" bestFit="1" customWidth="1"/>
    <col min="1208" max="1208" width="15" bestFit="1" customWidth="1"/>
    <col min="1209" max="1209" width="18.140625" bestFit="1" customWidth="1"/>
    <col min="1210" max="1210" width="15" bestFit="1" customWidth="1"/>
    <col min="1211" max="1211" width="18.140625" bestFit="1" customWidth="1"/>
    <col min="1212" max="1212" width="15" bestFit="1" customWidth="1"/>
    <col min="1213" max="1213" width="18.140625" bestFit="1" customWidth="1"/>
    <col min="1214" max="1214" width="15" bestFit="1" customWidth="1"/>
    <col min="1215" max="1215" width="18.140625" bestFit="1" customWidth="1"/>
    <col min="1216" max="1216" width="15" bestFit="1" customWidth="1"/>
    <col min="1217" max="1217" width="18.140625" bestFit="1" customWidth="1"/>
    <col min="1218" max="1218" width="15" bestFit="1" customWidth="1"/>
    <col min="1219" max="1219" width="18.140625" bestFit="1" customWidth="1"/>
    <col min="1220" max="1220" width="15" bestFit="1" customWidth="1"/>
    <col min="1221" max="1221" width="18.140625" bestFit="1" customWidth="1"/>
    <col min="1222" max="1222" width="15" bestFit="1" customWidth="1"/>
    <col min="1223" max="1223" width="18.140625" bestFit="1" customWidth="1"/>
    <col min="1224" max="1224" width="15" bestFit="1" customWidth="1"/>
    <col min="1225" max="1225" width="18.140625" bestFit="1" customWidth="1"/>
    <col min="1226" max="1226" width="13.85546875" bestFit="1" customWidth="1"/>
    <col min="1227" max="1227" width="17" bestFit="1" customWidth="1"/>
    <col min="1228" max="1228" width="15" bestFit="1" customWidth="1"/>
    <col min="1229" max="1229" width="18.140625" bestFit="1" customWidth="1"/>
    <col min="1230" max="1230" width="15" bestFit="1" customWidth="1"/>
    <col min="1231" max="1231" width="18.140625" bestFit="1" customWidth="1"/>
    <col min="1232" max="1232" width="15" bestFit="1" customWidth="1"/>
    <col min="1233" max="1233" width="18.140625" bestFit="1" customWidth="1"/>
    <col min="1234" max="1234" width="15" bestFit="1" customWidth="1"/>
    <col min="1235" max="1235" width="18.140625" bestFit="1" customWidth="1"/>
    <col min="1236" max="1236" width="15" bestFit="1" customWidth="1"/>
    <col min="1237" max="1237" width="18.140625" bestFit="1" customWidth="1"/>
    <col min="1238" max="1238" width="15" bestFit="1" customWidth="1"/>
    <col min="1239" max="1239" width="18.140625" bestFit="1" customWidth="1"/>
    <col min="1240" max="1240" width="15" bestFit="1" customWidth="1"/>
    <col min="1241" max="1241" width="18.140625" bestFit="1" customWidth="1"/>
    <col min="1242" max="1242" width="15" bestFit="1" customWidth="1"/>
    <col min="1243" max="1243" width="18.140625" bestFit="1" customWidth="1"/>
    <col min="1244" max="1244" width="15" bestFit="1" customWidth="1"/>
    <col min="1245" max="1245" width="18.140625" bestFit="1" customWidth="1"/>
    <col min="1246" max="1246" width="15" bestFit="1" customWidth="1"/>
    <col min="1247" max="1247" width="18.140625" bestFit="1" customWidth="1"/>
    <col min="1248" max="1248" width="13.85546875" bestFit="1" customWidth="1"/>
    <col min="1249" max="1249" width="17" bestFit="1" customWidth="1"/>
    <col min="1250" max="1250" width="15" bestFit="1" customWidth="1"/>
    <col min="1251" max="1251" width="18.140625" bestFit="1" customWidth="1"/>
    <col min="1252" max="1252" width="15" bestFit="1" customWidth="1"/>
    <col min="1253" max="1253" width="18.140625" bestFit="1" customWidth="1"/>
    <col min="1254" max="1254" width="15" bestFit="1" customWidth="1"/>
    <col min="1255" max="1255" width="18.140625" bestFit="1" customWidth="1"/>
    <col min="1256" max="1256" width="15" bestFit="1" customWidth="1"/>
    <col min="1257" max="1257" width="18.140625" bestFit="1" customWidth="1"/>
    <col min="1258" max="1258" width="15" bestFit="1" customWidth="1"/>
    <col min="1259" max="1259" width="18.140625" bestFit="1" customWidth="1"/>
    <col min="1260" max="1260" width="15" bestFit="1" customWidth="1"/>
    <col min="1261" max="1261" width="18.140625" bestFit="1" customWidth="1"/>
    <col min="1262" max="1262" width="15" bestFit="1" customWidth="1"/>
    <col min="1263" max="1263" width="18.140625" bestFit="1" customWidth="1"/>
    <col min="1264" max="1264" width="15" bestFit="1" customWidth="1"/>
    <col min="1265" max="1265" width="18.140625" bestFit="1" customWidth="1"/>
    <col min="1266" max="1266" width="15" bestFit="1" customWidth="1"/>
    <col min="1267" max="1267" width="18.140625" bestFit="1" customWidth="1"/>
    <col min="1268" max="1268" width="15" bestFit="1" customWidth="1"/>
    <col min="1269" max="1269" width="18.140625" bestFit="1" customWidth="1"/>
    <col min="1270" max="1270" width="13.85546875" bestFit="1" customWidth="1"/>
    <col min="1271" max="1271" width="17" bestFit="1" customWidth="1"/>
    <col min="1272" max="1272" width="15" bestFit="1" customWidth="1"/>
    <col min="1273" max="1273" width="18.140625" bestFit="1" customWidth="1"/>
    <col min="1274" max="1274" width="15" bestFit="1" customWidth="1"/>
    <col min="1275" max="1275" width="18.140625" bestFit="1" customWidth="1"/>
    <col min="1276" max="1276" width="15" bestFit="1" customWidth="1"/>
    <col min="1277" max="1277" width="18.140625" bestFit="1" customWidth="1"/>
    <col min="1278" max="1278" width="15" bestFit="1" customWidth="1"/>
    <col min="1279" max="1279" width="18.140625" bestFit="1" customWidth="1"/>
    <col min="1280" max="1280" width="15" bestFit="1" customWidth="1"/>
    <col min="1281" max="1281" width="18.140625" bestFit="1" customWidth="1"/>
    <col min="1282" max="1282" width="15" bestFit="1" customWidth="1"/>
    <col min="1283" max="1283" width="18.140625" bestFit="1" customWidth="1"/>
    <col min="1284" max="1284" width="15" bestFit="1" customWidth="1"/>
    <col min="1285" max="1285" width="18.140625" bestFit="1" customWidth="1"/>
    <col min="1286" max="1286" width="15" bestFit="1" customWidth="1"/>
    <col min="1287" max="1287" width="18.140625" bestFit="1" customWidth="1"/>
    <col min="1288" max="1288" width="15" bestFit="1" customWidth="1"/>
    <col min="1289" max="1289" width="18.140625" bestFit="1" customWidth="1"/>
    <col min="1290" max="1290" width="15" bestFit="1" customWidth="1"/>
    <col min="1291" max="1291" width="18.140625" bestFit="1" customWidth="1"/>
    <col min="1292" max="1292" width="13.85546875" bestFit="1" customWidth="1"/>
    <col min="1293" max="1293" width="17" bestFit="1" customWidth="1"/>
    <col min="1294" max="1294" width="15" bestFit="1" customWidth="1"/>
    <col min="1295" max="1295" width="18.140625" bestFit="1" customWidth="1"/>
    <col min="1296" max="1296" width="15" bestFit="1" customWidth="1"/>
    <col min="1297" max="1297" width="18.140625" bestFit="1" customWidth="1"/>
    <col min="1298" max="1298" width="15" bestFit="1" customWidth="1"/>
    <col min="1299" max="1299" width="18.140625" bestFit="1" customWidth="1"/>
    <col min="1300" max="1300" width="15" bestFit="1" customWidth="1"/>
    <col min="1301" max="1301" width="18.140625" bestFit="1" customWidth="1"/>
    <col min="1302" max="1302" width="15" bestFit="1" customWidth="1"/>
    <col min="1303" max="1303" width="18.140625" bestFit="1" customWidth="1"/>
    <col min="1304" max="1304" width="15" bestFit="1" customWidth="1"/>
    <col min="1305" max="1305" width="18.140625" bestFit="1" customWidth="1"/>
    <col min="1306" max="1306" width="15" bestFit="1" customWidth="1"/>
    <col min="1307" max="1307" width="18.140625" bestFit="1" customWidth="1"/>
    <col min="1308" max="1308" width="15" bestFit="1" customWidth="1"/>
    <col min="1309" max="1309" width="18.140625" bestFit="1" customWidth="1"/>
    <col min="1310" max="1310" width="15" bestFit="1" customWidth="1"/>
    <col min="1311" max="1311" width="18.140625" bestFit="1" customWidth="1"/>
    <col min="1312" max="1312" width="15" bestFit="1" customWidth="1"/>
    <col min="1313" max="1313" width="18.140625" bestFit="1" customWidth="1"/>
    <col min="1314" max="1314" width="13.85546875" bestFit="1" customWidth="1"/>
    <col min="1315" max="1315" width="17" bestFit="1" customWidth="1"/>
    <col min="1316" max="1316" width="15" bestFit="1" customWidth="1"/>
    <col min="1317" max="1317" width="18.140625" bestFit="1" customWidth="1"/>
    <col min="1318" max="1318" width="15" bestFit="1" customWidth="1"/>
    <col min="1319" max="1319" width="18.140625" bestFit="1" customWidth="1"/>
    <col min="1320" max="1320" width="15" bestFit="1" customWidth="1"/>
    <col min="1321" max="1321" width="18.140625" bestFit="1" customWidth="1"/>
    <col min="1322" max="1322" width="15" bestFit="1" customWidth="1"/>
    <col min="1323" max="1323" width="18.140625" bestFit="1" customWidth="1"/>
    <col min="1324" max="1324" width="15" bestFit="1" customWidth="1"/>
    <col min="1325" max="1325" width="18.140625" bestFit="1" customWidth="1"/>
    <col min="1326" max="1326" width="15" bestFit="1" customWidth="1"/>
    <col min="1327" max="1327" width="18.140625" bestFit="1" customWidth="1"/>
    <col min="1328" max="1328" width="15" bestFit="1" customWidth="1"/>
    <col min="1329" max="1329" width="18.140625" bestFit="1" customWidth="1"/>
    <col min="1330" max="1330" width="15" bestFit="1" customWidth="1"/>
    <col min="1331" max="1331" width="18.140625" bestFit="1" customWidth="1"/>
    <col min="1332" max="1332" width="15" bestFit="1" customWidth="1"/>
    <col min="1333" max="1333" width="18.140625" bestFit="1" customWidth="1"/>
    <col min="1334" max="1334" width="15" bestFit="1" customWidth="1"/>
    <col min="1335" max="1335" width="18.140625" bestFit="1" customWidth="1"/>
    <col min="1336" max="1336" width="12.85546875" bestFit="1" customWidth="1"/>
    <col min="1337" max="1337" width="16" bestFit="1" customWidth="1"/>
    <col min="1338" max="1338" width="13.85546875" bestFit="1" customWidth="1"/>
    <col min="1339" max="1339" width="17" bestFit="1" customWidth="1"/>
    <col min="1340" max="1340" width="15" bestFit="1" customWidth="1"/>
    <col min="1341" max="1341" width="18.140625" bestFit="1" customWidth="1"/>
    <col min="1342" max="1342" width="15" bestFit="1" customWidth="1"/>
    <col min="1343" max="1343" width="18.140625" bestFit="1" customWidth="1"/>
    <col min="1344" max="1344" width="15" bestFit="1" customWidth="1"/>
    <col min="1345" max="1345" width="18.140625" bestFit="1" customWidth="1"/>
    <col min="1346" max="1346" width="15" bestFit="1" customWidth="1"/>
    <col min="1347" max="1347" width="18.140625" bestFit="1" customWidth="1"/>
    <col min="1348" max="1348" width="15" bestFit="1" customWidth="1"/>
    <col min="1349" max="1349" width="18.140625" bestFit="1" customWidth="1"/>
    <col min="1350" max="1350" width="15" bestFit="1" customWidth="1"/>
    <col min="1351" max="1351" width="18.140625" bestFit="1" customWidth="1"/>
    <col min="1352" max="1352" width="15" bestFit="1" customWidth="1"/>
    <col min="1353" max="1353" width="18.140625" bestFit="1" customWidth="1"/>
    <col min="1354" max="1354" width="15" bestFit="1" customWidth="1"/>
    <col min="1355" max="1355" width="18.140625" bestFit="1" customWidth="1"/>
    <col min="1356" max="1356" width="15" bestFit="1" customWidth="1"/>
    <col min="1357" max="1357" width="18.140625" bestFit="1" customWidth="1"/>
    <col min="1358" max="1358" width="15" bestFit="1" customWidth="1"/>
    <col min="1359" max="1359" width="18.140625" bestFit="1" customWidth="1"/>
    <col min="1360" max="1360" width="13.85546875" bestFit="1" customWidth="1"/>
    <col min="1361" max="1361" width="17" bestFit="1" customWidth="1"/>
    <col min="1362" max="1362" width="15" bestFit="1" customWidth="1"/>
    <col min="1363" max="1363" width="18.140625" bestFit="1" customWidth="1"/>
    <col min="1364" max="1364" width="15" bestFit="1" customWidth="1"/>
    <col min="1365" max="1365" width="18.140625" bestFit="1" customWidth="1"/>
    <col min="1366" max="1366" width="15" bestFit="1" customWidth="1"/>
    <col min="1367" max="1367" width="18.140625" bestFit="1" customWidth="1"/>
    <col min="1368" max="1368" width="15" bestFit="1" customWidth="1"/>
    <col min="1369" max="1369" width="18.140625" bestFit="1" customWidth="1"/>
    <col min="1370" max="1370" width="15" bestFit="1" customWidth="1"/>
    <col min="1371" max="1371" width="18.140625" bestFit="1" customWidth="1"/>
    <col min="1372" max="1372" width="15" bestFit="1" customWidth="1"/>
    <col min="1373" max="1373" width="18.140625" bestFit="1" customWidth="1"/>
    <col min="1374" max="1374" width="15" bestFit="1" customWidth="1"/>
    <col min="1375" max="1375" width="18.140625" bestFit="1" customWidth="1"/>
    <col min="1376" max="1376" width="15" bestFit="1" customWidth="1"/>
    <col min="1377" max="1377" width="18.140625" bestFit="1" customWidth="1"/>
    <col min="1378" max="1378" width="15" bestFit="1" customWidth="1"/>
    <col min="1379" max="1379" width="18.140625" bestFit="1" customWidth="1"/>
    <col min="1380" max="1380" width="15" bestFit="1" customWidth="1"/>
    <col min="1381" max="1381" width="18.140625" bestFit="1" customWidth="1"/>
    <col min="1382" max="1382" width="13.85546875" bestFit="1" customWidth="1"/>
    <col min="1383" max="1383" width="17" bestFit="1" customWidth="1"/>
    <col min="1384" max="1384" width="15" bestFit="1" customWidth="1"/>
    <col min="1385" max="1385" width="18.140625" bestFit="1" customWidth="1"/>
    <col min="1386" max="1386" width="15" bestFit="1" customWidth="1"/>
    <col min="1387" max="1387" width="18.140625" bestFit="1" customWidth="1"/>
    <col min="1388" max="1388" width="15" bestFit="1" customWidth="1"/>
    <col min="1389" max="1389" width="18.140625" bestFit="1" customWidth="1"/>
    <col min="1390" max="1390" width="15" bestFit="1" customWidth="1"/>
    <col min="1391" max="1391" width="18.140625" bestFit="1" customWidth="1"/>
    <col min="1392" max="1392" width="15" bestFit="1" customWidth="1"/>
    <col min="1393" max="1393" width="18.140625" bestFit="1" customWidth="1"/>
    <col min="1394" max="1394" width="15" bestFit="1" customWidth="1"/>
    <col min="1395" max="1395" width="18.140625" bestFit="1" customWidth="1"/>
    <col min="1396" max="1396" width="15" bestFit="1" customWidth="1"/>
    <col min="1397" max="1397" width="18.140625" bestFit="1" customWidth="1"/>
    <col min="1398" max="1398" width="15" bestFit="1" customWidth="1"/>
    <col min="1399" max="1399" width="18.140625" bestFit="1" customWidth="1"/>
    <col min="1400" max="1400" width="15" bestFit="1" customWidth="1"/>
    <col min="1401" max="1401" width="18.140625" bestFit="1" customWidth="1"/>
    <col min="1402" max="1402" width="15" bestFit="1" customWidth="1"/>
    <col min="1403" max="1403" width="18.140625" bestFit="1" customWidth="1"/>
    <col min="1404" max="1404" width="13.85546875" bestFit="1" customWidth="1"/>
    <col min="1405" max="1405" width="17" bestFit="1" customWidth="1"/>
    <col min="1406" max="1406" width="15" bestFit="1" customWidth="1"/>
    <col min="1407" max="1407" width="18.140625" bestFit="1" customWidth="1"/>
    <col min="1408" max="1408" width="15" bestFit="1" customWidth="1"/>
    <col min="1409" max="1409" width="18.140625" bestFit="1" customWidth="1"/>
    <col min="1410" max="1410" width="15" bestFit="1" customWidth="1"/>
    <col min="1411" max="1411" width="18.140625" bestFit="1" customWidth="1"/>
    <col min="1412" max="1412" width="15" bestFit="1" customWidth="1"/>
    <col min="1413" max="1413" width="18.140625" bestFit="1" customWidth="1"/>
    <col min="1414" max="1414" width="15" bestFit="1" customWidth="1"/>
    <col min="1415" max="1415" width="18.140625" bestFit="1" customWidth="1"/>
    <col min="1416" max="1416" width="15" bestFit="1" customWidth="1"/>
    <col min="1417" max="1417" width="18.140625" bestFit="1" customWidth="1"/>
    <col min="1418" max="1418" width="15" bestFit="1" customWidth="1"/>
    <col min="1419" max="1419" width="18.140625" bestFit="1" customWidth="1"/>
    <col min="1420" max="1420" width="15" bestFit="1" customWidth="1"/>
    <col min="1421" max="1421" width="18.140625" bestFit="1" customWidth="1"/>
    <col min="1422" max="1422" width="15" bestFit="1" customWidth="1"/>
    <col min="1423" max="1423" width="18.140625" bestFit="1" customWidth="1"/>
    <col min="1424" max="1424" width="15" bestFit="1" customWidth="1"/>
    <col min="1425" max="1425" width="18.140625" bestFit="1" customWidth="1"/>
    <col min="1426" max="1426" width="13.85546875" bestFit="1" customWidth="1"/>
    <col min="1427" max="1427" width="17" bestFit="1" customWidth="1"/>
    <col min="1428" max="1428" width="15" bestFit="1" customWidth="1"/>
    <col min="1429" max="1429" width="18.140625" bestFit="1" customWidth="1"/>
    <col min="1430" max="1430" width="15" bestFit="1" customWidth="1"/>
    <col min="1431" max="1431" width="18.140625" bestFit="1" customWidth="1"/>
    <col min="1432" max="1432" width="15" bestFit="1" customWidth="1"/>
    <col min="1433" max="1433" width="18.140625" bestFit="1" customWidth="1"/>
    <col min="1434" max="1434" width="15" bestFit="1" customWidth="1"/>
    <col min="1435" max="1435" width="18.140625" bestFit="1" customWidth="1"/>
    <col min="1436" max="1436" width="15" bestFit="1" customWidth="1"/>
    <col min="1437" max="1437" width="18.140625" bestFit="1" customWidth="1"/>
    <col min="1438" max="1438" width="15" bestFit="1" customWidth="1"/>
    <col min="1439" max="1439" width="18.140625" bestFit="1" customWidth="1"/>
    <col min="1440" max="1440" width="15" bestFit="1" customWidth="1"/>
    <col min="1441" max="1441" width="18.140625" bestFit="1" customWidth="1"/>
    <col min="1442" max="1442" width="15" bestFit="1" customWidth="1"/>
    <col min="1443" max="1443" width="18.140625" bestFit="1" customWidth="1"/>
    <col min="1444" max="1444" width="15" bestFit="1" customWidth="1"/>
    <col min="1445" max="1445" width="18.140625" bestFit="1" customWidth="1"/>
    <col min="1446" max="1446" width="15" bestFit="1" customWidth="1"/>
    <col min="1447" max="1447" width="18.140625" bestFit="1" customWidth="1"/>
    <col min="1448" max="1448" width="13.85546875" bestFit="1" customWidth="1"/>
    <col min="1449" max="1449" width="17" bestFit="1" customWidth="1"/>
    <col min="1450" max="1450" width="15" bestFit="1" customWidth="1"/>
    <col min="1451" max="1451" width="18.140625" bestFit="1" customWidth="1"/>
    <col min="1452" max="1452" width="15" bestFit="1" customWidth="1"/>
    <col min="1453" max="1453" width="18.140625" bestFit="1" customWidth="1"/>
    <col min="1454" max="1454" width="15" bestFit="1" customWidth="1"/>
    <col min="1455" max="1455" width="18.140625" bestFit="1" customWidth="1"/>
    <col min="1456" max="1456" width="15" bestFit="1" customWidth="1"/>
    <col min="1457" max="1457" width="18.140625" bestFit="1" customWidth="1"/>
    <col min="1458" max="1458" width="15" bestFit="1" customWidth="1"/>
    <col min="1459" max="1459" width="18.140625" bestFit="1" customWidth="1"/>
    <col min="1460" max="1460" width="15" bestFit="1" customWidth="1"/>
    <col min="1461" max="1461" width="18.140625" bestFit="1" customWidth="1"/>
    <col min="1462" max="1462" width="15" bestFit="1" customWidth="1"/>
    <col min="1463" max="1463" width="18.140625" bestFit="1" customWidth="1"/>
    <col min="1464" max="1464" width="15" bestFit="1" customWidth="1"/>
    <col min="1465" max="1465" width="18.140625" bestFit="1" customWidth="1"/>
    <col min="1466" max="1466" width="15" bestFit="1" customWidth="1"/>
    <col min="1467" max="1467" width="18.140625" bestFit="1" customWidth="1"/>
    <col min="1468" max="1468" width="15" bestFit="1" customWidth="1"/>
    <col min="1469" max="1469" width="18.140625" bestFit="1" customWidth="1"/>
    <col min="1470" max="1470" width="13.85546875" bestFit="1" customWidth="1"/>
    <col min="1471" max="1471" width="17" bestFit="1" customWidth="1"/>
    <col min="1472" max="1472" width="15" bestFit="1" customWidth="1"/>
    <col min="1473" max="1473" width="18.140625" bestFit="1" customWidth="1"/>
    <col min="1474" max="1474" width="15" bestFit="1" customWidth="1"/>
    <col min="1475" max="1475" width="18.140625" bestFit="1" customWidth="1"/>
    <col min="1476" max="1476" width="15" bestFit="1" customWidth="1"/>
    <col min="1477" max="1477" width="18.140625" bestFit="1" customWidth="1"/>
    <col min="1478" max="1478" width="15" bestFit="1" customWidth="1"/>
    <col min="1479" max="1479" width="18.140625" bestFit="1" customWidth="1"/>
    <col min="1480" max="1480" width="15" bestFit="1" customWidth="1"/>
    <col min="1481" max="1481" width="18.140625" bestFit="1" customWidth="1"/>
    <col min="1482" max="1482" width="15" bestFit="1" customWidth="1"/>
    <col min="1483" max="1483" width="18.140625" bestFit="1" customWidth="1"/>
    <col min="1484" max="1484" width="15" bestFit="1" customWidth="1"/>
    <col min="1485" max="1485" width="18.140625" bestFit="1" customWidth="1"/>
    <col min="1486" max="1486" width="15" bestFit="1" customWidth="1"/>
    <col min="1487" max="1487" width="18.140625" bestFit="1" customWidth="1"/>
    <col min="1488" max="1488" width="15" bestFit="1" customWidth="1"/>
    <col min="1489" max="1489" width="18.140625" bestFit="1" customWidth="1"/>
    <col min="1490" max="1490" width="15" bestFit="1" customWidth="1"/>
    <col min="1491" max="1491" width="18.140625" bestFit="1" customWidth="1"/>
    <col min="1492" max="1492" width="13.85546875" bestFit="1" customWidth="1"/>
    <col min="1493" max="1493" width="17" bestFit="1" customWidth="1"/>
    <col min="1494" max="1494" width="15" bestFit="1" customWidth="1"/>
    <col min="1495" max="1495" width="18.140625" bestFit="1" customWidth="1"/>
    <col min="1496" max="1496" width="15" bestFit="1" customWidth="1"/>
    <col min="1497" max="1497" width="18.140625" bestFit="1" customWidth="1"/>
    <col min="1498" max="1498" width="15" bestFit="1" customWidth="1"/>
    <col min="1499" max="1499" width="18.140625" bestFit="1" customWidth="1"/>
    <col min="1500" max="1500" width="15" bestFit="1" customWidth="1"/>
    <col min="1501" max="1501" width="18.140625" bestFit="1" customWidth="1"/>
    <col min="1502" max="1502" width="15" bestFit="1" customWidth="1"/>
    <col min="1503" max="1503" width="18.140625" bestFit="1" customWidth="1"/>
    <col min="1504" max="1504" width="15" bestFit="1" customWidth="1"/>
    <col min="1505" max="1505" width="18.140625" bestFit="1" customWidth="1"/>
    <col min="1506" max="1506" width="15" bestFit="1" customWidth="1"/>
    <col min="1507" max="1507" width="18.140625" bestFit="1" customWidth="1"/>
    <col min="1508" max="1508" width="15" bestFit="1" customWidth="1"/>
    <col min="1509" max="1509" width="18.140625" bestFit="1" customWidth="1"/>
    <col min="1510" max="1510" width="15" bestFit="1" customWidth="1"/>
    <col min="1511" max="1511" width="18.140625" bestFit="1" customWidth="1"/>
    <col min="1512" max="1512" width="15" bestFit="1" customWidth="1"/>
    <col min="1513" max="1513" width="18.140625" bestFit="1" customWidth="1"/>
    <col min="1514" max="1514" width="13.85546875" bestFit="1" customWidth="1"/>
    <col min="1515" max="1515" width="17" bestFit="1" customWidth="1"/>
    <col min="1516" max="1516" width="15" bestFit="1" customWidth="1"/>
    <col min="1517" max="1517" width="18.140625" bestFit="1" customWidth="1"/>
    <col min="1518" max="1518" width="15" bestFit="1" customWidth="1"/>
    <col min="1519" max="1519" width="18.140625" bestFit="1" customWidth="1"/>
    <col min="1520" max="1520" width="15" bestFit="1" customWidth="1"/>
    <col min="1521" max="1521" width="18.140625" bestFit="1" customWidth="1"/>
    <col min="1522" max="1522" width="15" bestFit="1" customWidth="1"/>
    <col min="1523" max="1523" width="18.140625" bestFit="1" customWidth="1"/>
    <col min="1524" max="1524" width="15" bestFit="1" customWidth="1"/>
    <col min="1525" max="1525" width="18.140625" bestFit="1" customWidth="1"/>
    <col min="1526" max="1526" width="15" bestFit="1" customWidth="1"/>
    <col min="1527" max="1527" width="18.140625" bestFit="1" customWidth="1"/>
    <col min="1528" max="1528" width="15" bestFit="1" customWidth="1"/>
    <col min="1529" max="1529" width="18.140625" bestFit="1" customWidth="1"/>
    <col min="1530" max="1530" width="15" bestFit="1" customWidth="1"/>
    <col min="1531" max="1531" width="18.140625" bestFit="1" customWidth="1"/>
    <col min="1532" max="1532" width="15" bestFit="1" customWidth="1"/>
    <col min="1533" max="1533" width="18.140625" bestFit="1" customWidth="1"/>
    <col min="1534" max="1534" width="15" bestFit="1" customWidth="1"/>
    <col min="1535" max="1535" width="18.140625" bestFit="1" customWidth="1"/>
    <col min="1536" max="1536" width="13.85546875" bestFit="1" customWidth="1"/>
    <col min="1537" max="1537" width="17" bestFit="1" customWidth="1"/>
    <col min="1538" max="1538" width="15" bestFit="1" customWidth="1"/>
    <col min="1539" max="1539" width="18.140625" bestFit="1" customWidth="1"/>
    <col min="1540" max="1540" width="15" bestFit="1" customWidth="1"/>
    <col min="1541" max="1541" width="18.140625" bestFit="1" customWidth="1"/>
    <col min="1542" max="1542" width="15" bestFit="1" customWidth="1"/>
    <col min="1543" max="1543" width="18.140625" bestFit="1" customWidth="1"/>
    <col min="1544" max="1544" width="15" bestFit="1" customWidth="1"/>
    <col min="1545" max="1545" width="18.140625" bestFit="1" customWidth="1"/>
    <col min="1546" max="1546" width="15" bestFit="1" customWidth="1"/>
    <col min="1547" max="1547" width="18.140625" bestFit="1" customWidth="1"/>
    <col min="1548" max="1548" width="15" bestFit="1" customWidth="1"/>
    <col min="1549" max="1549" width="18.140625" bestFit="1" customWidth="1"/>
    <col min="1550" max="1550" width="15" bestFit="1" customWidth="1"/>
    <col min="1551" max="1551" width="18.140625" bestFit="1" customWidth="1"/>
    <col min="1552" max="1552" width="15" bestFit="1" customWidth="1"/>
    <col min="1553" max="1553" width="18.140625" bestFit="1" customWidth="1"/>
    <col min="1554" max="1554" width="15" bestFit="1" customWidth="1"/>
    <col min="1555" max="1555" width="18.140625" bestFit="1" customWidth="1"/>
    <col min="1556" max="1556" width="15" bestFit="1" customWidth="1"/>
    <col min="1557" max="1557" width="18.140625" bestFit="1" customWidth="1"/>
    <col min="1558" max="1558" width="12.85546875" bestFit="1" customWidth="1"/>
    <col min="1559" max="1559" width="16" bestFit="1" customWidth="1"/>
    <col min="1560" max="1560" width="13.85546875" bestFit="1" customWidth="1"/>
    <col min="1561" max="1561" width="17" bestFit="1" customWidth="1"/>
    <col min="1562" max="1562" width="15" bestFit="1" customWidth="1"/>
    <col min="1563" max="1563" width="18.140625" bestFit="1" customWidth="1"/>
    <col min="1564" max="1564" width="15" bestFit="1" customWidth="1"/>
    <col min="1565" max="1565" width="18.140625" bestFit="1" customWidth="1"/>
    <col min="1566" max="1566" width="15" bestFit="1" customWidth="1"/>
    <col min="1567" max="1567" width="18.140625" bestFit="1" customWidth="1"/>
    <col min="1568" max="1568" width="15" bestFit="1" customWidth="1"/>
    <col min="1569" max="1569" width="18.140625" bestFit="1" customWidth="1"/>
    <col min="1570" max="1570" width="15" bestFit="1" customWidth="1"/>
    <col min="1571" max="1571" width="18.140625" bestFit="1" customWidth="1"/>
    <col min="1572" max="1572" width="15" bestFit="1" customWidth="1"/>
    <col min="1573" max="1573" width="18.140625" bestFit="1" customWidth="1"/>
    <col min="1574" max="1574" width="15" bestFit="1" customWidth="1"/>
    <col min="1575" max="1575" width="18.140625" bestFit="1" customWidth="1"/>
    <col min="1576" max="1576" width="15" bestFit="1" customWidth="1"/>
    <col min="1577" max="1577" width="18.140625" bestFit="1" customWidth="1"/>
    <col min="1578" max="1578" width="15" bestFit="1" customWidth="1"/>
    <col min="1579" max="1579" width="18.140625" bestFit="1" customWidth="1"/>
    <col min="1580" max="1580" width="15" bestFit="1" customWidth="1"/>
    <col min="1581" max="1581" width="18.140625" bestFit="1" customWidth="1"/>
    <col min="1582" max="1582" width="13.85546875" bestFit="1" customWidth="1"/>
    <col min="1583" max="1583" width="17" bestFit="1" customWidth="1"/>
    <col min="1584" max="1584" width="15" bestFit="1" customWidth="1"/>
    <col min="1585" max="1585" width="18.140625" bestFit="1" customWidth="1"/>
    <col min="1586" max="1586" width="15" bestFit="1" customWidth="1"/>
    <col min="1587" max="1587" width="18.140625" bestFit="1" customWidth="1"/>
    <col min="1588" max="1588" width="15" bestFit="1" customWidth="1"/>
    <col min="1589" max="1589" width="18.140625" bestFit="1" customWidth="1"/>
    <col min="1590" max="1590" width="15" bestFit="1" customWidth="1"/>
    <col min="1591" max="1591" width="18.140625" bestFit="1" customWidth="1"/>
    <col min="1592" max="1592" width="15" bestFit="1" customWidth="1"/>
    <col min="1593" max="1593" width="18.140625" bestFit="1" customWidth="1"/>
    <col min="1594" max="1594" width="15" bestFit="1" customWidth="1"/>
    <col min="1595" max="1595" width="18.140625" bestFit="1" customWidth="1"/>
    <col min="1596" max="1596" width="15" bestFit="1" customWidth="1"/>
    <col min="1597" max="1597" width="18.140625" bestFit="1" customWidth="1"/>
    <col min="1598" max="1598" width="15" bestFit="1" customWidth="1"/>
    <col min="1599" max="1599" width="18.140625" bestFit="1" customWidth="1"/>
    <col min="1600" max="1600" width="15" bestFit="1" customWidth="1"/>
    <col min="1601" max="1601" width="18.140625" bestFit="1" customWidth="1"/>
    <col min="1602" max="1602" width="15" bestFit="1" customWidth="1"/>
    <col min="1603" max="1603" width="18.140625" bestFit="1" customWidth="1"/>
    <col min="1604" max="1604" width="13.85546875" bestFit="1" customWidth="1"/>
    <col min="1605" max="1605" width="17" bestFit="1" customWidth="1"/>
    <col min="1606" max="1606" width="15" bestFit="1" customWidth="1"/>
    <col min="1607" max="1607" width="18.140625" bestFit="1" customWidth="1"/>
    <col min="1608" max="1608" width="15" bestFit="1" customWidth="1"/>
    <col min="1609" max="1609" width="18.140625" bestFit="1" customWidth="1"/>
    <col min="1610" max="1610" width="15" bestFit="1" customWidth="1"/>
    <col min="1611" max="1611" width="18.140625" bestFit="1" customWidth="1"/>
    <col min="1612" max="1612" width="15" bestFit="1" customWidth="1"/>
    <col min="1613" max="1613" width="18.140625" bestFit="1" customWidth="1"/>
    <col min="1614" max="1614" width="15" bestFit="1" customWidth="1"/>
    <col min="1615" max="1615" width="18.140625" bestFit="1" customWidth="1"/>
    <col min="1616" max="1616" width="15" bestFit="1" customWidth="1"/>
    <col min="1617" max="1617" width="18.140625" bestFit="1" customWidth="1"/>
    <col min="1618" max="1618" width="15" bestFit="1" customWidth="1"/>
    <col min="1619" max="1619" width="18.140625" bestFit="1" customWidth="1"/>
    <col min="1620" max="1620" width="15" bestFit="1" customWidth="1"/>
    <col min="1621" max="1621" width="18.140625" bestFit="1" customWidth="1"/>
    <col min="1622" max="1622" width="15" bestFit="1" customWidth="1"/>
    <col min="1623" max="1623" width="18.140625" bestFit="1" customWidth="1"/>
    <col min="1624" max="1624" width="15" bestFit="1" customWidth="1"/>
    <col min="1625" max="1625" width="18.140625" bestFit="1" customWidth="1"/>
    <col min="1626" max="1626" width="13.85546875" bestFit="1" customWidth="1"/>
    <col min="1627" max="1627" width="17" bestFit="1" customWidth="1"/>
    <col min="1628" max="1628" width="15" bestFit="1" customWidth="1"/>
    <col min="1629" max="1629" width="18.140625" bestFit="1" customWidth="1"/>
    <col min="1630" max="1630" width="15" bestFit="1" customWidth="1"/>
    <col min="1631" max="1631" width="18.140625" bestFit="1" customWidth="1"/>
    <col min="1632" max="1632" width="15" bestFit="1" customWidth="1"/>
    <col min="1633" max="1633" width="18.140625" bestFit="1" customWidth="1"/>
    <col min="1634" max="1634" width="15" bestFit="1" customWidth="1"/>
    <col min="1635" max="1635" width="18.140625" bestFit="1" customWidth="1"/>
    <col min="1636" max="1636" width="15" bestFit="1" customWidth="1"/>
    <col min="1637" max="1637" width="18.140625" bestFit="1" customWidth="1"/>
    <col min="1638" max="1638" width="15" bestFit="1" customWidth="1"/>
    <col min="1639" max="1639" width="18.140625" bestFit="1" customWidth="1"/>
    <col min="1640" max="1640" width="15" bestFit="1" customWidth="1"/>
    <col min="1641" max="1641" width="18.140625" bestFit="1" customWidth="1"/>
    <col min="1642" max="1642" width="15" bestFit="1" customWidth="1"/>
    <col min="1643" max="1643" width="18.140625" bestFit="1" customWidth="1"/>
    <col min="1644" max="1644" width="15" bestFit="1" customWidth="1"/>
    <col min="1645" max="1645" width="18.140625" bestFit="1" customWidth="1"/>
    <col min="1646" max="1646" width="15" bestFit="1" customWidth="1"/>
    <col min="1647" max="1647" width="18.140625" bestFit="1" customWidth="1"/>
    <col min="1648" max="1648" width="13.85546875" bestFit="1" customWidth="1"/>
    <col min="1649" max="1649" width="17" bestFit="1" customWidth="1"/>
    <col min="1650" max="1650" width="15" bestFit="1" customWidth="1"/>
    <col min="1651" max="1651" width="18.140625" bestFit="1" customWidth="1"/>
    <col min="1652" max="1652" width="15" bestFit="1" customWidth="1"/>
    <col min="1653" max="1653" width="18.140625" bestFit="1" customWidth="1"/>
    <col min="1654" max="1654" width="15" bestFit="1" customWidth="1"/>
    <col min="1655" max="1655" width="18.140625" bestFit="1" customWidth="1"/>
    <col min="1656" max="1656" width="15" bestFit="1" customWidth="1"/>
    <col min="1657" max="1657" width="18.140625" bestFit="1" customWidth="1"/>
    <col min="1658" max="1658" width="15" bestFit="1" customWidth="1"/>
    <col min="1659" max="1659" width="18.140625" bestFit="1" customWidth="1"/>
    <col min="1660" max="1660" width="15" bestFit="1" customWidth="1"/>
    <col min="1661" max="1661" width="18.140625" bestFit="1" customWidth="1"/>
    <col min="1662" max="1662" width="15" bestFit="1" customWidth="1"/>
    <col min="1663" max="1663" width="18.140625" bestFit="1" customWidth="1"/>
    <col min="1664" max="1664" width="15" bestFit="1" customWidth="1"/>
    <col min="1665" max="1665" width="18.140625" bestFit="1" customWidth="1"/>
    <col min="1666" max="1666" width="15" bestFit="1" customWidth="1"/>
    <col min="1667" max="1667" width="18.140625" bestFit="1" customWidth="1"/>
    <col min="1668" max="1668" width="15" bestFit="1" customWidth="1"/>
    <col min="1669" max="1669" width="18.140625" bestFit="1" customWidth="1"/>
    <col min="1670" max="1670" width="13.85546875" bestFit="1" customWidth="1"/>
    <col min="1671" max="1671" width="17" bestFit="1" customWidth="1"/>
    <col min="1672" max="1672" width="15" bestFit="1" customWidth="1"/>
    <col min="1673" max="1673" width="18.140625" bestFit="1" customWidth="1"/>
    <col min="1674" max="1674" width="15" bestFit="1" customWidth="1"/>
    <col min="1675" max="1675" width="18.140625" bestFit="1" customWidth="1"/>
    <col min="1676" max="1676" width="15" bestFit="1" customWidth="1"/>
    <col min="1677" max="1677" width="18.140625" bestFit="1" customWidth="1"/>
    <col min="1678" max="1678" width="15" bestFit="1" customWidth="1"/>
    <col min="1679" max="1679" width="18.140625" bestFit="1" customWidth="1"/>
    <col min="1680" max="1680" width="15" bestFit="1" customWidth="1"/>
    <col min="1681" max="1681" width="18.140625" bestFit="1" customWidth="1"/>
    <col min="1682" max="1682" width="15" bestFit="1" customWidth="1"/>
    <col min="1683" max="1683" width="18.140625" bestFit="1" customWidth="1"/>
    <col min="1684" max="1684" width="15" bestFit="1" customWidth="1"/>
    <col min="1685" max="1685" width="18.140625" bestFit="1" customWidth="1"/>
    <col min="1686" max="1686" width="15" bestFit="1" customWidth="1"/>
    <col min="1687" max="1687" width="18.140625" bestFit="1" customWidth="1"/>
    <col min="1688" max="1688" width="15" bestFit="1" customWidth="1"/>
    <col min="1689" max="1689" width="18.140625" bestFit="1" customWidth="1"/>
    <col min="1690" max="1690" width="15" bestFit="1" customWidth="1"/>
    <col min="1691" max="1691" width="18.140625" bestFit="1" customWidth="1"/>
    <col min="1692" max="1692" width="13.85546875" bestFit="1" customWidth="1"/>
    <col min="1693" max="1693" width="17" bestFit="1" customWidth="1"/>
    <col min="1694" max="1694" width="15" bestFit="1" customWidth="1"/>
    <col min="1695" max="1695" width="18.140625" bestFit="1" customWidth="1"/>
    <col min="1696" max="1696" width="15" bestFit="1" customWidth="1"/>
    <col min="1697" max="1697" width="18.140625" bestFit="1" customWidth="1"/>
    <col min="1698" max="1698" width="15" bestFit="1" customWidth="1"/>
    <col min="1699" max="1699" width="18.140625" bestFit="1" customWidth="1"/>
    <col min="1700" max="1700" width="15" bestFit="1" customWidth="1"/>
    <col min="1701" max="1701" width="18.140625" bestFit="1" customWidth="1"/>
    <col min="1702" max="1702" width="15" bestFit="1" customWidth="1"/>
    <col min="1703" max="1703" width="18.140625" bestFit="1" customWidth="1"/>
    <col min="1704" max="1704" width="15" bestFit="1" customWidth="1"/>
    <col min="1705" max="1705" width="18.140625" bestFit="1" customWidth="1"/>
    <col min="1706" max="1706" width="15" bestFit="1" customWidth="1"/>
    <col min="1707" max="1707" width="18.140625" bestFit="1" customWidth="1"/>
    <col min="1708" max="1708" width="15" bestFit="1" customWidth="1"/>
    <col min="1709" max="1709" width="18.140625" bestFit="1" customWidth="1"/>
    <col min="1710" max="1710" width="15" bestFit="1" customWidth="1"/>
    <col min="1711" max="1711" width="18.140625" bestFit="1" customWidth="1"/>
    <col min="1712" max="1712" width="15" bestFit="1" customWidth="1"/>
    <col min="1713" max="1713" width="18.140625" bestFit="1" customWidth="1"/>
    <col min="1714" max="1714" width="13.85546875" bestFit="1" customWidth="1"/>
    <col min="1715" max="1715" width="17" bestFit="1" customWidth="1"/>
    <col min="1716" max="1716" width="15" bestFit="1" customWidth="1"/>
    <col min="1717" max="1717" width="18.140625" bestFit="1" customWidth="1"/>
    <col min="1718" max="1718" width="15" bestFit="1" customWidth="1"/>
    <col min="1719" max="1719" width="18.140625" bestFit="1" customWidth="1"/>
    <col min="1720" max="1720" width="15" bestFit="1" customWidth="1"/>
    <col min="1721" max="1721" width="18.140625" bestFit="1" customWidth="1"/>
    <col min="1722" max="1722" width="15" bestFit="1" customWidth="1"/>
    <col min="1723" max="1723" width="18.140625" bestFit="1" customWidth="1"/>
    <col min="1724" max="1724" width="15" bestFit="1" customWidth="1"/>
    <col min="1725" max="1725" width="18.140625" bestFit="1" customWidth="1"/>
    <col min="1726" max="1726" width="15" bestFit="1" customWidth="1"/>
    <col min="1727" max="1727" width="18.140625" bestFit="1" customWidth="1"/>
    <col min="1728" max="1728" width="15" bestFit="1" customWidth="1"/>
    <col min="1729" max="1729" width="18.140625" bestFit="1" customWidth="1"/>
    <col min="1730" max="1730" width="15" bestFit="1" customWidth="1"/>
    <col min="1731" max="1731" width="18.140625" bestFit="1" customWidth="1"/>
    <col min="1732" max="1732" width="15" bestFit="1" customWidth="1"/>
    <col min="1733" max="1733" width="18.140625" bestFit="1" customWidth="1"/>
    <col min="1734" max="1734" width="15" bestFit="1" customWidth="1"/>
    <col min="1735" max="1735" width="18.140625" bestFit="1" customWidth="1"/>
    <col min="1736" max="1736" width="13.85546875" bestFit="1" customWidth="1"/>
    <col min="1737" max="1737" width="17" bestFit="1" customWidth="1"/>
    <col min="1738" max="1738" width="15" bestFit="1" customWidth="1"/>
    <col min="1739" max="1739" width="18.140625" bestFit="1" customWidth="1"/>
    <col min="1740" max="1740" width="15" bestFit="1" customWidth="1"/>
    <col min="1741" max="1741" width="18.140625" bestFit="1" customWidth="1"/>
    <col min="1742" max="1742" width="15" bestFit="1" customWidth="1"/>
    <col min="1743" max="1743" width="18.140625" bestFit="1" customWidth="1"/>
    <col min="1744" max="1744" width="15" bestFit="1" customWidth="1"/>
    <col min="1745" max="1745" width="18.140625" bestFit="1" customWidth="1"/>
    <col min="1746" max="1746" width="15" bestFit="1" customWidth="1"/>
    <col min="1747" max="1747" width="18.140625" bestFit="1" customWidth="1"/>
    <col min="1748" max="1748" width="15" bestFit="1" customWidth="1"/>
    <col min="1749" max="1749" width="18.140625" bestFit="1" customWidth="1"/>
    <col min="1750" max="1750" width="15" bestFit="1" customWidth="1"/>
    <col min="1751" max="1751" width="18.140625" bestFit="1" customWidth="1"/>
    <col min="1752" max="1752" width="15" bestFit="1" customWidth="1"/>
    <col min="1753" max="1753" width="18.140625" bestFit="1" customWidth="1"/>
    <col min="1754" max="1754" width="15" bestFit="1" customWidth="1"/>
    <col min="1755" max="1755" width="18.140625" bestFit="1" customWidth="1"/>
    <col min="1756" max="1756" width="15" bestFit="1" customWidth="1"/>
    <col min="1757" max="1757" width="18.140625" bestFit="1" customWidth="1"/>
    <col min="1758" max="1758" width="13.85546875" bestFit="1" customWidth="1"/>
    <col min="1759" max="1759" width="17" bestFit="1" customWidth="1"/>
    <col min="1760" max="1760" width="15" bestFit="1" customWidth="1"/>
    <col min="1761" max="1761" width="18.140625" bestFit="1" customWidth="1"/>
    <col min="1762" max="1762" width="15" bestFit="1" customWidth="1"/>
    <col min="1763" max="1763" width="18.140625" bestFit="1" customWidth="1"/>
    <col min="1764" max="1764" width="15" bestFit="1" customWidth="1"/>
    <col min="1765" max="1765" width="18.140625" bestFit="1" customWidth="1"/>
    <col min="1766" max="1766" width="15" bestFit="1" customWidth="1"/>
    <col min="1767" max="1767" width="18.140625" bestFit="1" customWidth="1"/>
    <col min="1768" max="1768" width="15" bestFit="1" customWidth="1"/>
    <col min="1769" max="1769" width="18.140625" bestFit="1" customWidth="1"/>
    <col min="1770" max="1770" width="15" bestFit="1" customWidth="1"/>
    <col min="1771" max="1771" width="18.140625" bestFit="1" customWidth="1"/>
    <col min="1772" max="1772" width="15" bestFit="1" customWidth="1"/>
    <col min="1773" max="1773" width="18.140625" bestFit="1" customWidth="1"/>
    <col min="1774" max="1774" width="15" bestFit="1" customWidth="1"/>
    <col min="1775" max="1775" width="18.140625" bestFit="1" customWidth="1"/>
    <col min="1776" max="1776" width="15" bestFit="1" customWidth="1"/>
    <col min="1777" max="1777" width="18.140625" bestFit="1" customWidth="1"/>
    <col min="1778" max="1778" width="15" bestFit="1" customWidth="1"/>
    <col min="1779" max="1779" width="18.140625" bestFit="1" customWidth="1"/>
    <col min="1780" max="1780" width="12.85546875" bestFit="1" customWidth="1"/>
    <col min="1781" max="1781" width="16" bestFit="1" customWidth="1"/>
    <col min="1782" max="1782" width="13.85546875" bestFit="1" customWidth="1"/>
    <col min="1783" max="1783" width="17" bestFit="1" customWidth="1"/>
    <col min="1784" max="1784" width="15" bestFit="1" customWidth="1"/>
    <col min="1785" max="1785" width="18.140625" bestFit="1" customWidth="1"/>
    <col min="1786" max="1786" width="15" bestFit="1" customWidth="1"/>
    <col min="1787" max="1787" width="18.140625" bestFit="1" customWidth="1"/>
    <col min="1788" max="1788" width="15" bestFit="1" customWidth="1"/>
    <col min="1789" max="1789" width="18.140625" bestFit="1" customWidth="1"/>
    <col min="1790" max="1790" width="15" bestFit="1" customWidth="1"/>
    <col min="1791" max="1791" width="18.140625" bestFit="1" customWidth="1"/>
    <col min="1792" max="1792" width="15" bestFit="1" customWidth="1"/>
    <col min="1793" max="1793" width="18.140625" bestFit="1" customWidth="1"/>
    <col min="1794" max="1794" width="15" bestFit="1" customWidth="1"/>
    <col min="1795" max="1795" width="18.140625" bestFit="1" customWidth="1"/>
    <col min="1796" max="1796" width="15" bestFit="1" customWidth="1"/>
    <col min="1797" max="1797" width="18.140625" bestFit="1" customWidth="1"/>
    <col min="1798" max="1798" width="15" bestFit="1" customWidth="1"/>
    <col min="1799" max="1799" width="18.140625" bestFit="1" customWidth="1"/>
    <col min="1800" max="1800" width="15" bestFit="1" customWidth="1"/>
    <col min="1801" max="1801" width="18.140625" bestFit="1" customWidth="1"/>
    <col min="1802" max="1802" width="15" bestFit="1" customWidth="1"/>
    <col min="1803" max="1803" width="18.140625" bestFit="1" customWidth="1"/>
    <col min="1804" max="1804" width="13.85546875" bestFit="1" customWidth="1"/>
    <col min="1805" max="1805" width="17" bestFit="1" customWidth="1"/>
    <col min="1806" max="1806" width="15" bestFit="1" customWidth="1"/>
    <col min="1807" max="1807" width="18.140625" bestFit="1" customWidth="1"/>
    <col min="1808" max="1808" width="15" bestFit="1" customWidth="1"/>
    <col min="1809" max="1809" width="18.140625" bestFit="1" customWidth="1"/>
    <col min="1810" max="1810" width="15" bestFit="1" customWidth="1"/>
    <col min="1811" max="1811" width="18.140625" bestFit="1" customWidth="1"/>
    <col min="1812" max="1812" width="15" bestFit="1" customWidth="1"/>
    <col min="1813" max="1813" width="18.140625" bestFit="1" customWidth="1"/>
    <col min="1814" max="1814" width="15" bestFit="1" customWidth="1"/>
    <col min="1815" max="1815" width="18.140625" bestFit="1" customWidth="1"/>
    <col min="1816" max="1816" width="15" bestFit="1" customWidth="1"/>
    <col min="1817" max="1817" width="18.140625" bestFit="1" customWidth="1"/>
    <col min="1818" max="1818" width="15" bestFit="1" customWidth="1"/>
    <col min="1819" max="1819" width="18.140625" bestFit="1" customWidth="1"/>
    <col min="1820" max="1820" width="15" bestFit="1" customWidth="1"/>
    <col min="1821" max="1821" width="18.140625" bestFit="1" customWidth="1"/>
    <col min="1822" max="1822" width="15" bestFit="1" customWidth="1"/>
    <col min="1823" max="1823" width="18.140625" bestFit="1" customWidth="1"/>
    <col min="1824" max="1824" width="15" bestFit="1" customWidth="1"/>
    <col min="1825" max="1825" width="18.140625" bestFit="1" customWidth="1"/>
    <col min="1826" max="1826" width="13.85546875" bestFit="1" customWidth="1"/>
    <col min="1827" max="1827" width="17" bestFit="1" customWidth="1"/>
    <col min="1828" max="1828" width="15" bestFit="1" customWidth="1"/>
    <col min="1829" max="1829" width="18.140625" bestFit="1" customWidth="1"/>
    <col min="1830" max="1830" width="15" bestFit="1" customWidth="1"/>
    <col min="1831" max="1831" width="18.140625" bestFit="1" customWidth="1"/>
    <col min="1832" max="1832" width="15" bestFit="1" customWidth="1"/>
    <col min="1833" max="1833" width="18.140625" bestFit="1" customWidth="1"/>
    <col min="1834" max="1834" width="15" bestFit="1" customWidth="1"/>
    <col min="1835" max="1835" width="18.140625" bestFit="1" customWidth="1"/>
    <col min="1836" max="1836" width="15" bestFit="1" customWidth="1"/>
    <col min="1837" max="1837" width="18.140625" bestFit="1" customWidth="1"/>
    <col min="1838" max="1838" width="15" bestFit="1" customWidth="1"/>
    <col min="1839" max="1839" width="18.140625" bestFit="1" customWidth="1"/>
    <col min="1840" max="1840" width="15" bestFit="1" customWidth="1"/>
    <col min="1841" max="1841" width="18.140625" bestFit="1" customWidth="1"/>
    <col min="1842" max="1842" width="15" bestFit="1" customWidth="1"/>
    <col min="1843" max="1843" width="18.140625" bestFit="1" customWidth="1"/>
    <col min="1844" max="1844" width="15" bestFit="1" customWidth="1"/>
    <col min="1845" max="1845" width="18.140625" bestFit="1" customWidth="1"/>
    <col min="1846" max="1846" width="15" bestFit="1" customWidth="1"/>
    <col min="1847" max="1847" width="18.140625" bestFit="1" customWidth="1"/>
    <col min="1848" max="1848" width="13.85546875" bestFit="1" customWidth="1"/>
    <col min="1849" max="1849" width="17" bestFit="1" customWidth="1"/>
    <col min="1850" max="1850" width="15" bestFit="1" customWidth="1"/>
    <col min="1851" max="1851" width="18.140625" bestFit="1" customWidth="1"/>
    <col min="1852" max="1852" width="15" bestFit="1" customWidth="1"/>
    <col min="1853" max="1853" width="18.140625" bestFit="1" customWidth="1"/>
    <col min="1854" max="1854" width="15" bestFit="1" customWidth="1"/>
    <col min="1855" max="1855" width="18.140625" bestFit="1" customWidth="1"/>
    <col min="1856" max="1856" width="15" bestFit="1" customWidth="1"/>
    <col min="1857" max="1857" width="18.140625" bestFit="1" customWidth="1"/>
    <col min="1858" max="1858" width="15" bestFit="1" customWidth="1"/>
    <col min="1859" max="1859" width="18.140625" bestFit="1" customWidth="1"/>
    <col min="1860" max="1860" width="15" bestFit="1" customWidth="1"/>
    <col min="1861" max="1861" width="18.140625" bestFit="1" customWidth="1"/>
    <col min="1862" max="1862" width="15" bestFit="1" customWidth="1"/>
    <col min="1863" max="1863" width="18.140625" bestFit="1" customWidth="1"/>
    <col min="1864" max="1864" width="15" bestFit="1" customWidth="1"/>
    <col min="1865" max="1865" width="18.140625" bestFit="1" customWidth="1"/>
    <col min="1866" max="1866" width="15" bestFit="1" customWidth="1"/>
    <col min="1867" max="1867" width="18.140625" bestFit="1" customWidth="1"/>
    <col min="1868" max="1868" width="15" bestFit="1" customWidth="1"/>
    <col min="1869" max="1869" width="18.140625" bestFit="1" customWidth="1"/>
    <col min="1870" max="1870" width="13.85546875" bestFit="1" customWidth="1"/>
    <col min="1871" max="1871" width="17" bestFit="1" customWidth="1"/>
    <col min="1872" max="1872" width="15" bestFit="1" customWidth="1"/>
    <col min="1873" max="1873" width="18.140625" bestFit="1" customWidth="1"/>
    <col min="1874" max="1874" width="15" bestFit="1" customWidth="1"/>
    <col min="1875" max="1875" width="18.140625" bestFit="1" customWidth="1"/>
    <col min="1876" max="1876" width="15" bestFit="1" customWidth="1"/>
    <col min="1877" max="1877" width="18.140625" bestFit="1" customWidth="1"/>
    <col min="1878" max="1878" width="15" bestFit="1" customWidth="1"/>
    <col min="1879" max="1879" width="18.140625" bestFit="1" customWidth="1"/>
    <col min="1880" max="1880" width="15" bestFit="1" customWidth="1"/>
    <col min="1881" max="1881" width="18.140625" bestFit="1" customWidth="1"/>
    <col min="1882" max="1882" width="15" bestFit="1" customWidth="1"/>
    <col min="1883" max="1883" width="18.140625" bestFit="1" customWidth="1"/>
    <col min="1884" max="1884" width="15" bestFit="1" customWidth="1"/>
    <col min="1885" max="1885" width="18.140625" bestFit="1" customWidth="1"/>
    <col min="1886" max="1886" width="15" bestFit="1" customWidth="1"/>
    <col min="1887" max="1887" width="18.140625" bestFit="1" customWidth="1"/>
    <col min="1888" max="1888" width="15" bestFit="1" customWidth="1"/>
    <col min="1889" max="1889" width="18.140625" bestFit="1" customWidth="1"/>
    <col min="1890" max="1890" width="15" bestFit="1" customWidth="1"/>
    <col min="1891" max="1891" width="18.140625" bestFit="1" customWidth="1"/>
    <col min="1892" max="1892" width="13.85546875" bestFit="1" customWidth="1"/>
    <col min="1893" max="1893" width="17" bestFit="1" customWidth="1"/>
    <col min="1894" max="1894" width="15" bestFit="1" customWidth="1"/>
    <col min="1895" max="1895" width="18.140625" bestFit="1" customWidth="1"/>
    <col min="1896" max="1896" width="15" bestFit="1" customWidth="1"/>
    <col min="1897" max="1897" width="18.140625" bestFit="1" customWidth="1"/>
    <col min="1898" max="1898" width="15" bestFit="1" customWidth="1"/>
    <col min="1899" max="1899" width="18.140625" bestFit="1" customWidth="1"/>
    <col min="1900" max="1900" width="15" bestFit="1" customWidth="1"/>
    <col min="1901" max="1901" width="18.140625" bestFit="1" customWidth="1"/>
    <col min="1902" max="1902" width="15" bestFit="1" customWidth="1"/>
    <col min="1903" max="1903" width="18.140625" bestFit="1" customWidth="1"/>
    <col min="1904" max="1904" width="15" bestFit="1" customWidth="1"/>
    <col min="1905" max="1905" width="18.140625" bestFit="1" customWidth="1"/>
    <col min="1906" max="1906" width="15" bestFit="1" customWidth="1"/>
    <col min="1907" max="1907" width="18.140625" bestFit="1" customWidth="1"/>
    <col min="1908" max="1908" width="15" bestFit="1" customWidth="1"/>
    <col min="1909" max="1909" width="18.140625" bestFit="1" customWidth="1"/>
    <col min="1910" max="1910" width="15" bestFit="1" customWidth="1"/>
    <col min="1911" max="1911" width="18.140625" bestFit="1" customWidth="1"/>
    <col min="1912" max="1912" width="15" bestFit="1" customWidth="1"/>
    <col min="1913" max="1913" width="18.140625" bestFit="1" customWidth="1"/>
    <col min="1914" max="1914" width="13.85546875" bestFit="1" customWidth="1"/>
    <col min="1915" max="1915" width="17" bestFit="1" customWidth="1"/>
    <col min="1916" max="1916" width="15" bestFit="1" customWidth="1"/>
    <col min="1917" max="1917" width="18.140625" bestFit="1" customWidth="1"/>
    <col min="1918" max="1918" width="15" bestFit="1" customWidth="1"/>
    <col min="1919" max="1919" width="18.140625" bestFit="1" customWidth="1"/>
    <col min="1920" max="1920" width="15" bestFit="1" customWidth="1"/>
    <col min="1921" max="1921" width="18.140625" bestFit="1" customWidth="1"/>
    <col min="1922" max="1922" width="15" bestFit="1" customWidth="1"/>
    <col min="1923" max="1923" width="18.140625" bestFit="1" customWidth="1"/>
    <col min="1924" max="1924" width="15" bestFit="1" customWidth="1"/>
    <col min="1925" max="1925" width="18.140625" bestFit="1" customWidth="1"/>
    <col min="1926" max="1926" width="15" bestFit="1" customWidth="1"/>
    <col min="1927" max="1927" width="18.140625" bestFit="1" customWidth="1"/>
    <col min="1928" max="1928" width="15" bestFit="1" customWidth="1"/>
    <col min="1929" max="1929" width="18.140625" bestFit="1" customWidth="1"/>
    <col min="1930" max="1930" width="15" bestFit="1" customWidth="1"/>
    <col min="1931" max="1931" width="18.140625" bestFit="1" customWidth="1"/>
    <col min="1932" max="1932" width="15" bestFit="1" customWidth="1"/>
    <col min="1933" max="1933" width="18.140625" bestFit="1" customWidth="1"/>
    <col min="1934" max="1934" width="15" bestFit="1" customWidth="1"/>
    <col min="1935" max="1935" width="18.140625" bestFit="1" customWidth="1"/>
    <col min="1936" max="1936" width="13.85546875" bestFit="1" customWidth="1"/>
    <col min="1937" max="1937" width="17" bestFit="1" customWidth="1"/>
    <col min="1938" max="1938" width="15" bestFit="1" customWidth="1"/>
    <col min="1939" max="1939" width="18.140625" bestFit="1" customWidth="1"/>
    <col min="1940" max="1940" width="15" bestFit="1" customWidth="1"/>
    <col min="1941" max="1941" width="18.140625" bestFit="1" customWidth="1"/>
    <col min="1942" max="1942" width="15" bestFit="1" customWidth="1"/>
    <col min="1943" max="1943" width="18.140625" bestFit="1" customWidth="1"/>
    <col min="1944" max="1944" width="15" bestFit="1" customWidth="1"/>
    <col min="1945" max="1945" width="18.140625" bestFit="1" customWidth="1"/>
    <col min="1946" max="1946" width="15" bestFit="1" customWidth="1"/>
    <col min="1947" max="1947" width="18.140625" bestFit="1" customWidth="1"/>
    <col min="1948" max="1948" width="15" bestFit="1" customWidth="1"/>
    <col min="1949" max="1949" width="18.140625" bestFit="1" customWidth="1"/>
    <col min="1950" max="1950" width="15" bestFit="1" customWidth="1"/>
    <col min="1951" max="1951" width="18.140625" bestFit="1" customWidth="1"/>
    <col min="1952" max="1952" width="15" bestFit="1" customWidth="1"/>
    <col min="1953" max="1953" width="18.140625" bestFit="1" customWidth="1"/>
    <col min="1954" max="1954" width="15" bestFit="1" customWidth="1"/>
    <col min="1955" max="1955" width="18.140625" bestFit="1" customWidth="1"/>
    <col min="1956" max="1956" width="15" bestFit="1" customWidth="1"/>
    <col min="1957" max="1957" width="18.140625" bestFit="1" customWidth="1"/>
    <col min="1958" max="1958" width="13.85546875" bestFit="1" customWidth="1"/>
    <col min="1959" max="1959" width="17" bestFit="1" customWidth="1"/>
    <col min="1960" max="1960" width="15" bestFit="1" customWidth="1"/>
    <col min="1961" max="1961" width="18.140625" bestFit="1" customWidth="1"/>
    <col min="1962" max="1962" width="15" bestFit="1" customWidth="1"/>
    <col min="1963" max="1963" width="18.140625" bestFit="1" customWidth="1"/>
    <col min="1964" max="1964" width="15" bestFit="1" customWidth="1"/>
    <col min="1965" max="1965" width="18.140625" bestFit="1" customWidth="1"/>
    <col min="1966" max="1966" width="15" bestFit="1" customWidth="1"/>
    <col min="1967" max="1967" width="18.140625" bestFit="1" customWidth="1"/>
    <col min="1968" max="1968" width="15" bestFit="1" customWidth="1"/>
    <col min="1969" max="1969" width="18.140625" bestFit="1" customWidth="1"/>
    <col min="1970" max="1970" width="15" bestFit="1" customWidth="1"/>
    <col min="1971" max="1971" width="18.140625" bestFit="1" customWidth="1"/>
    <col min="1972" max="1972" width="15" bestFit="1" customWidth="1"/>
    <col min="1973" max="1973" width="18.140625" bestFit="1" customWidth="1"/>
    <col min="1974" max="1974" width="15" bestFit="1" customWidth="1"/>
    <col min="1975" max="1975" width="18.140625" bestFit="1" customWidth="1"/>
    <col min="1976" max="1976" width="15" bestFit="1" customWidth="1"/>
    <col min="1977" max="1977" width="18.140625" bestFit="1" customWidth="1"/>
    <col min="1978" max="1978" width="15" bestFit="1" customWidth="1"/>
    <col min="1979" max="1979" width="18.140625" bestFit="1" customWidth="1"/>
    <col min="1980" max="1980" width="13.85546875" bestFit="1" customWidth="1"/>
    <col min="1981" max="1981" width="17" bestFit="1" customWidth="1"/>
    <col min="1982" max="1982" width="15" bestFit="1" customWidth="1"/>
    <col min="1983" max="1983" width="18.140625" bestFit="1" customWidth="1"/>
    <col min="1984" max="1984" width="15" bestFit="1" customWidth="1"/>
    <col min="1985" max="1985" width="18.140625" bestFit="1" customWidth="1"/>
    <col min="1986" max="1986" width="15" bestFit="1" customWidth="1"/>
    <col min="1987" max="1987" width="18.140625" bestFit="1" customWidth="1"/>
    <col min="1988" max="1988" width="15" bestFit="1" customWidth="1"/>
    <col min="1989" max="1989" width="18.140625" bestFit="1" customWidth="1"/>
    <col min="1990" max="1990" width="15" bestFit="1" customWidth="1"/>
    <col min="1991" max="1991" width="18.140625" bestFit="1" customWidth="1"/>
    <col min="1992" max="1992" width="15" bestFit="1" customWidth="1"/>
    <col min="1993" max="1993" width="18.140625" bestFit="1" customWidth="1"/>
    <col min="1994" max="1994" width="15" bestFit="1" customWidth="1"/>
    <col min="1995" max="1995" width="18.140625" bestFit="1" customWidth="1"/>
    <col min="1996" max="1996" width="15" bestFit="1" customWidth="1"/>
    <col min="1997" max="1997" width="18.140625" bestFit="1" customWidth="1"/>
    <col min="1998" max="1998" width="15" bestFit="1" customWidth="1"/>
    <col min="1999" max="1999" width="18.140625" bestFit="1" customWidth="1"/>
    <col min="2000" max="2000" width="15" bestFit="1" customWidth="1"/>
    <col min="2001" max="2001" width="18.140625" bestFit="1" customWidth="1"/>
    <col min="2002" max="2002" width="11.28515625" bestFit="1" customWidth="1"/>
  </cols>
  <sheetData>
    <row r="3" spans="1:12" x14ac:dyDescent="0.25">
      <c r="A3" s="6" t="s">
        <v>1065</v>
      </c>
      <c r="B3" s="6" t="s">
        <v>1061</v>
      </c>
    </row>
    <row r="4" spans="1:12" x14ac:dyDescent="0.25">
      <c r="A4" s="6" t="s">
        <v>1058</v>
      </c>
      <c r="B4" t="s">
        <v>19</v>
      </c>
      <c r="C4" t="s">
        <v>43</v>
      </c>
      <c r="D4" t="s">
        <v>13</v>
      </c>
      <c r="E4" t="s">
        <v>23</v>
      </c>
      <c r="F4" t="s">
        <v>57</v>
      </c>
      <c r="G4" t="s">
        <v>34</v>
      </c>
      <c r="H4" t="s">
        <v>61</v>
      </c>
      <c r="I4" t="s">
        <v>40</v>
      </c>
      <c r="J4" t="s">
        <v>52</v>
      </c>
      <c r="K4" t="s">
        <v>27</v>
      </c>
      <c r="L4" t="s">
        <v>1059</v>
      </c>
    </row>
    <row r="5" spans="1:12" x14ac:dyDescent="0.25">
      <c r="A5" s="7" t="s">
        <v>87</v>
      </c>
      <c r="B5" s="1">
        <v>10</v>
      </c>
      <c r="C5" s="1">
        <v>9</v>
      </c>
      <c r="D5" s="1">
        <v>4</v>
      </c>
      <c r="E5" s="1">
        <v>3</v>
      </c>
      <c r="F5" s="1">
        <v>3</v>
      </c>
      <c r="G5" s="1">
        <v>7</v>
      </c>
      <c r="H5" s="1">
        <v>5</v>
      </c>
      <c r="I5" s="1">
        <v>2</v>
      </c>
      <c r="J5" s="1">
        <v>2</v>
      </c>
      <c r="K5" s="1">
        <v>7</v>
      </c>
      <c r="L5" s="1">
        <v>52</v>
      </c>
    </row>
    <row r="6" spans="1:12" x14ac:dyDescent="0.25">
      <c r="A6" s="7" t="s">
        <v>11</v>
      </c>
      <c r="B6" s="1">
        <v>5</v>
      </c>
      <c r="C6" s="1">
        <v>3</v>
      </c>
      <c r="D6" s="1">
        <v>5</v>
      </c>
      <c r="E6" s="1">
        <v>6</v>
      </c>
      <c r="F6" s="1">
        <v>5</v>
      </c>
      <c r="G6" s="1">
        <v>5</v>
      </c>
      <c r="H6" s="1"/>
      <c r="I6" s="1">
        <v>6</v>
      </c>
      <c r="J6" s="1">
        <v>7</v>
      </c>
      <c r="K6" s="1">
        <v>6</v>
      </c>
      <c r="L6" s="1">
        <v>48</v>
      </c>
    </row>
    <row r="7" spans="1:12" x14ac:dyDescent="0.25">
      <c r="A7" s="7" t="s">
        <v>68</v>
      </c>
      <c r="B7" s="1">
        <v>3</v>
      </c>
      <c r="C7" s="1">
        <v>6</v>
      </c>
      <c r="D7" s="1">
        <v>9</v>
      </c>
      <c r="E7" s="1">
        <v>2</v>
      </c>
      <c r="F7" s="1">
        <v>5</v>
      </c>
      <c r="G7" s="1">
        <v>4</v>
      </c>
      <c r="H7" s="1">
        <v>5</v>
      </c>
      <c r="I7" s="1">
        <v>5</v>
      </c>
      <c r="J7" s="1">
        <v>5</v>
      </c>
      <c r="K7" s="1">
        <v>4</v>
      </c>
      <c r="L7" s="1">
        <v>48</v>
      </c>
    </row>
    <row r="8" spans="1:12" x14ac:dyDescent="0.25">
      <c r="A8" s="7" t="s">
        <v>32</v>
      </c>
      <c r="B8" s="1">
        <v>8</v>
      </c>
      <c r="C8" s="1">
        <v>7</v>
      </c>
      <c r="D8" s="1">
        <v>3</v>
      </c>
      <c r="E8" s="1">
        <v>7</v>
      </c>
      <c r="F8" s="1">
        <v>5</v>
      </c>
      <c r="G8" s="1">
        <v>9</v>
      </c>
      <c r="H8" s="1">
        <v>2</v>
      </c>
      <c r="I8" s="1">
        <v>7</v>
      </c>
      <c r="J8" s="1">
        <v>2</v>
      </c>
      <c r="K8" s="1">
        <v>5</v>
      </c>
      <c r="L8" s="1">
        <v>55</v>
      </c>
    </row>
    <row r="9" spans="1:12" x14ac:dyDescent="0.25">
      <c r="A9" s="7" t="s">
        <v>83</v>
      </c>
      <c r="B9" s="1">
        <v>3</v>
      </c>
      <c r="C9" s="1">
        <v>8</v>
      </c>
      <c r="D9" s="1">
        <v>6</v>
      </c>
      <c r="E9" s="1">
        <v>4</v>
      </c>
      <c r="F9" s="1">
        <v>4</v>
      </c>
      <c r="G9" s="1">
        <v>2</v>
      </c>
      <c r="H9" s="1">
        <v>9</v>
      </c>
      <c r="I9" s="1">
        <v>4</v>
      </c>
      <c r="J9" s="1">
        <v>5</v>
      </c>
      <c r="K9" s="1">
        <v>8</v>
      </c>
      <c r="L9" s="1">
        <v>53</v>
      </c>
    </row>
    <row r="10" spans="1:12" x14ac:dyDescent="0.25">
      <c r="A10" s="7" t="s">
        <v>93</v>
      </c>
      <c r="B10" s="1">
        <v>10</v>
      </c>
      <c r="C10" s="1">
        <v>8</v>
      </c>
      <c r="D10" s="1">
        <v>9</v>
      </c>
      <c r="E10" s="1">
        <v>4</v>
      </c>
      <c r="F10" s="1">
        <v>5</v>
      </c>
      <c r="G10" s="1">
        <v>7</v>
      </c>
      <c r="H10" s="1">
        <v>6</v>
      </c>
      <c r="I10" s="1">
        <v>8</v>
      </c>
      <c r="J10" s="1">
        <v>5</v>
      </c>
      <c r="K10" s="1">
        <v>2</v>
      </c>
      <c r="L10" s="1">
        <v>64</v>
      </c>
    </row>
    <row r="11" spans="1:12" x14ac:dyDescent="0.25">
      <c r="A11" s="7" t="s">
        <v>17</v>
      </c>
      <c r="B11" s="1">
        <v>7</v>
      </c>
      <c r="C11" s="1">
        <v>7</v>
      </c>
      <c r="D11" s="1">
        <v>5</v>
      </c>
      <c r="E11" s="1">
        <v>4</v>
      </c>
      <c r="F11" s="1">
        <v>7</v>
      </c>
      <c r="G11" s="1">
        <v>3</v>
      </c>
      <c r="H11" s="1">
        <v>7</v>
      </c>
      <c r="I11" s="1">
        <v>5</v>
      </c>
      <c r="J11" s="1">
        <v>9</v>
      </c>
      <c r="K11" s="1">
        <v>6</v>
      </c>
      <c r="L11" s="1">
        <v>60</v>
      </c>
    </row>
    <row r="12" spans="1:12" x14ac:dyDescent="0.25">
      <c r="A12" s="7" t="s">
        <v>41</v>
      </c>
      <c r="B12" s="1">
        <v>9</v>
      </c>
      <c r="C12" s="1">
        <v>9</v>
      </c>
      <c r="D12" s="1">
        <v>3</v>
      </c>
      <c r="E12" s="1">
        <v>8</v>
      </c>
      <c r="F12" s="1">
        <v>4</v>
      </c>
      <c r="G12" s="1">
        <v>2</v>
      </c>
      <c r="H12" s="1">
        <v>3</v>
      </c>
      <c r="I12" s="1">
        <v>3</v>
      </c>
      <c r="J12" s="1">
        <v>4</v>
      </c>
      <c r="K12" s="1">
        <v>3</v>
      </c>
      <c r="L12" s="1">
        <v>48</v>
      </c>
    </row>
    <row r="13" spans="1:12" x14ac:dyDescent="0.25">
      <c r="A13" s="7" t="s">
        <v>65</v>
      </c>
      <c r="B13" s="1">
        <v>11</v>
      </c>
      <c r="C13" s="1">
        <v>4</v>
      </c>
      <c r="D13" s="1">
        <v>8</v>
      </c>
      <c r="E13" s="1">
        <v>6</v>
      </c>
      <c r="F13" s="1">
        <v>4</v>
      </c>
      <c r="G13" s="1">
        <v>3</v>
      </c>
      <c r="H13" s="1">
        <v>3</v>
      </c>
      <c r="I13" s="1">
        <v>3</v>
      </c>
      <c r="J13" s="1">
        <v>8</v>
      </c>
      <c r="K13" s="1">
        <v>4</v>
      </c>
      <c r="L13" s="1">
        <v>54</v>
      </c>
    </row>
    <row r="14" spans="1:12" x14ac:dyDescent="0.25">
      <c r="A14" s="7" t="s">
        <v>44</v>
      </c>
      <c r="B14" s="1">
        <v>10</v>
      </c>
      <c r="C14" s="1"/>
      <c r="D14" s="1">
        <v>6</v>
      </c>
      <c r="E14" s="1">
        <v>3</v>
      </c>
      <c r="F14" s="1">
        <v>1</v>
      </c>
      <c r="G14" s="1">
        <v>5</v>
      </c>
      <c r="H14" s="1">
        <v>7</v>
      </c>
      <c r="I14" s="1">
        <v>7</v>
      </c>
      <c r="J14" s="1">
        <v>6</v>
      </c>
      <c r="K14" s="1">
        <v>8</v>
      </c>
      <c r="L14" s="1">
        <v>53</v>
      </c>
    </row>
    <row r="15" spans="1:12" x14ac:dyDescent="0.25">
      <c r="A15" s="7" t="s">
        <v>55</v>
      </c>
      <c r="B15" s="1">
        <v>4</v>
      </c>
      <c r="C15" s="1">
        <v>7</v>
      </c>
      <c r="D15" s="1">
        <v>7</v>
      </c>
      <c r="E15" s="1">
        <v>2</v>
      </c>
      <c r="F15" s="1">
        <v>5</v>
      </c>
      <c r="G15" s="1">
        <v>6</v>
      </c>
      <c r="H15" s="1">
        <v>5</v>
      </c>
      <c r="I15" s="1">
        <v>8</v>
      </c>
      <c r="J15" s="1">
        <v>1</v>
      </c>
      <c r="K15" s="1">
        <v>7</v>
      </c>
      <c r="L15" s="1">
        <v>52</v>
      </c>
    </row>
    <row r="16" spans="1:12" x14ac:dyDescent="0.25">
      <c r="A16" s="7" t="s">
        <v>38</v>
      </c>
      <c r="B16" s="1">
        <v>4</v>
      </c>
      <c r="C16" s="1">
        <v>4</v>
      </c>
      <c r="D16" s="1">
        <v>6</v>
      </c>
      <c r="E16" s="1">
        <v>7</v>
      </c>
      <c r="F16" s="1">
        <v>5</v>
      </c>
      <c r="G16" s="1">
        <v>10</v>
      </c>
      <c r="H16" s="1">
        <v>7</v>
      </c>
      <c r="I16" s="1">
        <v>7</v>
      </c>
      <c r="J16" s="1">
        <v>6</v>
      </c>
      <c r="K16" s="1">
        <v>4</v>
      </c>
      <c r="L16" s="1">
        <v>60</v>
      </c>
    </row>
    <row r="17" spans="1:12" x14ac:dyDescent="0.25">
      <c r="A17" s="7" t="s">
        <v>1059</v>
      </c>
      <c r="B17" s="1">
        <v>84</v>
      </c>
      <c r="C17" s="1">
        <v>72</v>
      </c>
      <c r="D17" s="1">
        <v>71</v>
      </c>
      <c r="E17" s="1">
        <v>56</v>
      </c>
      <c r="F17" s="1">
        <v>53</v>
      </c>
      <c r="G17" s="1">
        <v>63</v>
      </c>
      <c r="H17" s="1">
        <v>59</v>
      </c>
      <c r="I17" s="1">
        <v>65</v>
      </c>
      <c r="J17" s="1">
        <v>60</v>
      </c>
      <c r="K17" s="1">
        <v>64</v>
      </c>
      <c r="L17" s="1">
        <v>647</v>
      </c>
    </row>
    <row r="18" spans="1:12" ht="15.75" thickBot="1" x14ac:dyDescent="0.3"/>
    <row r="19" spans="1:12" ht="15.75" thickBot="1" x14ac:dyDescent="0.3">
      <c r="A19" s="52" t="s">
        <v>1083</v>
      </c>
      <c r="B19" s="51" t="str">
        <f>INDEX(Solution!$A$1:$A$11,Solution!$C$2)</f>
        <v>All countries</v>
      </c>
    </row>
    <row r="20" spans="1:12" x14ac:dyDescent="0.25">
      <c r="A20" s="3" t="s">
        <v>11</v>
      </c>
      <c r="B20" s="49">
        <f>SUMPRODUCT((Sales_Pipeline[Country check])*(Sales_Pipeline[Deal Owner]=$A20))</f>
        <v>48</v>
      </c>
    </row>
    <row r="21" spans="1:12" x14ac:dyDescent="0.25">
      <c r="A21" s="4" t="s">
        <v>17</v>
      </c>
      <c r="B21" s="49">
        <f>SUMPRODUCT((Sales_Pipeline[Country check])*(Sales_Pipeline[Deal Owner]=$A21))</f>
        <v>60</v>
      </c>
    </row>
    <row r="22" spans="1:12" x14ac:dyDescent="0.25">
      <c r="A22" s="3" t="s">
        <v>11</v>
      </c>
      <c r="B22" s="49">
        <f>SUMPRODUCT((Sales_Pipeline[Country check])*(Sales_Pipeline[Deal Owner]=$A22))</f>
        <v>48</v>
      </c>
    </row>
    <row r="23" spans="1:12" x14ac:dyDescent="0.25">
      <c r="A23" s="4" t="s">
        <v>25</v>
      </c>
      <c r="B23" s="49">
        <f>SUMPRODUCT((Sales_Pipeline[Country check])*(Sales_Pipeline[Deal Owner]=$A23))</f>
        <v>40</v>
      </c>
    </row>
    <row r="24" spans="1:12" x14ac:dyDescent="0.25">
      <c r="A24" s="3" t="s">
        <v>29</v>
      </c>
      <c r="B24" s="49">
        <f>SUMPRODUCT((Sales_Pipeline[Country check])*(Sales_Pipeline[Deal Owner]=$A24))</f>
        <v>47</v>
      </c>
    </row>
    <row r="25" spans="1:12" x14ac:dyDescent="0.25">
      <c r="A25" s="4" t="s">
        <v>32</v>
      </c>
      <c r="B25" s="49">
        <f>SUMPRODUCT((Sales_Pipeline[Country check])*(Sales_Pipeline[Deal Owner]=$A25))</f>
        <v>55</v>
      </c>
    </row>
    <row r="26" spans="1:12" x14ac:dyDescent="0.25">
      <c r="A26" s="3" t="s">
        <v>11</v>
      </c>
      <c r="B26" s="49">
        <f>SUMPRODUCT((Sales_Pipeline[Country check])*(Sales_Pipeline[Deal Owner]=$A26))</f>
        <v>48</v>
      </c>
    </row>
    <row r="27" spans="1:12" x14ac:dyDescent="0.25">
      <c r="A27" s="4" t="s">
        <v>38</v>
      </c>
      <c r="B27" s="49">
        <f>SUMPRODUCT((Sales_Pipeline[Country check])*(Sales_Pipeline[Deal Owner]=$A27))</f>
        <v>60</v>
      </c>
    </row>
    <row r="28" spans="1:12" x14ac:dyDescent="0.25">
      <c r="A28" s="3" t="s">
        <v>41</v>
      </c>
      <c r="B28" s="49">
        <f>SUMPRODUCT((Sales_Pipeline[Country check])*(Sales_Pipeline[Deal Owner]=$A28))</f>
        <v>48</v>
      </c>
    </row>
    <row r="29" spans="1:12" x14ac:dyDescent="0.25">
      <c r="A29" s="4" t="s">
        <v>44</v>
      </c>
      <c r="B29" s="49">
        <f>SUMPRODUCT((Sales_Pipeline[Country check])*(Sales_Pipeline[Deal Owner]=$A29))</f>
        <v>53</v>
      </c>
    </row>
    <row r="30" spans="1:12" x14ac:dyDescent="0.25">
      <c r="A30" s="3" t="s">
        <v>48</v>
      </c>
      <c r="B30" s="49">
        <f>SUMPRODUCT((Sales_Pipeline[Country check])*(Sales_Pipeline[Deal Owner]=$A30))</f>
        <v>44</v>
      </c>
    </row>
    <row r="31" spans="1:12" ht="15.75" thickBot="1" x14ac:dyDescent="0.3">
      <c r="A31" s="4" t="s">
        <v>11</v>
      </c>
      <c r="B31" s="50">
        <f>SUMPRODUCT((Sales_Pipeline[Country check])*(Sales_Pipeline[Deal Owner]=$A31))</f>
        <v>48</v>
      </c>
    </row>
    <row r="32" spans="1:12" ht="15.75" thickBot="1" x14ac:dyDescent="0.3">
      <c r="A32" s="3" t="s">
        <v>41</v>
      </c>
      <c r="B32" s="50">
        <f>SUMPRODUCT((Sales_Pipeline[Country check])*(Sales_Pipeline[Deal Owner]=$A32))</f>
        <v>48</v>
      </c>
    </row>
    <row r="33" spans="1:2" ht="15.75" thickBot="1" x14ac:dyDescent="0.3">
      <c r="A33" s="4" t="s">
        <v>55</v>
      </c>
      <c r="B33" s="50">
        <f>SUMPRODUCT((Sales_Pipeline[Country check])*(Sales_Pipeline[Deal Owner]=$A33))</f>
        <v>52</v>
      </c>
    </row>
    <row r="34" spans="1:2" ht="15.75" thickBot="1" x14ac:dyDescent="0.3">
      <c r="A34" s="3" t="s">
        <v>48</v>
      </c>
      <c r="B34" s="50">
        <f>SUMPRODUCT((Sales_Pipeline[Country check])*(Sales_Pipeline[Deal Owner]=$A34))</f>
        <v>44</v>
      </c>
    </row>
    <row r="35" spans="1:2" ht="15.75" thickBot="1" x14ac:dyDescent="0.3">
      <c r="A35" s="4" t="s">
        <v>59</v>
      </c>
      <c r="B35" s="50">
        <f>SUMPRODUCT((Sales_Pipeline[Country check])*(Sales_Pipeline[Deal Owner]=$A35))</f>
        <v>47</v>
      </c>
    </row>
    <row r="36" spans="1:2" ht="15.75" thickBot="1" x14ac:dyDescent="0.3">
      <c r="A36" s="3" t="s">
        <v>62</v>
      </c>
      <c r="B36" s="50">
        <f>SUMPRODUCT((Sales_Pipeline[Country check])*(Sales_Pipeline[Deal Owner]=$A36))</f>
        <v>45</v>
      </c>
    </row>
    <row r="37" spans="1:2" ht="15.75" thickBot="1" x14ac:dyDescent="0.3">
      <c r="A37" s="3" t="s">
        <v>65</v>
      </c>
      <c r="B37" s="50">
        <f>SUMPRODUCT((Sales_Pipeline[Country check])*(Sales_Pipeline[Deal Owner]=$A37))</f>
        <v>54</v>
      </c>
    </row>
    <row r="38" spans="1:2" ht="15.75" thickBot="1" x14ac:dyDescent="0.3">
      <c r="A38" s="3" t="s">
        <v>68</v>
      </c>
      <c r="B38" s="50">
        <f>SUMPRODUCT((Sales_Pipeline[Country check])*(Sales_Pipeline[Deal Owner]=$A38))</f>
        <v>48</v>
      </c>
    </row>
    <row r="39" spans="1:2" ht="15.75" thickBot="1" x14ac:dyDescent="0.3">
      <c r="A39" s="4" t="s">
        <v>70</v>
      </c>
      <c r="B39" s="50">
        <f>SUMPRODUCT((Sales_Pipeline[Country check])*(Sales_Pipeline[Deal Owner]=$A39))</f>
        <v>38</v>
      </c>
    </row>
    <row r="40" spans="1:2" ht="15.75" thickBot="1" x14ac:dyDescent="0.3">
      <c r="A40" s="3" t="s">
        <v>25</v>
      </c>
      <c r="B40" s="50">
        <f>SUMPRODUCT((Sales_Pipeline[Country check])*(Sales_Pipeline[Deal Owner]=$A40))</f>
        <v>40</v>
      </c>
    </row>
    <row r="41" spans="1:2" ht="15.75" thickBot="1" x14ac:dyDescent="0.3">
      <c r="A41" s="4" t="s">
        <v>74</v>
      </c>
      <c r="B41" s="50">
        <f>SUMPRODUCT((Sales_Pipeline[Country check])*(Sales_Pipeline[Deal Owner]=$A41))</f>
        <v>46</v>
      </c>
    </row>
    <row r="42" spans="1:2" ht="15.75" thickBot="1" x14ac:dyDescent="0.3">
      <c r="A42" s="3" t="s">
        <v>11</v>
      </c>
      <c r="B42" s="50">
        <f>SUMPRODUCT((Sales_Pipeline[Country check])*(Sales_Pipeline[Deal Owner]=$A42))</f>
        <v>48</v>
      </c>
    </row>
    <row r="43" spans="1:2" ht="15.75" thickBot="1" x14ac:dyDescent="0.3">
      <c r="A43" s="4" t="s">
        <v>17</v>
      </c>
      <c r="B43" s="50">
        <f>SUMPRODUCT((Sales_Pipeline[Country check])*(Sales_Pipeline[Deal Owner]=$A43))</f>
        <v>60</v>
      </c>
    </row>
    <row r="44" spans="1:2" ht="15.75" thickBot="1" x14ac:dyDescent="0.3">
      <c r="A44" s="4" t="s">
        <v>44</v>
      </c>
      <c r="B44" s="50">
        <f>SUMPRODUCT((Sales_Pipeline[Country check])*(Sales_Pipeline[Deal Owner]=$A44))</f>
        <v>53</v>
      </c>
    </row>
    <row r="45" spans="1:2" ht="15.75" thickBot="1" x14ac:dyDescent="0.3">
      <c r="A45" s="3" t="s">
        <v>32</v>
      </c>
      <c r="B45" s="50">
        <f>SUMPRODUCT((Sales_Pipeline[Country check])*(Sales_Pipeline[Deal Owner]=$A45))</f>
        <v>55</v>
      </c>
    </row>
    <row r="46" spans="1:2" ht="15.75" thickBot="1" x14ac:dyDescent="0.3">
      <c r="A46" s="4" t="s">
        <v>29</v>
      </c>
      <c r="B46" s="50">
        <f>SUMPRODUCT((Sales_Pipeline[Country check])*(Sales_Pipeline[Deal Owner]=$A46))</f>
        <v>47</v>
      </c>
    </row>
    <row r="47" spans="1:2" ht="15.75" thickBot="1" x14ac:dyDescent="0.3">
      <c r="A47" s="3" t="s">
        <v>38</v>
      </c>
      <c r="B47" s="50">
        <f>SUMPRODUCT((Sales_Pipeline[Country check])*(Sales_Pipeline[Deal Owner]=$A47))</f>
        <v>60</v>
      </c>
    </row>
    <row r="48" spans="1:2" ht="15.75" thickBot="1" x14ac:dyDescent="0.3">
      <c r="A48" s="4" t="s">
        <v>83</v>
      </c>
      <c r="B48" s="50">
        <f>SUMPRODUCT((Sales_Pipeline[Country check])*(Sales_Pipeline[Deal Owner]=$A48))</f>
        <v>53</v>
      </c>
    </row>
    <row r="49" spans="1:2" ht="15.75" thickBot="1" x14ac:dyDescent="0.3">
      <c r="A49" s="3" t="s">
        <v>87</v>
      </c>
      <c r="B49" s="50">
        <f>SUMPRODUCT((Sales_Pipeline[Country check])*(Sales_Pipeline[Deal Owner]=$A49))</f>
        <v>52</v>
      </c>
    </row>
    <row r="50" spans="1:2" ht="15.75" thickBot="1" x14ac:dyDescent="0.3">
      <c r="A50" s="4" t="s">
        <v>41</v>
      </c>
      <c r="B50" s="50">
        <f>SUMPRODUCT((Sales_Pipeline[Country check])*(Sales_Pipeline[Deal Owner]=$A50))</f>
        <v>48</v>
      </c>
    </row>
    <row r="51" spans="1:2" ht="15.75" thickBot="1" x14ac:dyDescent="0.3">
      <c r="A51" s="4" t="s">
        <v>91</v>
      </c>
      <c r="B51" s="50">
        <f>SUMPRODUCT((Sales_Pipeline[Country check])*(Sales_Pipeline[Deal Owner]=$A51))</f>
        <v>46</v>
      </c>
    </row>
    <row r="52" spans="1:2" ht="15.75" thickBot="1" x14ac:dyDescent="0.3">
      <c r="A52" s="3" t="s">
        <v>93</v>
      </c>
      <c r="B52" s="50">
        <f>SUMPRODUCT((Sales_Pipeline[Country check])*(Sales_Pipeline[Deal Owner]=$A52))</f>
        <v>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B75F-8778-4E36-BD86-423DA796FC2E}">
  <dimension ref="A3:M15"/>
  <sheetViews>
    <sheetView workbookViewId="0">
      <selection activeCell="M13" sqref="M13"/>
    </sheetView>
  </sheetViews>
  <sheetFormatPr defaultRowHeight="15" x14ac:dyDescent="0.25"/>
  <cols>
    <col min="1" max="1" width="19" bestFit="1" customWidth="1"/>
    <col min="2" max="2" width="16.28515625" bestFit="1" customWidth="1"/>
    <col min="3" max="3" width="7.42578125" bestFit="1" customWidth="1"/>
    <col min="4" max="4" width="6" bestFit="1" customWidth="1"/>
    <col min="5" max="5" width="6.85546875" bestFit="1" customWidth="1"/>
    <col min="6" max="6" width="9.140625" bestFit="1" customWidth="1"/>
    <col min="7" max="7" width="5.42578125" bestFit="1" customWidth="1"/>
    <col min="8" max="8" width="9.7109375" bestFit="1" customWidth="1"/>
    <col min="9" max="9" width="8.85546875" bestFit="1" customWidth="1"/>
    <col min="10" max="10" width="3.5703125" bestFit="1" customWidth="1"/>
    <col min="11" max="11" width="3.42578125" bestFit="1" customWidth="1"/>
    <col min="12" max="12" width="14.5703125" bestFit="1" customWidth="1"/>
    <col min="13" max="13" width="11.28515625" bestFit="1" customWidth="1"/>
  </cols>
  <sheetData>
    <row r="3" spans="1:13" x14ac:dyDescent="0.25">
      <c r="A3" s="6" t="s">
        <v>1066</v>
      </c>
      <c r="B3" s="6" t="s">
        <v>1061</v>
      </c>
    </row>
    <row r="4" spans="1:13" x14ac:dyDescent="0.25">
      <c r="A4" s="6" t="s">
        <v>1058</v>
      </c>
      <c r="B4" t="s">
        <v>19</v>
      </c>
      <c r="C4" t="s">
        <v>43</v>
      </c>
      <c r="D4" t="s">
        <v>13</v>
      </c>
      <c r="E4" t="s">
        <v>23</v>
      </c>
      <c r="F4" t="s">
        <v>57</v>
      </c>
      <c r="G4" t="s">
        <v>34</v>
      </c>
      <c r="H4" t="s">
        <v>61</v>
      </c>
      <c r="I4" t="s">
        <v>40</v>
      </c>
      <c r="J4" t="s">
        <v>52</v>
      </c>
      <c r="K4" t="s">
        <v>27</v>
      </c>
      <c r="L4" t="s">
        <v>1059</v>
      </c>
    </row>
    <row r="5" spans="1:13" x14ac:dyDescent="0.25">
      <c r="A5" s="7" t="s">
        <v>1062</v>
      </c>
      <c r="B5" s="1">
        <v>42</v>
      </c>
      <c r="C5" s="1">
        <v>42</v>
      </c>
      <c r="D5" s="1">
        <v>47</v>
      </c>
      <c r="E5" s="1">
        <v>29</v>
      </c>
      <c r="F5" s="1">
        <v>36</v>
      </c>
      <c r="G5" s="1">
        <v>32</v>
      </c>
      <c r="H5" s="1">
        <v>36</v>
      </c>
      <c r="I5" s="1">
        <v>35</v>
      </c>
      <c r="J5" s="1">
        <v>31</v>
      </c>
      <c r="K5" s="1">
        <v>40</v>
      </c>
      <c r="L5" s="1">
        <v>370</v>
      </c>
    </row>
    <row r="6" spans="1:13" x14ac:dyDescent="0.25">
      <c r="A6" s="7" t="s">
        <v>1063</v>
      </c>
      <c r="B6" s="1">
        <v>41</v>
      </c>
      <c r="C6" s="1">
        <v>20</v>
      </c>
      <c r="D6" s="1">
        <v>25</v>
      </c>
      <c r="E6" s="1">
        <v>30</v>
      </c>
      <c r="F6" s="1">
        <v>31</v>
      </c>
      <c r="G6" s="1">
        <v>25</v>
      </c>
      <c r="H6" s="1">
        <v>33</v>
      </c>
      <c r="I6" s="1">
        <v>26</v>
      </c>
      <c r="J6" s="1">
        <v>26</v>
      </c>
      <c r="K6" s="1">
        <v>28</v>
      </c>
      <c r="L6" s="1">
        <v>285</v>
      </c>
    </row>
    <row r="7" spans="1:13" x14ac:dyDescent="0.25">
      <c r="A7" s="7" t="s">
        <v>1064</v>
      </c>
      <c r="B7" s="1">
        <v>32</v>
      </c>
      <c r="C7" s="1">
        <v>41</v>
      </c>
      <c r="D7" s="1">
        <v>41</v>
      </c>
      <c r="E7" s="1">
        <v>32</v>
      </c>
      <c r="F7" s="1">
        <v>27</v>
      </c>
      <c r="G7" s="1">
        <v>45</v>
      </c>
      <c r="H7" s="1">
        <v>32</v>
      </c>
      <c r="I7" s="1">
        <v>38</v>
      </c>
      <c r="J7" s="1">
        <v>26</v>
      </c>
      <c r="K7" s="1">
        <v>31</v>
      </c>
      <c r="L7" s="1">
        <v>345</v>
      </c>
    </row>
    <row r="8" spans="1:13" x14ac:dyDescent="0.25">
      <c r="A8" s="7" t="s">
        <v>1059</v>
      </c>
      <c r="B8" s="1">
        <v>115</v>
      </c>
      <c r="C8" s="1">
        <v>103</v>
      </c>
      <c r="D8" s="1">
        <v>113</v>
      </c>
      <c r="E8" s="1">
        <v>91</v>
      </c>
      <c r="F8" s="1">
        <v>94</v>
      </c>
      <c r="G8" s="1">
        <v>102</v>
      </c>
      <c r="H8" s="1">
        <v>101</v>
      </c>
      <c r="I8" s="1">
        <v>99</v>
      </c>
      <c r="J8" s="1">
        <v>83</v>
      </c>
      <c r="K8" s="1">
        <v>99</v>
      </c>
      <c r="L8" s="1">
        <v>1000</v>
      </c>
    </row>
    <row r="12" spans="1:13" x14ac:dyDescent="0.25">
      <c r="L12" s="5" t="s">
        <v>1084</v>
      </c>
      <c r="M12" s="5" t="str">
        <f>INDEX(Solution!$A$1:$A$11,Solution!$C$2)</f>
        <v>All countries</v>
      </c>
    </row>
    <row r="13" spans="1:13" x14ac:dyDescent="0.25">
      <c r="L13" s="7" t="s">
        <v>1062</v>
      </c>
      <c r="M13">
        <f>SUMPRODUCT((Sales_Pipeline[Country check])*(Sales_Pipeline[Reporting Date]=$L13))</f>
        <v>0</v>
      </c>
    </row>
    <row r="14" spans="1:13" x14ac:dyDescent="0.25">
      <c r="L14" s="7" t="s">
        <v>1063</v>
      </c>
      <c r="M14">
        <f>SUMPRODUCT((Sales_Pipeline[Country check])*(Sales_Pipeline[Reporting Date]=$L14))</f>
        <v>0</v>
      </c>
    </row>
    <row r="15" spans="1:13" x14ac:dyDescent="0.25">
      <c r="L15" s="7" t="s">
        <v>1064</v>
      </c>
      <c r="M15">
        <f>SUMPRODUCT((Sales_Pipeline[Country check])*(Sales_Pipeline[Reporting Date]=$L15))</f>
        <v>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3EBD-20A4-434D-99EA-8E4C4DD7395F}">
  <dimension ref="A1:E10"/>
  <sheetViews>
    <sheetView workbookViewId="0">
      <selection activeCell="E4" sqref="E4"/>
    </sheetView>
  </sheetViews>
  <sheetFormatPr defaultRowHeight="15" x14ac:dyDescent="0.25"/>
  <cols>
    <col min="1" max="1" width="13.140625" bestFit="1" customWidth="1"/>
    <col min="2" max="2" width="21.7109375" bestFit="1" customWidth="1"/>
    <col min="3" max="3" width="4" bestFit="1" customWidth="1"/>
    <col min="4" max="4" width="11.85546875" customWidth="1"/>
    <col min="5" max="5" width="21.7109375" bestFit="1" customWidth="1"/>
    <col min="6" max="6" width="13.42578125" customWidth="1"/>
    <col min="7" max="7" width="11.28515625" bestFit="1" customWidth="1"/>
  </cols>
  <sheetData>
    <row r="1" spans="1:5" x14ac:dyDescent="0.25">
      <c r="A1" s="6" t="s">
        <v>3</v>
      </c>
      <c r="B1" t="s">
        <v>19</v>
      </c>
    </row>
    <row r="2" spans="1:5" ht="15.75" thickBot="1" x14ac:dyDescent="0.3"/>
    <row r="3" spans="1:5" ht="15.75" thickBot="1" x14ac:dyDescent="0.3">
      <c r="A3" s="6" t="s">
        <v>1058</v>
      </c>
      <c r="B3" t="s">
        <v>1067</v>
      </c>
      <c r="D3" s="48" t="str">
        <f>INDEX(Solution!$A$1:$A$11,Solution!$C$2)</f>
        <v>All countries</v>
      </c>
      <c r="E3" s="45" t="s">
        <v>1067</v>
      </c>
    </row>
    <row r="4" spans="1:5" x14ac:dyDescent="0.25">
      <c r="A4" s="7" t="s">
        <v>14</v>
      </c>
      <c r="B4" s="1">
        <v>42</v>
      </c>
      <c r="D4" s="46" t="s">
        <v>14</v>
      </c>
      <c r="E4" s="43">
        <f>SUMPRODUCT((Sales_Pipeline[Country]=$D$3)*(Sales_Pipeline[Sales stage]=$D4))</f>
        <v>0</v>
      </c>
    </row>
    <row r="5" spans="1:5" x14ac:dyDescent="0.25">
      <c r="A5" s="7" t="s">
        <v>73</v>
      </c>
      <c r="B5" s="1">
        <v>5</v>
      </c>
      <c r="D5" s="46" t="s">
        <v>73</v>
      </c>
      <c r="E5" s="43">
        <f>SUMPRODUCT((Sales_Pipeline[Country]=$D$3)*(Sales_Pipeline[Sales stage]=$D5))</f>
        <v>0</v>
      </c>
    </row>
    <row r="6" spans="1:5" x14ac:dyDescent="0.25">
      <c r="A6" s="7" t="s">
        <v>28</v>
      </c>
      <c r="B6" s="1">
        <v>14</v>
      </c>
      <c r="D6" s="46" t="s">
        <v>28</v>
      </c>
      <c r="E6" s="43">
        <f>SUMPRODUCT((Sales_Pipeline[Country]=$D$3)*(Sales_Pipeline[Sales stage]=$D6))</f>
        <v>0</v>
      </c>
    </row>
    <row r="7" spans="1:5" x14ac:dyDescent="0.25">
      <c r="A7" s="7" t="s">
        <v>35</v>
      </c>
      <c r="B7" s="1">
        <v>17</v>
      </c>
      <c r="D7" s="46" t="s">
        <v>35</v>
      </c>
      <c r="E7" s="43">
        <f>SUMPRODUCT((Sales_Pipeline[Country]=$D$3)*(Sales_Pipeline[Sales stage]=$D7))</f>
        <v>0</v>
      </c>
    </row>
    <row r="8" spans="1:5" x14ac:dyDescent="0.25">
      <c r="A8" s="7" t="s">
        <v>20</v>
      </c>
      <c r="B8" s="1">
        <v>28</v>
      </c>
      <c r="D8" s="46" t="s">
        <v>20</v>
      </c>
      <c r="E8" s="43">
        <f>SUMPRODUCT((Sales_Pipeline[Country]=$D$3)*(Sales_Pipeline[Sales stage]=$D8))</f>
        <v>0</v>
      </c>
    </row>
    <row r="9" spans="1:5" ht="15.75" thickBot="1" x14ac:dyDescent="0.3">
      <c r="A9" s="7" t="s">
        <v>46</v>
      </c>
      <c r="B9" s="1">
        <v>9</v>
      </c>
      <c r="D9" s="47" t="s">
        <v>46</v>
      </c>
      <c r="E9" s="44">
        <f>SUMPRODUCT((Sales_Pipeline[Country]=$D$3)*(Sales_Pipeline[Sales stage]=$D9))</f>
        <v>0</v>
      </c>
    </row>
    <row r="10" spans="1:5" x14ac:dyDescent="0.25">
      <c r="A10" s="7" t="s">
        <v>1059</v>
      </c>
      <c r="B10" s="1">
        <v>115</v>
      </c>
      <c r="D10" s="41"/>
      <c r="E10" s="42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5EB8F-38E0-47A2-9BF6-AD1919D7DA3F}">
  <dimension ref="A3:D11"/>
  <sheetViews>
    <sheetView workbookViewId="0">
      <selection activeCell="A20" sqref="A20"/>
    </sheetView>
  </sheetViews>
  <sheetFormatPr defaultRowHeight="15" x14ac:dyDescent="0.25"/>
  <cols>
    <col min="1" max="1" width="21.7109375" bestFit="1" customWidth="1"/>
    <col min="2" max="2" width="16.28515625" bestFit="1" customWidth="1"/>
    <col min="3" max="3" width="8.5703125" bestFit="1" customWidth="1"/>
    <col min="4" max="4" width="11.28515625" bestFit="1" customWidth="1"/>
    <col min="5" max="5" width="8.5703125" bestFit="1" customWidth="1"/>
    <col min="6" max="6" width="11.28515625" bestFit="1" customWidth="1"/>
  </cols>
  <sheetData>
    <row r="3" spans="1:4" x14ac:dyDescent="0.25">
      <c r="A3" s="6" t="s">
        <v>1067</v>
      </c>
      <c r="B3" s="6" t="s">
        <v>1061</v>
      </c>
    </row>
    <row r="4" spans="1:4" x14ac:dyDescent="0.25">
      <c r="A4" s="6" t="s">
        <v>1058</v>
      </c>
      <c r="B4" t="s">
        <v>15</v>
      </c>
      <c r="C4" t="s">
        <v>53</v>
      </c>
      <c r="D4" t="s">
        <v>1059</v>
      </c>
    </row>
    <row r="5" spans="1:4" x14ac:dyDescent="0.25">
      <c r="A5" s="7" t="s">
        <v>14</v>
      </c>
      <c r="B5" s="1">
        <v>76</v>
      </c>
      <c r="C5" s="1">
        <v>16</v>
      </c>
      <c r="D5" s="1">
        <v>92</v>
      </c>
    </row>
    <row r="6" spans="1:4" x14ac:dyDescent="0.25">
      <c r="A6" s="7" t="s">
        <v>73</v>
      </c>
      <c r="B6" s="1">
        <v>7</v>
      </c>
      <c r="C6" s="1"/>
      <c r="D6" s="1">
        <v>7</v>
      </c>
    </row>
    <row r="7" spans="1:4" x14ac:dyDescent="0.25">
      <c r="A7" s="7" t="s">
        <v>28</v>
      </c>
      <c r="B7" s="1">
        <v>29</v>
      </c>
      <c r="C7" s="1">
        <v>7</v>
      </c>
      <c r="D7" s="1">
        <v>36</v>
      </c>
    </row>
    <row r="8" spans="1:4" x14ac:dyDescent="0.25">
      <c r="A8" s="7" t="s">
        <v>35</v>
      </c>
      <c r="B8" s="1">
        <v>35</v>
      </c>
      <c r="C8" s="1">
        <v>6</v>
      </c>
      <c r="D8" s="1">
        <v>41</v>
      </c>
    </row>
    <row r="9" spans="1:4" x14ac:dyDescent="0.25">
      <c r="A9" s="7" t="s">
        <v>20</v>
      </c>
      <c r="B9" s="1">
        <v>54</v>
      </c>
      <c r="C9" s="1">
        <v>10</v>
      </c>
      <c r="D9" s="1">
        <v>64</v>
      </c>
    </row>
    <row r="10" spans="1:4" x14ac:dyDescent="0.25">
      <c r="A10" s="7" t="s">
        <v>46</v>
      </c>
      <c r="B10" s="1">
        <v>8</v>
      </c>
      <c r="C10" s="1">
        <v>4</v>
      </c>
      <c r="D10" s="1">
        <v>12</v>
      </c>
    </row>
    <row r="11" spans="1:4" x14ac:dyDescent="0.25">
      <c r="A11" s="7" t="s">
        <v>1059</v>
      </c>
      <c r="B11" s="1">
        <v>209</v>
      </c>
      <c r="C11" s="1">
        <v>43</v>
      </c>
      <c r="D11" s="1">
        <v>252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41F35-BBE3-407C-91CE-6EDCDE79E593}">
  <dimension ref="A1:Q3764"/>
  <sheetViews>
    <sheetView workbookViewId="0">
      <selection activeCell="H1" sqref="H1"/>
    </sheetView>
  </sheetViews>
  <sheetFormatPr defaultRowHeight="15" x14ac:dyDescent="0.25"/>
  <cols>
    <col min="1" max="1" width="16.7109375" bestFit="1" customWidth="1"/>
    <col min="2" max="2" width="13.7109375" bestFit="1" customWidth="1"/>
    <col min="3" max="3" width="14.140625" bestFit="1" customWidth="1"/>
    <col min="4" max="4" width="10.28515625" bestFit="1" customWidth="1"/>
    <col min="5" max="5" width="13" bestFit="1" customWidth="1"/>
    <col min="6" max="6" width="11.140625" style="28" bestFit="1" customWidth="1"/>
    <col min="7" max="7" width="13" style="30" bestFit="1" customWidth="1"/>
    <col min="8" max="8" width="20.28515625" style="28" bestFit="1" customWidth="1"/>
    <col min="9" max="9" width="15.7109375" bestFit="1" customWidth="1"/>
    <col min="10" max="10" width="32.28515625" bestFit="1" customWidth="1"/>
    <col min="11" max="11" width="18.7109375" bestFit="1" customWidth="1"/>
    <col min="12" max="12" width="11.140625" bestFit="1" customWidth="1"/>
    <col min="13" max="13" width="11.140625" customWidth="1"/>
    <col min="14" max="14" width="11.140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8" t="s">
        <v>5</v>
      </c>
      <c r="G1" s="30" t="s">
        <v>6</v>
      </c>
      <c r="H1" s="28" t="s">
        <v>7</v>
      </c>
      <c r="I1" s="1" t="s">
        <v>8</v>
      </c>
      <c r="J1" s="1" t="s">
        <v>9</v>
      </c>
      <c r="K1" s="1" t="s">
        <v>10</v>
      </c>
      <c r="L1" s="1" t="s">
        <v>1068</v>
      </c>
      <c r="M1" t="s">
        <v>1076</v>
      </c>
      <c r="P1" s="3" t="s">
        <v>11</v>
      </c>
      <c r="Q1" t="s">
        <v>1069</v>
      </c>
    </row>
    <row r="2" spans="1:17" x14ac:dyDescent="0.25">
      <c r="A2" s="2">
        <v>42005</v>
      </c>
      <c r="B2" s="1" t="s">
        <v>11</v>
      </c>
      <c r="C2" s="1" t="s">
        <v>12</v>
      </c>
      <c r="D2" s="1" t="s">
        <v>13</v>
      </c>
      <c r="E2" s="1" t="s">
        <v>14</v>
      </c>
      <c r="F2" s="28">
        <v>2910</v>
      </c>
      <c r="G2" s="30">
        <v>0.65</v>
      </c>
      <c r="H2" s="28">
        <v>1891.5</v>
      </c>
      <c r="I2" s="1" t="s">
        <v>15</v>
      </c>
      <c r="J2" s="2">
        <v>42101</v>
      </c>
      <c r="K2" s="1" t="s">
        <v>16</v>
      </c>
      <c r="L2" s="1">
        <v>96</v>
      </c>
      <c r="M2" s="1" t="b">
        <f>OR(Solution!C2=1,INDEX(Solution!$A$1:$A$11,Solution!$C$2)=Sales_Pipeline[Country])</f>
        <v>1</v>
      </c>
      <c r="P2" s="4" t="s">
        <v>17</v>
      </c>
      <c r="Q2" s="3" t="s">
        <v>13</v>
      </c>
    </row>
    <row r="3" spans="1:17" x14ac:dyDescent="0.25">
      <c r="A3" s="2">
        <v>42005</v>
      </c>
      <c r="B3" s="1" t="s">
        <v>17</v>
      </c>
      <c r="C3" s="1" t="s">
        <v>18</v>
      </c>
      <c r="D3" s="1" t="s">
        <v>19</v>
      </c>
      <c r="E3" s="1" t="s">
        <v>20</v>
      </c>
      <c r="F3" s="28">
        <v>1680</v>
      </c>
      <c r="G3" s="30">
        <v>0.5</v>
      </c>
      <c r="H3" s="28">
        <v>840</v>
      </c>
      <c r="I3" s="1" t="s">
        <v>15</v>
      </c>
      <c r="J3" s="2">
        <v>42096</v>
      </c>
      <c r="K3" s="1" t="s">
        <v>21</v>
      </c>
      <c r="L3" s="1">
        <v>91</v>
      </c>
      <c r="M3" s="1" t="b">
        <f>OR(Solution!$C$2=1,INDEX(Solution!$A$1:$A$11,Solution!$C$2)=Sales_Pipeline[Country])</f>
        <v>1</v>
      </c>
      <c r="P3" s="3" t="s">
        <v>11</v>
      </c>
      <c r="Q3" s="4" t="s">
        <v>19</v>
      </c>
    </row>
    <row r="4" spans="1:17" x14ac:dyDescent="0.25">
      <c r="A4" s="2">
        <v>42005</v>
      </c>
      <c r="B4" s="1" t="s">
        <v>11</v>
      </c>
      <c r="C4" s="1" t="s">
        <v>22</v>
      </c>
      <c r="D4" s="1" t="s">
        <v>23</v>
      </c>
      <c r="E4" s="1" t="s">
        <v>20</v>
      </c>
      <c r="F4" s="28">
        <v>1840</v>
      </c>
      <c r="G4" s="30">
        <v>0.6</v>
      </c>
      <c r="H4" s="28">
        <v>1104</v>
      </c>
      <c r="I4" s="1" t="s">
        <v>24</v>
      </c>
      <c r="J4" s="2">
        <v>42161</v>
      </c>
      <c r="K4" s="1" t="s">
        <v>21</v>
      </c>
      <c r="L4" s="1">
        <v>156</v>
      </c>
      <c r="M4" s="1" t="b">
        <f>OR(Solution!$C$2=1,INDEX(Solution!$A$1:$A$11,Solution!$C$2)=Sales_Pipeline[Country])</f>
        <v>1</v>
      </c>
      <c r="P4" s="4" t="s">
        <v>25</v>
      </c>
      <c r="Q4" s="3" t="s">
        <v>23</v>
      </c>
    </row>
    <row r="5" spans="1:17" x14ac:dyDescent="0.25">
      <c r="A5" s="2">
        <v>42005</v>
      </c>
      <c r="B5" s="1" t="s">
        <v>25</v>
      </c>
      <c r="C5" s="1" t="s">
        <v>26</v>
      </c>
      <c r="D5" s="1" t="s">
        <v>27</v>
      </c>
      <c r="E5" s="1" t="s">
        <v>28</v>
      </c>
      <c r="F5" s="28">
        <v>1380</v>
      </c>
      <c r="G5" s="30">
        <v>0.75</v>
      </c>
      <c r="H5" s="28">
        <v>1035</v>
      </c>
      <c r="I5" s="1" t="s">
        <v>15</v>
      </c>
      <c r="J5" s="2">
        <v>42128</v>
      </c>
      <c r="K5" s="1" t="s">
        <v>21</v>
      </c>
      <c r="L5" s="1">
        <v>123</v>
      </c>
      <c r="M5" s="1" t="b">
        <f>OR(Solution!$C$2=1,INDEX(Solution!$A$1:$A$11,Solution!$C$2)=Sales_Pipeline[Country])</f>
        <v>1</v>
      </c>
      <c r="P5" s="3" t="s">
        <v>29</v>
      </c>
      <c r="Q5" s="4" t="s">
        <v>27</v>
      </c>
    </row>
    <row r="6" spans="1:17" x14ac:dyDescent="0.25">
      <c r="A6" s="2">
        <v>42005</v>
      </c>
      <c r="B6" s="1" t="s">
        <v>29</v>
      </c>
      <c r="C6" s="1" t="s">
        <v>30</v>
      </c>
      <c r="D6" s="1" t="s">
        <v>27</v>
      </c>
      <c r="E6" s="1" t="s">
        <v>28</v>
      </c>
      <c r="F6" s="28">
        <v>4350</v>
      </c>
      <c r="G6" s="30">
        <v>0.6</v>
      </c>
      <c r="H6" s="28">
        <v>2610</v>
      </c>
      <c r="I6" s="1" t="s">
        <v>15</v>
      </c>
      <c r="J6" s="2">
        <v>42111</v>
      </c>
      <c r="K6" s="1" t="s">
        <v>31</v>
      </c>
      <c r="L6" s="1">
        <v>106</v>
      </c>
      <c r="M6" s="1" t="b">
        <f>OR(Solution!$C$2=1,INDEX(Solution!$A$1:$A$11,Solution!$C$2)=Sales_Pipeline[Country])</f>
        <v>1</v>
      </c>
      <c r="P6" s="4" t="s">
        <v>32</v>
      </c>
      <c r="Q6" s="4" t="s">
        <v>34</v>
      </c>
    </row>
    <row r="7" spans="1:17" x14ac:dyDescent="0.25">
      <c r="A7" s="2">
        <v>42005</v>
      </c>
      <c r="B7" s="1" t="s">
        <v>32</v>
      </c>
      <c r="C7" s="1" t="s">
        <v>33</v>
      </c>
      <c r="D7" s="1" t="s">
        <v>34</v>
      </c>
      <c r="E7" s="1" t="s">
        <v>35</v>
      </c>
      <c r="F7" s="28">
        <v>2740</v>
      </c>
      <c r="G7" s="30">
        <v>0.65</v>
      </c>
      <c r="H7" s="28">
        <v>1781</v>
      </c>
      <c r="I7" s="1" t="s">
        <v>15</v>
      </c>
      <c r="J7" s="2">
        <v>42100</v>
      </c>
      <c r="K7" s="1" t="s">
        <v>21</v>
      </c>
      <c r="L7" s="1">
        <v>95</v>
      </c>
      <c r="M7" s="1" t="b">
        <f>OR(Solution!$C$2=1,INDEX(Solution!$A$1:$A$11,Solution!$C$2)=Sales_Pipeline[Country])</f>
        <v>1</v>
      </c>
      <c r="P7" s="3" t="s">
        <v>11</v>
      </c>
      <c r="Q7" s="4" t="s">
        <v>40</v>
      </c>
    </row>
    <row r="8" spans="1:17" x14ac:dyDescent="0.25">
      <c r="A8" s="2">
        <v>42005</v>
      </c>
      <c r="B8" s="1" t="s">
        <v>11</v>
      </c>
      <c r="C8" s="1" t="s">
        <v>36</v>
      </c>
      <c r="D8" s="1" t="s">
        <v>27</v>
      </c>
      <c r="E8" s="1" t="s">
        <v>20</v>
      </c>
      <c r="F8" s="28">
        <v>3040</v>
      </c>
      <c r="G8" s="30">
        <v>0.6</v>
      </c>
      <c r="H8" s="28">
        <v>1824</v>
      </c>
      <c r="I8" s="1" t="s">
        <v>15</v>
      </c>
      <c r="J8" s="2">
        <v>42172</v>
      </c>
      <c r="K8" s="1" t="s">
        <v>37</v>
      </c>
      <c r="L8" s="1">
        <v>167</v>
      </c>
      <c r="M8" s="1" t="b">
        <f>OR(Solution!$C$2=1,INDEX(Solution!$A$1:$A$11,Solution!$C$2)=Sales_Pipeline[Country])</f>
        <v>1</v>
      </c>
      <c r="P8" s="4" t="s">
        <v>38</v>
      </c>
      <c r="Q8" s="3" t="s">
        <v>43</v>
      </c>
    </row>
    <row r="9" spans="1:17" x14ac:dyDescent="0.25">
      <c r="A9" s="2">
        <v>42005</v>
      </c>
      <c r="B9" s="1" t="s">
        <v>38</v>
      </c>
      <c r="C9" s="1" t="s">
        <v>39</v>
      </c>
      <c r="D9" s="1" t="s">
        <v>40</v>
      </c>
      <c r="E9" s="1" t="s">
        <v>14</v>
      </c>
      <c r="F9" s="28">
        <v>1510</v>
      </c>
      <c r="G9" s="30">
        <v>0.7</v>
      </c>
      <c r="H9" s="28">
        <v>1057</v>
      </c>
      <c r="I9" s="1" t="s">
        <v>15</v>
      </c>
      <c r="J9" s="2">
        <v>42181</v>
      </c>
      <c r="K9" s="1" t="s">
        <v>37</v>
      </c>
      <c r="L9" s="1">
        <v>176</v>
      </c>
      <c r="M9" s="1" t="b">
        <f>OR(Solution!$C$2=1,INDEX(Solution!$A$1:$A$11,Solution!$C$2)=Sales_Pipeline[Country])</f>
        <v>1</v>
      </c>
      <c r="P9" s="3" t="s">
        <v>41</v>
      </c>
      <c r="Q9" s="3" t="s">
        <v>52</v>
      </c>
    </row>
    <row r="10" spans="1:17" x14ac:dyDescent="0.25">
      <c r="A10" s="2">
        <v>42005</v>
      </c>
      <c r="B10" s="1" t="s">
        <v>41</v>
      </c>
      <c r="C10" s="1" t="s">
        <v>42</v>
      </c>
      <c r="D10" s="1" t="s">
        <v>43</v>
      </c>
      <c r="E10" s="1" t="s">
        <v>14</v>
      </c>
      <c r="F10" s="28">
        <v>1960</v>
      </c>
      <c r="G10" s="30">
        <v>0.6</v>
      </c>
      <c r="H10" s="28">
        <v>1176</v>
      </c>
      <c r="I10" s="1" t="s">
        <v>24</v>
      </c>
      <c r="J10" s="2">
        <v>42115</v>
      </c>
      <c r="K10" s="1" t="s">
        <v>21</v>
      </c>
      <c r="L10" s="1">
        <v>110</v>
      </c>
      <c r="M10" s="1" t="b">
        <f>OR(Solution!$C$2=1,INDEX(Solution!$A$1:$A$11,Solution!$C$2)=Sales_Pipeline[Country])</f>
        <v>1</v>
      </c>
      <c r="P10" s="4" t="s">
        <v>44</v>
      </c>
      <c r="Q10" s="4" t="s">
        <v>57</v>
      </c>
    </row>
    <row r="11" spans="1:17" x14ac:dyDescent="0.25">
      <c r="A11" s="2">
        <v>42005</v>
      </c>
      <c r="B11" s="1" t="s">
        <v>44</v>
      </c>
      <c r="C11" s="1" t="s">
        <v>45</v>
      </c>
      <c r="D11" s="1" t="s">
        <v>23</v>
      </c>
      <c r="E11" s="1" t="s">
        <v>46</v>
      </c>
      <c r="F11" s="28">
        <v>3990</v>
      </c>
      <c r="G11" s="30">
        <v>0.75</v>
      </c>
      <c r="H11" s="28">
        <v>2992.5</v>
      </c>
      <c r="I11" s="1" t="s">
        <v>47</v>
      </c>
      <c r="J11" s="2">
        <v>42090</v>
      </c>
      <c r="K11" s="1" t="s">
        <v>54</v>
      </c>
      <c r="L11" s="1"/>
      <c r="M11" s="1" t="b">
        <f>OR(Solution!$C$2=1,INDEX(Solution!$A$1:$A$11,Solution!$C$2)=Sales_Pipeline[Country])</f>
        <v>1</v>
      </c>
      <c r="P11" s="3" t="s">
        <v>48</v>
      </c>
      <c r="Q11" s="3" t="s">
        <v>13</v>
      </c>
    </row>
    <row r="12" spans="1:17" x14ac:dyDescent="0.25">
      <c r="A12" s="2">
        <v>42005</v>
      </c>
      <c r="B12" s="1" t="s">
        <v>48</v>
      </c>
      <c r="C12" s="1" t="s">
        <v>49</v>
      </c>
      <c r="D12" s="1" t="s">
        <v>23</v>
      </c>
      <c r="E12" s="1" t="s">
        <v>14</v>
      </c>
      <c r="F12" s="28">
        <v>300</v>
      </c>
      <c r="G12" s="30">
        <v>0.7</v>
      </c>
      <c r="H12" s="28">
        <v>210</v>
      </c>
      <c r="I12" s="1" t="s">
        <v>24</v>
      </c>
      <c r="J12" s="2">
        <v>42176</v>
      </c>
      <c r="K12" s="1" t="s">
        <v>21</v>
      </c>
      <c r="L12" s="1">
        <v>171</v>
      </c>
      <c r="M12" s="1" t="b">
        <f>OR(Solution!$C$2=1,INDEX(Solution!$A$1:$A$11,Solution!$C$2)=Sales_Pipeline[Country])</f>
        <v>1</v>
      </c>
      <c r="P12" s="4" t="s">
        <v>11</v>
      </c>
      <c r="Q12" s="4" t="s">
        <v>61</v>
      </c>
    </row>
    <row r="13" spans="1:17" x14ac:dyDescent="0.25">
      <c r="A13" s="2">
        <v>42006</v>
      </c>
      <c r="B13" s="1" t="s">
        <v>11</v>
      </c>
      <c r="C13" s="1" t="s">
        <v>50</v>
      </c>
      <c r="D13" s="1" t="s">
        <v>40</v>
      </c>
      <c r="E13" s="1" t="s">
        <v>28</v>
      </c>
      <c r="F13" s="28">
        <v>3030</v>
      </c>
      <c r="G13" s="30">
        <v>0.85</v>
      </c>
      <c r="H13" s="28">
        <v>2575.5</v>
      </c>
      <c r="I13" s="1" t="s">
        <v>15</v>
      </c>
      <c r="J13" s="2">
        <v>42177</v>
      </c>
      <c r="K13" s="1" t="s">
        <v>31</v>
      </c>
      <c r="L13" s="1">
        <v>171</v>
      </c>
      <c r="M13" s="1" t="b">
        <f>OR(Solution!$C$2=1,INDEX(Solution!$A$1:$A$11,Solution!$C$2)=Sales_Pipeline[Country])</f>
        <v>1</v>
      </c>
      <c r="P13" s="3" t="s">
        <v>41</v>
      </c>
      <c r="Q13" s="3" t="s">
        <v>54</v>
      </c>
    </row>
    <row r="14" spans="1:17" x14ac:dyDescent="0.25">
      <c r="A14" s="2">
        <v>42006</v>
      </c>
      <c r="B14" s="1" t="s">
        <v>41</v>
      </c>
      <c r="C14" s="1" t="s">
        <v>51</v>
      </c>
      <c r="D14" s="1" t="s">
        <v>52</v>
      </c>
      <c r="E14" s="1" t="s">
        <v>28</v>
      </c>
      <c r="F14" s="28">
        <v>380</v>
      </c>
      <c r="G14" s="30">
        <v>0.8</v>
      </c>
      <c r="H14" s="28">
        <v>304</v>
      </c>
      <c r="I14" s="1" t="s">
        <v>53</v>
      </c>
      <c r="J14" s="2">
        <v>42103</v>
      </c>
      <c r="K14" s="1" t="s">
        <v>21</v>
      </c>
      <c r="L14" s="1">
        <v>97</v>
      </c>
      <c r="M14" s="1" t="b">
        <f>OR(Solution!$C$2=1,INDEX(Solution!$A$1:$A$11,Solution!$C$2)=Sales_Pipeline[Country])</f>
        <v>1</v>
      </c>
      <c r="P14" s="4" t="s">
        <v>55</v>
      </c>
    </row>
    <row r="15" spans="1:17" x14ac:dyDescent="0.25">
      <c r="A15" s="2">
        <v>42006</v>
      </c>
      <c r="B15" s="1" t="s">
        <v>55</v>
      </c>
      <c r="C15" s="1" t="s">
        <v>56</v>
      </c>
      <c r="D15" s="1" t="s">
        <v>57</v>
      </c>
      <c r="E15" s="1" t="s">
        <v>20</v>
      </c>
      <c r="F15" s="28">
        <v>4430</v>
      </c>
      <c r="G15" s="30">
        <v>0.6</v>
      </c>
      <c r="H15" s="28">
        <v>2658</v>
      </c>
      <c r="I15" s="1" t="s">
        <v>15</v>
      </c>
      <c r="J15" s="2">
        <v>42134</v>
      </c>
      <c r="K15" s="1" t="s">
        <v>16</v>
      </c>
      <c r="L15" s="1">
        <v>128</v>
      </c>
      <c r="M15" s="1" t="b">
        <f>OR(Solution!$C$2=1,INDEX(Solution!$A$1:$A$11,Solution!$C$2)=Sales_Pipeline[Country])</f>
        <v>1</v>
      </c>
      <c r="P15" s="3" t="s">
        <v>48</v>
      </c>
    </row>
    <row r="16" spans="1:17" x14ac:dyDescent="0.25">
      <c r="A16" s="2">
        <v>42006</v>
      </c>
      <c r="B16" s="1" t="s">
        <v>48</v>
      </c>
      <c r="C16" s="1" t="s">
        <v>58</v>
      </c>
      <c r="D16" s="1" t="s">
        <v>13</v>
      </c>
      <c r="E16" s="1" t="s">
        <v>20</v>
      </c>
      <c r="F16" s="28">
        <v>3390</v>
      </c>
      <c r="G16" s="30">
        <v>0.75</v>
      </c>
      <c r="H16" s="28">
        <v>2542.5</v>
      </c>
      <c r="I16" s="1" t="s">
        <v>47</v>
      </c>
      <c r="J16" s="2">
        <v>42115</v>
      </c>
      <c r="K16" s="1" t="s">
        <v>37</v>
      </c>
      <c r="L16">
        <v>109</v>
      </c>
      <c r="M16" s="1" t="b">
        <f>OR(Solution!$C$2=1,INDEX(Solution!$A$1:$A$11,Solution!$C$2)=Sales_Pipeline[Country])</f>
        <v>1</v>
      </c>
      <c r="P16" s="4" t="s">
        <v>59</v>
      </c>
    </row>
    <row r="17" spans="1:16" x14ac:dyDescent="0.25">
      <c r="A17" s="2">
        <v>42006</v>
      </c>
      <c r="B17" s="1" t="s">
        <v>59</v>
      </c>
      <c r="C17" s="1" t="s">
        <v>60</v>
      </c>
      <c r="D17" s="1" t="s">
        <v>61</v>
      </c>
      <c r="E17" s="1" t="s">
        <v>20</v>
      </c>
      <c r="F17" s="28">
        <v>4680</v>
      </c>
      <c r="G17" s="30">
        <v>0.8</v>
      </c>
      <c r="H17" s="28">
        <v>3744</v>
      </c>
      <c r="I17" s="1" t="s">
        <v>47</v>
      </c>
      <c r="J17" s="2">
        <v>42181</v>
      </c>
      <c r="K17" s="1" t="s">
        <v>21</v>
      </c>
      <c r="L17">
        <v>175</v>
      </c>
      <c r="M17" s="1" t="b">
        <f>OR(Solution!$C$2=1,INDEX(Solution!$A$1:$A$11,Solution!$C$2)=Sales_Pipeline[Country])</f>
        <v>1</v>
      </c>
      <c r="P17" s="3" t="s">
        <v>62</v>
      </c>
    </row>
    <row r="18" spans="1:16" x14ac:dyDescent="0.25">
      <c r="A18" s="2">
        <v>42006</v>
      </c>
      <c r="B18" s="1" t="s">
        <v>62</v>
      </c>
      <c r="C18" s="1" t="s">
        <v>63</v>
      </c>
      <c r="D18" s="1" t="s">
        <v>43</v>
      </c>
      <c r="E18" s="1" t="s">
        <v>14</v>
      </c>
      <c r="F18" s="28">
        <v>2510</v>
      </c>
      <c r="G18" s="30">
        <v>0.8</v>
      </c>
      <c r="H18" s="28">
        <v>2008</v>
      </c>
      <c r="I18" s="1" t="s">
        <v>47</v>
      </c>
      <c r="J18" s="2">
        <v>42134</v>
      </c>
      <c r="K18" s="1" t="s">
        <v>37</v>
      </c>
      <c r="L18">
        <v>128</v>
      </c>
      <c r="M18" s="1" t="b">
        <f>OR(Solution!$C$2=1,INDEX(Solution!$A$1:$A$11,Solution!$C$2)=Sales_Pipeline[Country])</f>
        <v>1</v>
      </c>
      <c r="P18" s="3" t="s">
        <v>65</v>
      </c>
    </row>
    <row r="19" spans="1:16" x14ac:dyDescent="0.25">
      <c r="A19" s="2">
        <v>42006</v>
      </c>
      <c r="B19" s="1" t="s">
        <v>48</v>
      </c>
      <c r="C19" s="1" t="s">
        <v>64</v>
      </c>
      <c r="D19" s="1" t="s">
        <v>57</v>
      </c>
      <c r="E19" s="1" t="s">
        <v>14</v>
      </c>
      <c r="F19" s="28">
        <v>4900</v>
      </c>
      <c r="G19" s="30">
        <v>0.85</v>
      </c>
      <c r="H19" s="28">
        <v>4165</v>
      </c>
      <c r="I19" s="1" t="s">
        <v>47</v>
      </c>
      <c r="J19" s="2">
        <v>42145</v>
      </c>
      <c r="K19" s="1" t="s">
        <v>37</v>
      </c>
      <c r="L19">
        <v>139</v>
      </c>
      <c r="M19" s="1" t="b">
        <f>OR(Solution!$C$2=1,INDEX(Solution!$A$1:$A$11,Solution!$C$2)=Sales_Pipeline[Country])</f>
        <v>1</v>
      </c>
      <c r="P19" s="3" t="s">
        <v>68</v>
      </c>
    </row>
    <row r="20" spans="1:16" x14ac:dyDescent="0.25">
      <c r="A20" s="2">
        <v>42006</v>
      </c>
      <c r="B20" s="1" t="s">
        <v>65</v>
      </c>
      <c r="C20" s="1" t="s">
        <v>66</v>
      </c>
      <c r="D20" s="1" t="s">
        <v>19</v>
      </c>
      <c r="E20" s="1" t="s">
        <v>14</v>
      </c>
      <c r="F20" s="28">
        <v>4270</v>
      </c>
      <c r="G20" s="30">
        <v>0.85</v>
      </c>
      <c r="H20" s="28">
        <v>3629.5</v>
      </c>
      <c r="I20" s="1" t="s">
        <v>47</v>
      </c>
      <c r="J20" s="2">
        <v>42139</v>
      </c>
      <c r="K20" s="1" t="s">
        <v>21</v>
      </c>
      <c r="L20">
        <v>133</v>
      </c>
      <c r="M20" s="1" t="b">
        <f>OR(Solution!$C$2=1,INDEX(Solution!$A$1:$A$11,Solution!$C$2)=Sales_Pipeline[Country])</f>
        <v>1</v>
      </c>
      <c r="P20" s="4" t="s">
        <v>70</v>
      </c>
    </row>
    <row r="21" spans="1:16" x14ac:dyDescent="0.25">
      <c r="A21" s="2">
        <v>42006</v>
      </c>
      <c r="B21" s="1" t="s">
        <v>48</v>
      </c>
      <c r="C21" s="1" t="s">
        <v>67</v>
      </c>
      <c r="D21" s="1" t="s">
        <v>19</v>
      </c>
      <c r="E21" s="1" t="s">
        <v>14</v>
      </c>
      <c r="F21" s="28">
        <v>2920</v>
      </c>
      <c r="G21" s="30">
        <v>0.7</v>
      </c>
      <c r="H21" s="28">
        <v>2044</v>
      </c>
      <c r="I21" s="1" t="s">
        <v>47</v>
      </c>
      <c r="J21" s="2">
        <v>42119</v>
      </c>
      <c r="K21" s="1" t="s">
        <v>31</v>
      </c>
      <c r="L21">
        <v>113</v>
      </c>
      <c r="M21" s="1" t="b">
        <f>OR(Solution!$C$2=1,INDEX(Solution!$A$1:$A$11,Solution!$C$2)=Sales_Pipeline[Country])</f>
        <v>1</v>
      </c>
      <c r="P21" s="3" t="s">
        <v>25</v>
      </c>
    </row>
    <row r="22" spans="1:16" x14ac:dyDescent="0.25">
      <c r="A22" s="2">
        <v>42006</v>
      </c>
      <c r="B22" s="1" t="s">
        <v>68</v>
      </c>
      <c r="C22" s="1" t="s">
        <v>69</v>
      </c>
      <c r="D22" s="1" t="s">
        <v>19</v>
      </c>
      <c r="E22" s="1" t="s">
        <v>20</v>
      </c>
      <c r="F22" s="28">
        <v>1570</v>
      </c>
      <c r="G22" s="30">
        <v>0.8</v>
      </c>
      <c r="H22" s="28">
        <v>1256</v>
      </c>
      <c r="I22" s="1" t="s">
        <v>47</v>
      </c>
      <c r="J22" s="2">
        <v>42136</v>
      </c>
      <c r="K22" s="1" t="s">
        <v>37</v>
      </c>
      <c r="L22">
        <v>130</v>
      </c>
      <c r="M22" s="1" t="b">
        <f>OR(Solution!$C$2=1,INDEX(Solution!$A$1:$A$11,Solution!$C$2)=Sales_Pipeline[Country])</f>
        <v>1</v>
      </c>
      <c r="P22" s="4" t="s">
        <v>74</v>
      </c>
    </row>
    <row r="23" spans="1:16" x14ac:dyDescent="0.25">
      <c r="A23" s="2">
        <v>42006</v>
      </c>
      <c r="B23" s="1" t="s">
        <v>70</v>
      </c>
      <c r="C23" s="1" t="s">
        <v>71</v>
      </c>
      <c r="D23" s="1" t="s">
        <v>34</v>
      </c>
      <c r="E23" s="1" t="s">
        <v>14</v>
      </c>
      <c r="F23" s="28">
        <v>980</v>
      </c>
      <c r="G23" s="30">
        <v>0.65</v>
      </c>
      <c r="H23" s="28">
        <v>637</v>
      </c>
      <c r="I23" s="1" t="s">
        <v>47</v>
      </c>
      <c r="J23" s="2">
        <v>42137</v>
      </c>
      <c r="K23" s="1" t="s">
        <v>16</v>
      </c>
      <c r="L23">
        <v>131</v>
      </c>
      <c r="M23" s="1" t="b">
        <f>OR(Solution!$C$2=1,INDEX(Solution!$A$1:$A$11,Solution!$C$2)=Sales_Pipeline[Country])</f>
        <v>1</v>
      </c>
      <c r="P23" s="3" t="s">
        <v>11</v>
      </c>
    </row>
    <row r="24" spans="1:16" x14ac:dyDescent="0.25">
      <c r="A24" s="2">
        <v>42006</v>
      </c>
      <c r="B24" s="1" t="s">
        <v>25</v>
      </c>
      <c r="C24" s="1" t="s">
        <v>72</v>
      </c>
      <c r="D24" s="1" t="s">
        <v>13</v>
      </c>
      <c r="E24" s="1" t="s">
        <v>73</v>
      </c>
      <c r="F24" s="28">
        <v>2230</v>
      </c>
      <c r="G24" s="30">
        <v>0.7</v>
      </c>
      <c r="H24" s="28">
        <v>1561</v>
      </c>
      <c r="I24" s="1" t="s">
        <v>47</v>
      </c>
      <c r="J24" s="2">
        <v>42138</v>
      </c>
      <c r="K24" s="1" t="s">
        <v>54</v>
      </c>
      <c r="L24">
        <v>132</v>
      </c>
      <c r="M24" s="1" t="b">
        <f>OR(Solution!$C$2=1,INDEX(Solution!$A$1:$A$11,Solution!$C$2)=Sales_Pipeline[Country])</f>
        <v>1</v>
      </c>
      <c r="P24" s="4" t="s">
        <v>17</v>
      </c>
    </row>
    <row r="25" spans="1:16" x14ac:dyDescent="0.25">
      <c r="A25" s="2">
        <v>42007</v>
      </c>
      <c r="B25" s="1" t="s">
        <v>74</v>
      </c>
      <c r="C25" s="1" t="s">
        <v>75</v>
      </c>
      <c r="D25" s="1" t="s">
        <v>40</v>
      </c>
      <c r="E25" s="1" t="s">
        <v>20</v>
      </c>
      <c r="F25" s="28">
        <v>1390</v>
      </c>
      <c r="G25" s="30">
        <v>0.7</v>
      </c>
      <c r="H25" s="28">
        <v>973</v>
      </c>
      <c r="I25" s="1" t="s">
        <v>24</v>
      </c>
      <c r="J25" s="2">
        <v>42096</v>
      </c>
      <c r="K25" s="1" t="s">
        <v>37</v>
      </c>
      <c r="L25">
        <v>89</v>
      </c>
      <c r="M25" s="1" t="b">
        <f>OR(Solution!$C$2=1,INDEX(Solution!$A$1:$A$11,Solution!$C$2)=Sales_Pipeline[Country])</f>
        <v>1</v>
      </c>
      <c r="P25" s="4" t="s">
        <v>44</v>
      </c>
    </row>
    <row r="26" spans="1:16" x14ac:dyDescent="0.25">
      <c r="A26" s="2">
        <v>42007</v>
      </c>
      <c r="B26" s="1" t="s">
        <v>11</v>
      </c>
      <c r="C26" s="1" t="s">
        <v>76</v>
      </c>
      <c r="D26" s="1" t="s">
        <v>52</v>
      </c>
      <c r="E26" s="1" t="s">
        <v>46</v>
      </c>
      <c r="F26" s="28">
        <v>3960</v>
      </c>
      <c r="G26" s="30">
        <v>0.5</v>
      </c>
      <c r="H26" s="28">
        <v>1980</v>
      </c>
      <c r="I26" s="1" t="s">
        <v>15</v>
      </c>
      <c r="J26" s="2">
        <v>42039</v>
      </c>
      <c r="K26" s="1" t="s">
        <v>54</v>
      </c>
      <c r="M26" s="1" t="b">
        <f>OR(Solution!$C$2=1,INDEX(Solution!$A$1:$A$11,Solution!$C$2)=Sales_Pipeline[Country])</f>
        <v>1</v>
      </c>
      <c r="P26" s="3" t="s">
        <v>32</v>
      </c>
    </row>
    <row r="27" spans="1:16" x14ac:dyDescent="0.25">
      <c r="A27" s="2">
        <v>42007</v>
      </c>
      <c r="B27" s="1" t="s">
        <v>17</v>
      </c>
      <c r="C27" s="1" t="s">
        <v>77</v>
      </c>
      <c r="D27" s="1" t="s">
        <v>40</v>
      </c>
      <c r="E27" s="1" t="s">
        <v>14</v>
      </c>
      <c r="F27" s="28">
        <v>4800</v>
      </c>
      <c r="G27" s="30">
        <v>0.75</v>
      </c>
      <c r="H27" s="28">
        <v>3600</v>
      </c>
      <c r="I27" s="1" t="s">
        <v>47</v>
      </c>
      <c r="J27" s="2">
        <v>42115</v>
      </c>
      <c r="K27" s="1" t="s">
        <v>16</v>
      </c>
      <c r="L27">
        <v>108</v>
      </c>
      <c r="M27" s="1" t="b">
        <f>OR(Solution!$C$2=1,INDEX(Solution!$A$1:$A$11,Solution!$C$2)=Sales_Pipeline[Country])</f>
        <v>1</v>
      </c>
      <c r="P27" s="4" t="s">
        <v>29</v>
      </c>
    </row>
    <row r="28" spans="1:16" x14ac:dyDescent="0.25">
      <c r="A28" s="2">
        <v>42007</v>
      </c>
      <c r="B28" s="1" t="s">
        <v>25</v>
      </c>
      <c r="C28" s="1" t="s">
        <v>78</v>
      </c>
      <c r="D28" s="1" t="s">
        <v>52</v>
      </c>
      <c r="E28" s="1" t="s">
        <v>46</v>
      </c>
      <c r="F28" s="28">
        <v>1990</v>
      </c>
      <c r="G28" s="30">
        <v>0.7</v>
      </c>
      <c r="H28" s="28">
        <v>1393</v>
      </c>
      <c r="I28" s="1" t="s">
        <v>47</v>
      </c>
      <c r="J28" s="2">
        <v>42039</v>
      </c>
      <c r="K28" s="1" t="s">
        <v>54</v>
      </c>
      <c r="M28" s="1" t="b">
        <f>OR(Solution!$C$2=1,INDEX(Solution!$A$1:$A$11,Solution!$C$2)=Sales_Pipeline[Country])</f>
        <v>1</v>
      </c>
      <c r="P28" s="3" t="s">
        <v>38</v>
      </c>
    </row>
    <row r="29" spans="1:16" x14ac:dyDescent="0.25">
      <c r="A29" s="2">
        <v>42007</v>
      </c>
      <c r="B29" s="1" t="s">
        <v>44</v>
      </c>
      <c r="C29" s="1" t="s">
        <v>79</v>
      </c>
      <c r="D29" s="1" t="s">
        <v>13</v>
      </c>
      <c r="E29" s="1" t="s">
        <v>20</v>
      </c>
      <c r="F29" s="28">
        <v>210</v>
      </c>
      <c r="G29" s="30">
        <v>0.55000000000000004</v>
      </c>
      <c r="H29" s="28">
        <v>115.5</v>
      </c>
      <c r="I29" s="1" t="s">
        <v>53</v>
      </c>
      <c r="J29" s="2">
        <v>42098</v>
      </c>
      <c r="K29" s="1" t="s">
        <v>16</v>
      </c>
      <c r="L29">
        <v>91</v>
      </c>
      <c r="M29" s="1" t="b">
        <f>OR(Solution!$C$2=1,INDEX(Solution!$A$1:$A$11,Solution!$C$2)=Sales_Pipeline[Country])</f>
        <v>1</v>
      </c>
      <c r="P29" s="4" t="s">
        <v>83</v>
      </c>
    </row>
    <row r="30" spans="1:16" x14ac:dyDescent="0.25">
      <c r="A30" s="2">
        <v>42007</v>
      </c>
      <c r="B30" s="1" t="s">
        <v>32</v>
      </c>
      <c r="C30" s="1" t="s">
        <v>80</v>
      </c>
      <c r="D30" s="1" t="s">
        <v>34</v>
      </c>
      <c r="E30" s="1" t="s">
        <v>14</v>
      </c>
      <c r="F30" s="28">
        <v>1200</v>
      </c>
      <c r="G30" s="30">
        <v>0.65</v>
      </c>
      <c r="H30" s="28">
        <v>780</v>
      </c>
      <c r="I30" s="1" t="s">
        <v>24</v>
      </c>
      <c r="J30" s="2">
        <v>42115</v>
      </c>
      <c r="K30" s="1" t="s">
        <v>16</v>
      </c>
      <c r="L30">
        <v>108</v>
      </c>
      <c r="M30" s="1" t="b">
        <f>OR(Solution!$C$2=1,INDEX(Solution!$A$1:$A$11,Solution!$C$2)=Sales_Pipeline[Country])</f>
        <v>1</v>
      </c>
      <c r="P30" s="3" t="s">
        <v>87</v>
      </c>
    </row>
    <row r="31" spans="1:16" x14ac:dyDescent="0.25">
      <c r="A31" s="2">
        <v>42007</v>
      </c>
      <c r="B31" s="1" t="s">
        <v>29</v>
      </c>
      <c r="C31" s="1" t="s">
        <v>81</v>
      </c>
      <c r="D31" s="1" t="s">
        <v>61</v>
      </c>
      <c r="E31" s="1" t="s">
        <v>28</v>
      </c>
      <c r="F31" s="28">
        <v>2760</v>
      </c>
      <c r="G31" s="30">
        <v>0.85</v>
      </c>
      <c r="H31" s="28">
        <v>2346</v>
      </c>
      <c r="I31" s="1" t="s">
        <v>47</v>
      </c>
      <c r="J31" s="2">
        <v>42096</v>
      </c>
      <c r="K31" s="1" t="s">
        <v>54</v>
      </c>
      <c r="L31">
        <v>89</v>
      </c>
      <c r="M31" s="1" t="b">
        <f>OR(Solution!$C$2=1,INDEX(Solution!$A$1:$A$11,Solution!$C$2)=Sales_Pipeline[Country])</f>
        <v>1</v>
      </c>
      <c r="P31" s="4" t="s">
        <v>41</v>
      </c>
    </row>
    <row r="32" spans="1:16" x14ac:dyDescent="0.25">
      <c r="A32" s="2">
        <v>42007</v>
      </c>
      <c r="B32" s="1" t="s">
        <v>38</v>
      </c>
      <c r="C32" s="1" t="s">
        <v>82</v>
      </c>
      <c r="D32" s="1" t="s">
        <v>34</v>
      </c>
      <c r="E32" s="1" t="s">
        <v>14</v>
      </c>
      <c r="F32" s="28">
        <v>4210</v>
      </c>
      <c r="G32" s="30">
        <v>0.55000000000000004</v>
      </c>
      <c r="H32" s="28">
        <v>2315.5</v>
      </c>
      <c r="I32" s="1" t="s">
        <v>47</v>
      </c>
      <c r="J32" s="2">
        <v>42159</v>
      </c>
      <c r="K32" s="1" t="s">
        <v>31</v>
      </c>
      <c r="L32">
        <v>152</v>
      </c>
      <c r="M32" s="1" t="b">
        <f>OR(Solution!$C$2=1,INDEX(Solution!$A$1:$A$11,Solution!$C$2)=Sales_Pipeline[Country])</f>
        <v>1</v>
      </c>
      <c r="P32" s="4" t="s">
        <v>91</v>
      </c>
    </row>
    <row r="33" spans="1:16" x14ac:dyDescent="0.25">
      <c r="A33" s="2">
        <v>42007</v>
      </c>
      <c r="B33" s="1" t="s">
        <v>83</v>
      </c>
      <c r="C33" s="1" t="s">
        <v>84</v>
      </c>
      <c r="D33" s="1" t="s">
        <v>27</v>
      </c>
      <c r="E33" s="1" t="s">
        <v>14</v>
      </c>
      <c r="F33" s="28">
        <v>2690</v>
      </c>
      <c r="G33" s="30">
        <v>0.85</v>
      </c>
      <c r="H33" s="28">
        <v>2286.5</v>
      </c>
      <c r="I33" s="1" t="s">
        <v>47</v>
      </c>
      <c r="J33" s="2">
        <v>42184</v>
      </c>
      <c r="K33" s="1" t="s">
        <v>31</v>
      </c>
      <c r="L33">
        <v>177</v>
      </c>
      <c r="M33" s="1" t="b">
        <f>OR(Solution!$C$2=1,INDEX(Solution!$A$1:$A$11,Solution!$C$2)=Sales_Pipeline[Country])</f>
        <v>1</v>
      </c>
      <c r="P33" s="3" t="s">
        <v>93</v>
      </c>
    </row>
    <row r="34" spans="1:16" x14ac:dyDescent="0.25">
      <c r="A34" s="2">
        <v>42007</v>
      </c>
      <c r="B34" s="1" t="s">
        <v>65</v>
      </c>
      <c r="C34" s="1" t="s">
        <v>85</v>
      </c>
      <c r="D34" s="1" t="s">
        <v>52</v>
      </c>
      <c r="E34" s="1" t="s">
        <v>35</v>
      </c>
      <c r="F34" s="28">
        <v>290</v>
      </c>
      <c r="G34" s="30">
        <v>0.7</v>
      </c>
      <c r="H34" s="28">
        <v>203</v>
      </c>
      <c r="I34" s="1" t="s">
        <v>53</v>
      </c>
      <c r="J34" s="2">
        <v>42155</v>
      </c>
      <c r="K34" s="1" t="s">
        <v>31</v>
      </c>
      <c r="L34">
        <v>148</v>
      </c>
      <c r="M34" s="1" t="b">
        <f>OR(Solution!$C$2=1,INDEX(Solution!$A$1:$A$11,Solution!$C$2)=Sales_Pipeline[Country])</f>
        <v>1</v>
      </c>
      <c r="P34" s="3" t="s">
        <v>54</v>
      </c>
    </row>
    <row r="35" spans="1:16" x14ac:dyDescent="0.25">
      <c r="A35" s="2">
        <v>42007</v>
      </c>
      <c r="B35" s="1" t="s">
        <v>32</v>
      </c>
      <c r="C35" s="1" t="s">
        <v>86</v>
      </c>
      <c r="D35" s="1" t="s">
        <v>23</v>
      </c>
      <c r="E35" s="1" t="s">
        <v>20</v>
      </c>
      <c r="F35" s="28">
        <v>4690</v>
      </c>
      <c r="G35" s="30">
        <v>0.65</v>
      </c>
      <c r="H35" s="28">
        <v>3048.5</v>
      </c>
      <c r="I35" s="1" t="s">
        <v>47</v>
      </c>
      <c r="J35" s="2">
        <v>42129</v>
      </c>
      <c r="K35" s="1" t="s">
        <v>21</v>
      </c>
      <c r="L35">
        <v>122</v>
      </c>
      <c r="M35" s="1" t="b">
        <f>OR(Solution!$C$2=1,INDEX(Solution!$A$1:$A$11,Solution!$C$2)=Sales_Pipeline[Country])</f>
        <v>1</v>
      </c>
    </row>
    <row r="36" spans="1:16" x14ac:dyDescent="0.25">
      <c r="A36" s="2">
        <v>42007</v>
      </c>
      <c r="B36" s="1" t="s">
        <v>87</v>
      </c>
      <c r="C36" s="1" t="s">
        <v>88</v>
      </c>
      <c r="D36" s="1" t="s">
        <v>43</v>
      </c>
      <c r="E36" s="1" t="s">
        <v>14</v>
      </c>
      <c r="F36" s="28">
        <v>980</v>
      </c>
      <c r="G36" s="30">
        <v>0.55000000000000004</v>
      </c>
      <c r="H36" s="28">
        <v>539</v>
      </c>
      <c r="I36" s="1" t="s">
        <v>15</v>
      </c>
      <c r="J36" s="2">
        <v>42143</v>
      </c>
      <c r="K36" s="1" t="s">
        <v>21</v>
      </c>
      <c r="L36">
        <v>136</v>
      </c>
      <c r="M36" s="1" t="b">
        <f>OR(Solution!$C$2=1,INDEX(Solution!$A$1:$A$11,Solution!$C$2)=Sales_Pipeline[Country])</f>
        <v>1</v>
      </c>
    </row>
    <row r="37" spans="1:16" x14ac:dyDescent="0.25">
      <c r="A37" s="2">
        <v>42008</v>
      </c>
      <c r="B37" s="1" t="s">
        <v>41</v>
      </c>
      <c r="C37" s="1" t="s">
        <v>89</v>
      </c>
      <c r="D37" s="1" t="s">
        <v>43</v>
      </c>
      <c r="E37" s="1" t="s">
        <v>14</v>
      </c>
      <c r="F37" s="28">
        <v>1670</v>
      </c>
      <c r="G37" s="30">
        <v>0.65</v>
      </c>
      <c r="H37" s="28">
        <v>1085.5</v>
      </c>
      <c r="I37" s="1" t="s">
        <v>47</v>
      </c>
      <c r="J37" s="2">
        <v>42162</v>
      </c>
      <c r="K37" s="1" t="s">
        <v>54</v>
      </c>
      <c r="L37">
        <v>154</v>
      </c>
      <c r="M37" s="1" t="b">
        <f>OR(Solution!$C$2=1,INDEX(Solution!$A$1:$A$11,Solution!$C$2)=Sales_Pipeline[Country])</f>
        <v>1</v>
      </c>
    </row>
    <row r="38" spans="1:16" x14ac:dyDescent="0.25">
      <c r="A38" s="2">
        <v>42008</v>
      </c>
      <c r="B38" s="1" t="s">
        <v>11</v>
      </c>
      <c r="C38" s="1" t="s">
        <v>90</v>
      </c>
      <c r="D38" s="1" t="s">
        <v>40</v>
      </c>
      <c r="E38" s="1" t="s">
        <v>14</v>
      </c>
      <c r="F38" s="28">
        <v>1030</v>
      </c>
      <c r="G38" s="30">
        <v>0.65</v>
      </c>
      <c r="H38" s="28">
        <v>669.5</v>
      </c>
      <c r="I38" s="1" t="s">
        <v>47</v>
      </c>
      <c r="J38" s="2">
        <v>42163</v>
      </c>
      <c r="K38" s="1" t="s">
        <v>21</v>
      </c>
      <c r="L38">
        <v>155</v>
      </c>
      <c r="M38" s="1" t="b">
        <f>OR(Solution!$C$2=1,INDEX(Solution!$A$1:$A$11,Solution!$C$2)=Sales_Pipeline[Country])</f>
        <v>1</v>
      </c>
    </row>
    <row r="39" spans="1:16" x14ac:dyDescent="0.25">
      <c r="A39" s="2">
        <v>42008</v>
      </c>
      <c r="B39" s="1" t="s">
        <v>91</v>
      </c>
      <c r="C39" s="1" t="s">
        <v>92</v>
      </c>
      <c r="D39" s="1" t="s">
        <v>61</v>
      </c>
      <c r="E39" s="1" t="s">
        <v>20</v>
      </c>
      <c r="F39" s="28">
        <v>3180</v>
      </c>
      <c r="G39" s="30">
        <v>0.6</v>
      </c>
      <c r="H39" s="28">
        <v>1908</v>
      </c>
      <c r="I39" s="1" t="s">
        <v>24</v>
      </c>
      <c r="J39" s="2">
        <v>42157</v>
      </c>
      <c r="K39" s="1" t="s">
        <v>37</v>
      </c>
      <c r="L39">
        <v>149</v>
      </c>
      <c r="M39" s="1" t="b">
        <f>OR(Solution!$C$2=1,INDEX(Solution!$A$1:$A$11,Solution!$C$2)=Sales_Pipeline[Country])</f>
        <v>1</v>
      </c>
    </row>
    <row r="40" spans="1:16" x14ac:dyDescent="0.25">
      <c r="A40" s="2">
        <v>42008</v>
      </c>
      <c r="B40" s="1" t="s">
        <v>93</v>
      </c>
      <c r="C40" s="1" t="s">
        <v>94</v>
      </c>
      <c r="D40" s="1" t="s">
        <v>19</v>
      </c>
      <c r="E40" s="1" t="s">
        <v>28</v>
      </c>
      <c r="F40" s="28">
        <v>2360</v>
      </c>
      <c r="G40" s="30">
        <v>0.5</v>
      </c>
      <c r="H40" s="28">
        <v>1180</v>
      </c>
      <c r="I40" s="1" t="s">
        <v>24</v>
      </c>
      <c r="J40" s="2">
        <v>42183</v>
      </c>
      <c r="K40" s="1" t="s">
        <v>21</v>
      </c>
      <c r="L40">
        <v>175</v>
      </c>
      <c r="M40" s="1" t="b">
        <f>OR(Solution!$C$2=1,INDEX(Solution!$A$1:$A$11,Solution!$C$2)=Sales_Pipeline[Country])</f>
        <v>1</v>
      </c>
    </row>
    <row r="41" spans="1:16" x14ac:dyDescent="0.25">
      <c r="A41" s="2">
        <v>42008</v>
      </c>
      <c r="B41" s="1" t="s">
        <v>59</v>
      </c>
      <c r="C41" s="1" t="s">
        <v>95</v>
      </c>
      <c r="D41" s="1" t="s">
        <v>57</v>
      </c>
      <c r="E41" s="1" t="s">
        <v>28</v>
      </c>
      <c r="F41" s="28">
        <v>550</v>
      </c>
      <c r="G41" s="30">
        <v>0.85</v>
      </c>
      <c r="H41" s="28">
        <v>467.5</v>
      </c>
      <c r="I41" s="1" t="s">
        <v>15</v>
      </c>
      <c r="J41" s="2">
        <v>42099</v>
      </c>
      <c r="K41" s="1" t="s">
        <v>21</v>
      </c>
      <c r="L41">
        <v>91</v>
      </c>
      <c r="M41" s="1" t="b">
        <f>OR(Solution!$C$2=1,INDEX(Solution!$A$1:$A$11,Solution!$C$2)=Sales_Pipeline[Country])</f>
        <v>1</v>
      </c>
    </row>
    <row r="42" spans="1:16" x14ac:dyDescent="0.25">
      <c r="A42" s="2">
        <v>42008</v>
      </c>
      <c r="B42" s="1" t="s">
        <v>29</v>
      </c>
      <c r="C42" s="1" t="s">
        <v>96</v>
      </c>
      <c r="D42" s="1" t="s">
        <v>34</v>
      </c>
      <c r="E42" s="1" t="s">
        <v>20</v>
      </c>
      <c r="F42" s="28">
        <v>2900</v>
      </c>
      <c r="G42" s="30">
        <v>0.6</v>
      </c>
      <c r="H42" s="28">
        <v>1740</v>
      </c>
      <c r="I42" s="1" t="s">
        <v>47</v>
      </c>
      <c r="J42" s="2">
        <v>42105</v>
      </c>
      <c r="K42" s="1" t="s">
        <v>31</v>
      </c>
      <c r="L42">
        <v>97</v>
      </c>
      <c r="M42" s="1" t="b">
        <f>OR(Solution!$C$2=1,INDEX(Solution!$A$1:$A$11,Solution!$C$2)=Sales_Pipeline[Country])</f>
        <v>1</v>
      </c>
    </row>
    <row r="43" spans="1:16" x14ac:dyDescent="0.25">
      <c r="A43" s="2">
        <v>42008</v>
      </c>
      <c r="B43" s="1" t="s">
        <v>44</v>
      </c>
      <c r="C43" s="1" t="s">
        <v>97</v>
      </c>
      <c r="D43" s="1" t="s">
        <v>61</v>
      </c>
      <c r="E43" s="1" t="s">
        <v>35</v>
      </c>
      <c r="F43" s="28">
        <v>3700</v>
      </c>
      <c r="G43" s="30">
        <v>0.55000000000000004</v>
      </c>
      <c r="H43" s="28">
        <v>2035</v>
      </c>
      <c r="I43" s="1" t="s">
        <v>47</v>
      </c>
      <c r="J43" s="2">
        <v>42116</v>
      </c>
      <c r="K43" s="1" t="s">
        <v>37</v>
      </c>
      <c r="L43">
        <v>108</v>
      </c>
      <c r="M43" s="1" t="b">
        <f>OR(Solution!$C$2=1,INDEX(Solution!$A$1:$A$11,Solution!$C$2)=Sales_Pipeline[Country])</f>
        <v>1</v>
      </c>
    </row>
    <row r="44" spans="1:16" x14ac:dyDescent="0.25">
      <c r="A44" s="2">
        <v>42008</v>
      </c>
      <c r="B44" s="1" t="s">
        <v>70</v>
      </c>
      <c r="C44" s="1" t="s">
        <v>98</v>
      </c>
      <c r="D44" s="1" t="s">
        <v>27</v>
      </c>
      <c r="E44" s="1" t="s">
        <v>20</v>
      </c>
      <c r="F44" s="28">
        <v>1890</v>
      </c>
      <c r="G44" s="30">
        <v>0.6</v>
      </c>
      <c r="H44" s="28">
        <v>1134</v>
      </c>
      <c r="I44" s="1" t="s">
        <v>47</v>
      </c>
      <c r="J44" s="2">
        <v>42097</v>
      </c>
      <c r="K44" s="1" t="s">
        <v>21</v>
      </c>
      <c r="L44">
        <v>89</v>
      </c>
      <c r="M44" s="1" t="b">
        <f>OR(Solution!$C$2=1,INDEX(Solution!$A$1:$A$11,Solution!$C$2)=Sales_Pipeline[Country])</f>
        <v>1</v>
      </c>
    </row>
    <row r="45" spans="1:16" x14ac:dyDescent="0.25">
      <c r="A45" s="2">
        <v>42008</v>
      </c>
      <c r="B45" s="1" t="s">
        <v>91</v>
      </c>
      <c r="C45" s="1" t="s">
        <v>99</v>
      </c>
      <c r="D45" s="1" t="s">
        <v>19</v>
      </c>
      <c r="E45" s="1" t="s">
        <v>14</v>
      </c>
      <c r="F45" s="28">
        <v>880</v>
      </c>
      <c r="G45" s="30">
        <v>0.7</v>
      </c>
      <c r="H45" s="28">
        <v>616</v>
      </c>
      <c r="I45" s="1" t="s">
        <v>15</v>
      </c>
      <c r="J45" s="2">
        <v>42179</v>
      </c>
      <c r="K45" s="1" t="s">
        <v>21</v>
      </c>
      <c r="L45">
        <v>171</v>
      </c>
      <c r="M45" s="1" t="b">
        <f>OR(Solution!$C$2=1,INDEX(Solution!$A$1:$A$11,Solution!$C$2)=Sales_Pipeline[Country])</f>
        <v>1</v>
      </c>
    </row>
    <row r="46" spans="1:16" x14ac:dyDescent="0.25">
      <c r="A46" s="2">
        <v>42008</v>
      </c>
      <c r="B46" s="1" t="s">
        <v>68</v>
      </c>
      <c r="C46" s="1" t="s">
        <v>100</v>
      </c>
      <c r="D46" s="1" t="s">
        <v>13</v>
      </c>
      <c r="E46" s="1" t="s">
        <v>14</v>
      </c>
      <c r="F46" s="28">
        <v>3820</v>
      </c>
      <c r="G46" s="30">
        <v>0.6</v>
      </c>
      <c r="H46" s="28">
        <v>2292</v>
      </c>
      <c r="I46" s="1" t="s">
        <v>47</v>
      </c>
      <c r="J46" s="2">
        <v>42100</v>
      </c>
      <c r="K46" s="1" t="s">
        <v>21</v>
      </c>
      <c r="L46">
        <v>92</v>
      </c>
      <c r="M46" s="1" t="b">
        <f>OR(Solution!$C$2=1,INDEX(Solution!$A$1:$A$11,Solution!$C$2)=Sales_Pipeline[Country])</f>
        <v>1</v>
      </c>
    </row>
    <row r="47" spans="1:16" x14ac:dyDescent="0.25">
      <c r="A47" s="2">
        <v>42008</v>
      </c>
      <c r="B47" s="1" t="s">
        <v>93</v>
      </c>
      <c r="C47" s="1" t="s">
        <v>101</v>
      </c>
      <c r="D47" s="1" t="s">
        <v>34</v>
      </c>
      <c r="E47" s="1" t="s">
        <v>14</v>
      </c>
      <c r="F47" s="28">
        <v>780</v>
      </c>
      <c r="G47" s="30">
        <v>0.65</v>
      </c>
      <c r="H47" s="28">
        <v>507</v>
      </c>
      <c r="I47" s="1" t="s">
        <v>15</v>
      </c>
      <c r="J47" s="2">
        <v>42102</v>
      </c>
      <c r="K47" s="1" t="s">
        <v>16</v>
      </c>
      <c r="L47">
        <v>94</v>
      </c>
      <c r="M47" s="1" t="b">
        <f>OR(Solution!$C$2=1,INDEX(Solution!$A$1:$A$11,Solution!$C$2)=Sales_Pipeline[Country])</f>
        <v>1</v>
      </c>
    </row>
    <row r="48" spans="1:16" x14ac:dyDescent="0.25">
      <c r="A48" s="2">
        <v>42008</v>
      </c>
      <c r="B48" s="1" t="s">
        <v>29</v>
      </c>
      <c r="C48" s="1" t="s">
        <v>102</v>
      </c>
      <c r="D48" s="1" t="s">
        <v>27</v>
      </c>
      <c r="E48" s="1" t="s">
        <v>14</v>
      </c>
      <c r="F48" s="28">
        <v>4400</v>
      </c>
      <c r="G48" s="30">
        <v>0.75</v>
      </c>
      <c r="H48" s="28">
        <v>3300</v>
      </c>
      <c r="I48" s="1" t="s">
        <v>47</v>
      </c>
      <c r="J48" s="2">
        <v>42141</v>
      </c>
      <c r="K48" s="1" t="s">
        <v>21</v>
      </c>
      <c r="L48">
        <v>133</v>
      </c>
      <c r="M48" s="1" t="b">
        <f>OR(Solution!$C$2=1,INDEX(Solution!$A$1:$A$11,Solution!$C$2)=Sales_Pipeline[Country])</f>
        <v>1</v>
      </c>
    </row>
    <row r="49" spans="1:13" x14ac:dyDescent="0.25">
      <c r="A49" s="2">
        <v>42008</v>
      </c>
      <c r="B49" s="1" t="s">
        <v>48</v>
      </c>
      <c r="C49" s="1" t="s">
        <v>103</v>
      </c>
      <c r="D49" s="1" t="s">
        <v>52</v>
      </c>
      <c r="E49" s="1" t="s">
        <v>20</v>
      </c>
      <c r="F49" s="28">
        <v>2040</v>
      </c>
      <c r="G49" s="30">
        <v>0.85</v>
      </c>
      <c r="H49" s="28">
        <v>1734</v>
      </c>
      <c r="I49" s="1" t="s">
        <v>47</v>
      </c>
      <c r="J49" s="2">
        <v>42183</v>
      </c>
      <c r="K49" s="1" t="s">
        <v>37</v>
      </c>
      <c r="L49">
        <v>175</v>
      </c>
      <c r="M49" s="1" t="b">
        <f>OR(Solution!$C$2=1,INDEX(Solution!$A$1:$A$11,Solution!$C$2)=Sales_Pipeline[Country])</f>
        <v>1</v>
      </c>
    </row>
    <row r="50" spans="1:13" x14ac:dyDescent="0.25">
      <c r="A50" s="2">
        <v>42009</v>
      </c>
      <c r="B50" s="1" t="s">
        <v>93</v>
      </c>
      <c r="C50" s="1" t="s">
        <v>104</v>
      </c>
      <c r="D50" s="1" t="s">
        <v>19</v>
      </c>
      <c r="E50" s="1" t="s">
        <v>28</v>
      </c>
      <c r="F50" s="28">
        <v>2130</v>
      </c>
      <c r="G50" s="30">
        <v>0.6</v>
      </c>
      <c r="H50" s="28">
        <v>1278</v>
      </c>
      <c r="I50" s="1" t="s">
        <v>47</v>
      </c>
      <c r="J50" s="2">
        <v>42105</v>
      </c>
      <c r="K50" s="1" t="s">
        <v>21</v>
      </c>
      <c r="L50">
        <v>96</v>
      </c>
      <c r="M50" s="1" t="b">
        <f>OR(Solution!$C$2=1,INDEX(Solution!$A$1:$A$11,Solution!$C$2)=Sales_Pipeline[Country])</f>
        <v>1</v>
      </c>
    </row>
    <row r="51" spans="1:13" x14ac:dyDescent="0.25">
      <c r="A51" s="2">
        <v>42009</v>
      </c>
      <c r="B51" s="1" t="s">
        <v>55</v>
      </c>
      <c r="C51" s="1" t="s">
        <v>105</v>
      </c>
      <c r="D51" s="1" t="s">
        <v>40</v>
      </c>
      <c r="E51" s="1" t="s">
        <v>14</v>
      </c>
      <c r="F51" s="28">
        <v>4910</v>
      </c>
      <c r="G51" s="30">
        <v>0.85</v>
      </c>
      <c r="H51" s="28">
        <v>4173.5</v>
      </c>
      <c r="I51" s="1" t="s">
        <v>47</v>
      </c>
      <c r="J51" s="2">
        <v>42142</v>
      </c>
      <c r="K51" s="1" t="s">
        <v>54</v>
      </c>
      <c r="L51">
        <v>133</v>
      </c>
      <c r="M51" s="1" t="b">
        <f>OR(Solution!$C$2=1,INDEX(Solution!$A$1:$A$11,Solution!$C$2)=Sales_Pipeline[Country])</f>
        <v>1</v>
      </c>
    </row>
    <row r="52" spans="1:13" x14ac:dyDescent="0.25">
      <c r="A52" s="2">
        <v>42009</v>
      </c>
      <c r="B52" s="1" t="s">
        <v>87</v>
      </c>
      <c r="C52" s="1" t="s">
        <v>106</v>
      </c>
      <c r="D52" s="1" t="s">
        <v>57</v>
      </c>
      <c r="E52" s="1" t="s">
        <v>35</v>
      </c>
      <c r="F52" s="28">
        <v>3720</v>
      </c>
      <c r="G52" s="30">
        <v>0.6</v>
      </c>
      <c r="H52" s="28">
        <v>2232</v>
      </c>
      <c r="I52" s="1" t="s">
        <v>47</v>
      </c>
      <c r="J52" s="2">
        <v>42144</v>
      </c>
      <c r="K52" s="1" t="s">
        <v>54</v>
      </c>
      <c r="L52">
        <v>135</v>
      </c>
      <c r="M52" s="1" t="b">
        <f>OR(Solution!$C$2=1,INDEX(Solution!$A$1:$A$11,Solution!$C$2)=Sales_Pipeline[Country])</f>
        <v>1</v>
      </c>
    </row>
    <row r="53" spans="1:13" x14ac:dyDescent="0.25">
      <c r="A53" s="2">
        <v>42009</v>
      </c>
      <c r="B53" s="1" t="s">
        <v>48</v>
      </c>
      <c r="C53" s="1" t="s">
        <v>107</v>
      </c>
      <c r="D53" s="1" t="s">
        <v>57</v>
      </c>
      <c r="E53" s="1" t="s">
        <v>20</v>
      </c>
      <c r="F53" s="28">
        <v>2140</v>
      </c>
      <c r="G53" s="30">
        <v>0.6</v>
      </c>
      <c r="H53" s="28">
        <v>1284</v>
      </c>
      <c r="I53" s="1" t="s">
        <v>47</v>
      </c>
      <c r="J53" s="2">
        <v>42170</v>
      </c>
      <c r="K53" s="1" t="s">
        <v>37</v>
      </c>
      <c r="L53">
        <v>161</v>
      </c>
      <c r="M53" s="1" t="b">
        <f>OR(Solution!$C$2=1,INDEX(Solution!$A$1:$A$11,Solution!$C$2)=Sales_Pipeline[Country])</f>
        <v>1</v>
      </c>
    </row>
    <row r="54" spans="1:13" x14ac:dyDescent="0.25">
      <c r="A54" s="2">
        <v>42009</v>
      </c>
      <c r="B54" s="1" t="s">
        <v>17</v>
      </c>
      <c r="C54" s="1" t="s">
        <v>108</v>
      </c>
      <c r="D54" s="1" t="s">
        <v>43</v>
      </c>
      <c r="E54" s="1" t="s">
        <v>14</v>
      </c>
      <c r="F54" s="28">
        <v>3420</v>
      </c>
      <c r="G54" s="30">
        <v>0.7</v>
      </c>
      <c r="H54" s="28">
        <v>2394</v>
      </c>
      <c r="I54" s="1" t="s">
        <v>47</v>
      </c>
      <c r="J54" s="2">
        <v>42151</v>
      </c>
      <c r="K54" s="1" t="s">
        <v>37</v>
      </c>
      <c r="L54">
        <v>142</v>
      </c>
      <c r="M54" s="1" t="b">
        <f>OR(Solution!$C$2=1,INDEX(Solution!$A$1:$A$11,Solution!$C$2)=Sales_Pipeline[Country])</f>
        <v>1</v>
      </c>
    </row>
    <row r="55" spans="1:13" x14ac:dyDescent="0.25">
      <c r="A55" s="2">
        <v>42009</v>
      </c>
      <c r="B55" s="1" t="s">
        <v>68</v>
      </c>
      <c r="C55" s="1" t="s">
        <v>109</v>
      </c>
      <c r="D55" s="1" t="s">
        <v>57</v>
      </c>
      <c r="E55" s="1" t="s">
        <v>14</v>
      </c>
      <c r="F55" s="28">
        <v>620</v>
      </c>
      <c r="G55" s="30">
        <v>0.5</v>
      </c>
      <c r="H55" s="28">
        <v>310</v>
      </c>
      <c r="I55" s="1" t="s">
        <v>15</v>
      </c>
      <c r="J55" s="2">
        <v>42132</v>
      </c>
      <c r="K55" s="1" t="s">
        <v>21</v>
      </c>
      <c r="L55">
        <v>123</v>
      </c>
      <c r="M55" s="1" t="b">
        <f>OR(Solution!$C$2=1,INDEX(Solution!$A$1:$A$11,Solution!$C$2)=Sales_Pipeline[Country])</f>
        <v>1</v>
      </c>
    </row>
    <row r="56" spans="1:13" x14ac:dyDescent="0.25">
      <c r="A56" s="2">
        <v>42009</v>
      </c>
      <c r="B56" s="1" t="s">
        <v>29</v>
      </c>
      <c r="C56" s="1" t="s">
        <v>110</v>
      </c>
      <c r="D56" s="1" t="s">
        <v>23</v>
      </c>
      <c r="E56" s="1" t="s">
        <v>35</v>
      </c>
      <c r="F56" s="28">
        <v>3980</v>
      </c>
      <c r="G56" s="30">
        <v>0.55000000000000004</v>
      </c>
      <c r="H56" s="28">
        <v>2189</v>
      </c>
      <c r="I56" s="1" t="s">
        <v>24</v>
      </c>
      <c r="J56" s="2">
        <v>42139</v>
      </c>
      <c r="K56" s="1" t="s">
        <v>16</v>
      </c>
      <c r="L56">
        <v>130</v>
      </c>
      <c r="M56" s="1" t="b">
        <f>OR(Solution!$C$2=1,INDEX(Solution!$A$1:$A$11,Solution!$C$2)=Sales_Pipeline[Country])</f>
        <v>1</v>
      </c>
    </row>
    <row r="57" spans="1:13" x14ac:dyDescent="0.25">
      <c r="A57" s="2">
        <v>42009</v>
      </c>
      <c r="B57" s="1" t="s">
        <v>32</v>
      </c>
      <c r="C57" s="1" t="s">
        <v>111</v>
      </c>
      <c r="D57" s="1" t="s">
        <v>43</v>
      </c>
      <c r="E57" s="1" t="s">
        <v>28</v>
      </c>
      <c r="F57" s="28">
        <v>1940</v>
      </c>
      <c r="G57" s="30">
        <v>0.7</v>
      </c>
      <c r="H57" s="28">
        <v>1358</v>
      </c>
      <c r="I57" s="1" t="s">
        <v>47</v>
      </c>
      <c r="J57" s="2">
        <v>42172</v>
      </c>
      <c r="K57" s="1" t="s">
        <v>21</v>
      </c>
      <c r="L57">
        <v>163</v>
      </c>
      <c r="M57" s="1" t="b">
        <f>OR(Solution!$C$2=1,INDEX(Solution!$A$1:$A$11,Solution!$C$2)=Sales_Pipeline[Country])</f>
        <v>1</v>
      </c>
    </row>
    <row r="58" spans="1:13" x14ac:dyDescent="0.25">
      <c r="A58" s="2">
        <v>42010</v>
      </c>
      <c r="B58" s="1" t="s">
        <v>25</v>
      </c>
      <c r="C58" s="1" t="s">
        <v>112</v>
      </c>
      <c r="D58" s="1" t="s">
        <v>61</v>
      </c>
      <c r="E58" s="1" t="s">
        <v>35</v>
      </c>
      <c r="F58" s="28">
        <v>3590</v>
      </c>
      <c r="G58" s="30">
        <v>0.55000000000000004</v>
      </c>
      <c r="H58" s="28">
        <v>1974.5</v>
      </c>
      <c r="I58" s="1" t="s">
        <v>15</v>
      </c>
      <c r="J58" s="2">
        <v>42172</v>
      </c>
      <c r="K58" s="1" t="s">
        <v>16</v>
      </c>
      <c r="L58">
        <v>162</v>
      </c>
      <c r="M58" s="1" t="b">
        <f>OR(Solution!$C$2=1,INDEX(Solution!$A$1:$A$11,Solution!$C$2)=Sales_Pipeline[Country])</f>
        <v>1</v>
      </c>
    </row>
    <row r="59" spans="1:13" x14ac:dyDescent="0.25">
      <c r="A59" s="2">
        <v>42010</v>
      </c>
      <c r="B59" s="1" t="s">
        <v>25</v>
      </c>
      <c r="C59" s="1" t="s">
        <v>113</v>
      </c>
      <c r="D59" s="1" t="s">
        <v>13</v>
      </c>
      <c r="E59" s="1" t="s">
        <v>28</v>
      </c>
      <c r="F59" s="28">
        <v>4630</v>
      </c>
      <c r="G59" s="30">
        <v>0.65</v>
      </c>
      <c r="H59" s="28">
        <v>3009.5</v>
      </c>
      <c r="I59" s="1" t="s">
        <v>47</v>
      </c>
      <c r="J59" s="2">
        <v>42166</v>
      </c>
      <c r="K59" s="1" t="s">
        <v>31</v>
      </c>
      <c r="L59">
        <v>156</v>
      </c>
      <c r="M59" s="1" t="b">
        <f>OR(Solution!$C$2=1,INDEX(Solution!$A$1:$A$11,Solution!$C$2)=Sales_Pipeline[Country])</f>
        <v>1</v>
      </c>
    </row>
    <row r="60" spans="1:13" x14ac:dyDescent="0.25">
      <c r="A60" s="2">
        <v>42010</v>
      </c>
      <c r="B60" s="1" t="s">
        <v>41</v>
      </c>
      <c r="C60" s="1" t="s">
        <v>114</v>
      </c>
      <c r="D60" s="1" t="s">
        <v>23</v>
      </c>
      <c r="E60" s="1" t="s">
        <v>14</v>
      </c>
      <c r="F60" s="28">
        <v>450</v>
      </c>
      <c r="G60" s="30">
        <v>0.75</v>
      </c>
      <c r="H60" s="28">
        <v>337.5</v>
      </c>
      <c r="I60" s="1" t="s">
        <v>24</v>
      </c>
      <c r="J60" s="2">
        <v>42106</v>
      </c>
      <c r="K60" s="1" t="s">
        <v>16</v>
      </c>
      <c r="L60">
        <v>96</v>
      </c>
      <c r="M60" s="1" t="b">
        <f>OR(Solution!$C$2=1,INDEX(Solution!$A$1:$A$11,Solution!$C$2)=Sales_Pipeline[Country])</f>
        <v>1</v>
      </c>
    </row>
    <row r="61" spans="1:13" x14ac:dyDescent="0.25">
      <c r="A61" s="2">
        <v>42010</v>
      </c>
      <c r="B61" s="1" t="s">
        <v>38</v>
      </c>
      <c r="C61" s="1" t="s">
        <v>115</v>
      </c>
      <c r="D61" s="1" t="s">
        <v>43</v>
      </c>
      <c r="E61" s="1" t="s">
        <v>14</v>
      </c>
      <c r="F61" s="28">
        <v>4470</v>
      </c>
      <c r="G61" s="30">
        <v>0.75</v>
      </c>
      <c r="H61" s="28">
        <v>3352.5</v>
      </c>
      <c r="I61" s="1" t="s">
        <v>47</v>
      </c>
      <c r="J61" s="2">
        <v>42102</v>
      </c>
      <c r="K61" s="1" t="s">
        <v>31</v>
      </c>
      <c r="L61">
        <v>92</v>
      </c>
      <c r="M61" s="1" t="b">
        <f>OR(Solution!$C$2=1,INDEX(Solution!$A$1:$A$11,Solution!$C$2)=Sales_Pipeline[Country])</f>
        <v>1</v>
      </c>
    </row>
    <row r="62" spans="1:13" x14ac:dyDescent="0.25">
      <c r="A62" s="2">
        <v>42010</v>
      </c>
      <c r="B62" s="1" t="s">
        <v>38</v>
      </c>
      <c r="C62" s="1" t="s">
        <v>116</v>
      </c>
      <c r="D62" s="1" t="s">
        <v>57</v>
      </c>
      <c r="E62" s="1" t="s">
        <v>14</v>
      </c>
      <c r="F62" s="28">
        <v>3620</v>
      </c>
      <c r="G62" s="30">
        <v>0.8</v>
      </c>
      <c r="H62" s="28">
        <v>2896</v>
      </c>
      <c r="I62" s="1" t="s">
        <v>47</v>
      </c>
      <c r="J62" s="2">
        <v>42107</v>
      </c>
      <c r="K62" s="1" t="s">
        <v>21</v>
      </c>
      <c r="L62">
        <v>97</v>
      </c>
      <c r="M62" s="1" t="b">
        <f>OR(Solution!$C$2=1,INDEX(Solution!$A$1:$A$11,Solution!$C$2)=Sales_Pipeline[Country])</f>
        <v>1</v>
      </c>
    </row>
    <row r="63" spans="1:13" x14ac:dyDescent="0.25">
      <c r="A63" s="2">
        <v>42010</v>
      </c>
      <c r="B63" s="1" t="s">
        <v>59</v>
      </c>
      <c r="C63" s="1" t="s">
        <v>117</v>
      </c>
      <c r="D63" s="1" t="s">
        <v>43</v>
      </c>
      <c r="E63" s="1" t="s">
        <v>28</v>
      </c>
      <c r="F63" s="28">
        <v>750</v>
      </c>
      <c r="G63" s="30">
        <v>0.75</v>
      </c>
      <c r="H63" s="28">
        <v>562.5</v>
      </c>
      <c r="I63" s="1" t="s">
        <v>24</v>
      </c>
      <c r="J63" s="2">
        <v>42160</v>
      </c>
      <c r="K63" s="1" t="s">
        <v>21</v>
      </c>
      <c r="L63">
        <v>150</v>
      </c>
      <c r="M63" s="1" t="b">
        <f>OR(Solution!$C$2=1,INDEX(Solution!$A$1:$A$11,Solution!$C$2)=Sales_Pipeline[Country])</f>
        <v>1</v>
      </c>
    </row>
    <row r="64" spans="1:13" x14ac:dyDescent="0.25">
      <c r="A64" s="2">
        <v>42010</v>
      </c>
      <c r="B64" s="1" t="s">
        <v>29</v>
      </c>
      <c r="C64" s="1" t="s">
        <v>118</v>
      </c>
      <c r="D64" s="1" t="s">
        <v>23</v>
      </c>
      <c r="E64" s="1" t="s">
        <v>20</v>
      </c>
      <c r="F64" s="28">
        <v>3530</v>
      </c>
      <c r="G64" s="30">
        <v>0.85</v>
      </c>
      <c r="H64" s="28">
        <v>3000.5</v>
      </c>
      <c r="I64" s="1" t="s">
        <v>24</v>
      </c>
      <c r="J64" s="2">
        <v>42119</v>
      </c>
      <c r="K64" s="1" t="s">
        <v>54</v>
      </c>
      <c r="L64">
        <v>109</v>
      </c>
      <c r="M64" s="1" t="b">
        <f>OR(Solution!$C$2=1,INDEX(Solution!$A$1:$A$11,Solution!$C$2)=Sales_Pipeline[Country])</f>
        <v>1</v>
      </c>
    </row>
    <row r="65" spans="1:13" x14ac:dyDescent="0.25">
      <c r="A65" s="2">
        <v>42010</v>
      </c>
      <c r="B65" s="1" t="s">
        <v>41</v>
      </c>
      <c r="C65" s="1" t="s">
        <v>119</v>
      </c>
      <c r="D65" s="1" t="s">
        <v>19</v>
      </c>
      <c r="E65" s="1" t="s">
        <v>46</v>
      </c>
      <c r="F65" s="28">
        <v>4380</v>
      </c>
      <c r="G65" s="30">
        <v>0.65</v>
      </c>
      <c r="H65" s="28">
        <v>2847</v>
      </c>
      <c r="I65" s="1" t="s">
        <v>47</v>
      </c>
      <c r="J65" s="2">
        <v>42066</v>
      </c>
      <c r="K65" s="1" t="s">
        <v>54</v>
      </c>
      <c r="M65" s="1" t="b">
        <f>OR(Solution!$C$2=1,INDEX(Solution!$A$1:$A$11,Solution!$C$2)=Sales_Pipeline[Country])</f>
        <v>1</v>
      </c>
    </row>
    <row r="66" spans="1:13" x14ac:dyDescent="0.25">
      <c r="A66" s="2">
        <v>42010</v>
      </c>
      <c r="B66" s="1" t="s">
        <v>38</v>
      </c>
      <c r="C66" s="1" t="s">
        <v>120</v>
      </c>
      <c r="D66" s="1" t="s">
        <v>61</v>
      </c>
      <c r="E66" s="1" t="s">
        <v>14</v>
      </c>
      <c r="F66" s="28">
        <v>3500</v>
      </c>
      <c r="G66" s="30">
        <v>0.55000000000000004</v>
      </c>
      <c r="H66" s="28">
        <v>1925</v>
      </c>
      <c r="I66" s="1" t="s">
        <v>15</v>
      </c>
      <c r="J66" s="2">
        <v>42110</v>
      </c>
      <c r="K66" s="1" t="s">
        <v>21</v>
      </c>
      <c r="L66">
        <v>100</v>
      </c>
      <c r="M66" s="1" t="b">
        <f>OR(Solution!$C$2=1,INDEX(Solution!$A$1:$A$11,Solution!$C$2)=Sales_Pipeline[Country])</f>
        <v>1</v>
      </c>
    </row>
    <row r="67" spans="1:13" x14ac:dyDescent="0.25">
      <c r="A67" s="2">
        <v>42011</v>
      </c>
      <c r="B67" s="1" t="s">
        <v>68</v>
      </c>
      <c r="C67" s="1" t="s">
        <v>121</v>
      </c>
      <c r="D67" s="1" t="s">
        <v>40</v>
      </c>
      <c r="E67" s="1" t="s">
        <v>73</v>
      </c>
      <c r="F67" s="28">
        <v>2620</v>
      </c>
      <c r="G67" s="30">
        <v>0.7</v>
      </c>
      <c r="H67" s="28">
        <v>1834</v>
      </c>
      <c r="I67" s="1" t="s">
        <v>15</v>
      </c>
      <c r="J67" s="2">
        <v>42139</v>
      </c>
      <c r="K67" s="1" t="s">
        <v>54</v>
      </c>
      <c r="L67">
        <v>128</v>
      </c>
      <c r="M67" s="1" t="b">
        <f>OR(Solution!$C$2=1,INDEX(Solution!$A$1:$A$11,Solution!$C$2)=Sales_Pipeline[Country])</f>
        <v>1</v>
      </c>
    </row>
    <row r="68" spans="1:13" x14ac:dyDescent="0.25">
      <c r="A68" s="2">
        <v>42011</v>
      </c>
      <c r="B68" s="1" t="s">
        <v>59</v>
      </c>
      <c r="C68" s="1" t="s">
        <v>122</v>
      </c>
      <c r="D68" s="1" t="s">
        <v>23</v>
      </c>
      <c r="E68" s="1" t="s">
        <v>20</v>
      </c>
      <c r="F68" s="28">
        <v>3140</v>
      </c>
      <c r="G68" s="30">
        <v>0.65</v>
      </c>
      <c r="H68" s="28">
        <v>2041</v>
      </c>
      <c r="I68" s="1" t="s">
        <v>47</v>
      </c>
      <c r="J68" s="2">
        <v>42153</v>
      </c>
      <c r="K68" s="1" t="s">
        <v>21</v>
      </c>
      <c r="L68">
        <v>142</v>
      </c>
      <c r="M68" s="1" t="b">
        <f>OR(Solution!$C$2=1,INDEX(Solution!$A$1:$A$11,Solution!$C$2)=Sales_Pipeline[Country])</f>
        <v>1</v>
      </c>
    </row>
    <row r="69" spans="1:13" x14ac:dyDescent="0.25">
      <c r="A69" s="2">
        <v>42011</v>
      </c>
      <c r="B69" s="1" t="s">
        <v>91</v>
      </c>
      <c r="C69" s="1" t="s">
        <v>123</v>
      </c>
      <c r="D69" s="1" t="s">
        <v>52</v>
      </c>
      <c r="E69" s="1" t="s">
        <v>20</v>
      </c>
      <c r="F69" s="28">
        <v>130</v>
      </c>
      <c r="G69" s="30">
        <v>0.75</v>
      </c>
      <c r="H69" s="28">
        <v>97.5</v>
      </c>
      <c r="I69" s="1" t="s">
        <v>53</v>
      </c>
      <c r="J69" s="2">
        <v>42164</v>
      </c>
      <c r="K69" s="1" t="s">
        <v>31</v>
      </c>
      <c r="L69">
        <v>153</v>
      </c>
      <c r="M69" s="1" t="b">
        <f>OR(Solution!$C$2=1,INDEX(Solution!$A$1:$A$11,Solution!$C$2)=Sales_Pipeline[Country])</f>
        <v>1</v>
      </c>
    </row>
    <row r="70" spans="1:13" x14ac:dyDescent="0.25">
      <c r="A70" s="2">
        <v>42011</v>
      </c>
      <c r="B70" s="1" t="s">
        <v>38</v>
      </c>
      <c r="C70" s="1" t="s">
        <v>124</v>
      </c>
      <c r="D70" s="1" t="s">
        <v>57</v>
      </c>
      <c r="E70" s="1" t="s">
        <v>28</v>
      </c>
      <c r="F70" s="28">
        <v>4680</v>
      </c>
      <c r="G70" s="30">
        <v>0.65</v>
      </c>
      <c r="H70" s="28">
        <v>3042</v>
      </c>
      <c r="I70" s="1" t="s">
        <v>24</v>
      </c>
      <c r="J70" s="2">
        <v>42097</v>
      </c>
      <c r="K70" s="1" t="s">
        <v>54</v>
      </c>
      <c r="L70">
        <v>86</v>
      </c>
      <c r="M70" s="1" t="b">
        <f>OR(Solution!$C$2=1,INDEX(Solution!$A$1:$A$11,Solution!$C$2)=Sales_Pipeline[Country])</f>
        <v>1</v>
      </c>
    </row>
    <row r="71" spans="1:13" x14ac:dyDescent="0.25">
      <c r="A71" s="2">
        <v>42011</v>
      </c>
      <c r="B71" s="1" t="s">
        <v>59</v>
      </c>
      <c r="C71" s="1" t="s">
        <v>125</v>
      </c>
      <c r="D71" s="1" t="s">
        <v>27</v>
      </c>
      <c r="E71" s="1" t="s">
        <v>28</v>
      </c>
      <c r="F71" s="28">
        <v>4660</v>
      </c>
      <c r="G71" s="30">
        <v>0.65</v>
      </c>
      <c r="H71" s="28">
        <v>3029</v>
      </c>
      <c r="I71" s="1" t="s">
        <v>24</v>
      </c>
      <c r="J71" s="2">
        <v>42157</v>
      </c>
      <c r="K71" s="1" t="s">
        <v>21</v>
      </c>
      <c r="L71">
        <v>146</v>
      </c>
      <c r="M71" s="1" t="b">
        <f>OR(Solution!$C$2=1,INDEX(Solution!$A$1:$A$11,Solution!$C$2)=Sales_Pipeline[Country])</f>
        <v>1</v>
      </c>
    </row>
    <row r="72" spans="1:13" x14ac:dyDescent="0.25">
      <c r="A72" s="2">
        <v>42011</v>
      </c>
      <c r="B72" s="1" t="s">
        <v>59</v>
      </c>
      <c r="C72" s="1" t="s">
        <v>126</v>
      </c>
      <c r="D72" s="1" t="s">
        <v>57</v>
      </c>
      <c r="E72" s="1" t="s">
        <v>20</v>
      </c>
      <c r="F72" s="28">
        <v>4220</v>
      </c>
      <c r="G72" s="30">
        <v>0.7</v>
      </c>
      <c r="H72" s="28">
        <v>2954</v>
      </c>
      <c r="I72" s="1" t="s">
        <v>24</v>
      </c>
      <c r="J72" s="2">
        <v>42101</v>
      </c>
      <c r="K72" s="1" t="s">
        <v>37</v>
      </c>
      <c r="L72">
        <v>90</v>
      </c>
      <c r="M72" s="1" t="b">
        <f>OR(Solution!$C$2=1,INDEX(Solution!$A$1:$A$11,Solution!$C$2)=Sales_Pipeline[Country])</f>
        <v>1</v>
      </c>
    </row>
    <row r="73" spans="1:13" x14ac:dyDescent="0.25">
      <c r="A73" s="2">
        <v>42011</v>
      </c>
      <c r="B73" s="1" t="s">
        <v>59</v>
      </c>
      <c r="C73" s="1" t="s">
        <v>127</v>
      </c>
      <c r="D73" s="1" t="s">
        <v>40</v>
      </c>
      <c r="E73" s="1" t="s">
        <v>14</v>
      </c>
      <c r="F73" s="28">
        <v>4300</v>
      </c>
      <c r="G73" s="30">
        <v>0.8</v>
      </c>
      <c r="H73" s="28">
        <v>3440</v>
      </c>
      <c r="I73" s="1" t="s">
        <v>15</v>
      </c>
      <c r="J73" s="2">
        <v>42135</v>
      </c>
      <c r="K73" s="1" t="s">
        <v>16</v>
      </c>
      <c r="L73">
        <v>124</v>
      </c>
      <c r="M73" s="1" t="b">
        <f>OR(Solution!$C$2=1,INDEX(Solution!$A$1:$A$11,Solution!$C$2)=Sales_Pipeline[Country])</f>
        <v>1</v>
      </c>
    </row>
    <row r="74" spans="1:13" x14ac:dyDescent="0.25">
      <c r="A74" s="2">
        <v>42012</v>
      </c>
      <c r="B74" s="1" t="s">
        <v>68</v>
      </c>
      <c r="C74" s="1" t="s">
        <v>128</v>
      </c>
      <c r="D74" s="1" t="s">
        <v>52</v>
      </c>
      <c r="E74" s="1" t="s">
        <v>14</v>
      </c>
      <c r="F74" s="28">
        <v>2950</v>
      </c>
      <c r="G74" s="30">
        <v>0.7</v>
      </c>
      <c r="H74" s="28">
        <v>2065</v>
      </c>
      <c r="I74" s="1" t="s">
        <v>47</v>
      </c>
      <c r="J74" s="2">
        <v>42175</v>
      </c>
      <c r="K74" s="1" t="s">
        <v>21</v>
      </c>
      <c r="L74">
        <v>163</v>
      </c>
      <c r="M74" s="1" t="b">
        <f>OR(Solution!$C$2=1,INDEX(Solution!$A$1:$A$11,Solution!$C$2)=Sales_Pipeline[Country])</f>
        <v>1</v>
      </c>
    </row>
    <row r="75" spans="1:13" x14ac:dyDescent="0.25">
      <c r="A75" s="2">
        <v>42012</v>
      </c>
      <c r="B75" s="1" t="s">
        <v>93</v>
      </c>
      <c r="C75" s="1" t="s">
        <v>129</v>
      </c>
      <c r="D75" s="1" t="s">
        <v>40</v>
      </c>
      <c r="E75" s="1" t="s">
        <v>46</v>
      </c>
      <c r="F75" s="28">
        <v>3880</v>
      </c>
      <c r="G75" s="30">
        <v>0.85</v>
      </c>
      <c r="H75" s="28">
        <v>3298</v>
      </c>
      <c r="I75" s="1" t="s">
        <v>24</v>
      </c>
      <c r="J75" s="2">
        <v>42115</v>
      </c>
      <c r="K75" s="1" t="s">
        <v>54</v>
      </c>
      <c r="M75" s="1" t="b">
        <f>OR(Solution!$C$2=1,INDEX(Solution!$A$1:$A$11,Solution!$C$2)=Sales_Pipeline[Country])</f>
        <v>1</v>
      </c>
    </row>
    <row r="76" spans="1:13" x14ac:dyDescent="0.25">
      <c r="A76" s="2">
        <v>42012</v>
      </c>
      <c r="B76" s="1" t="s">
        <v>17</v>
      </c>
      <c r="C76" s="1" t="s">
        <v>130</v>
      </c>
      <c r="D76" s="1" t="s">
        <v>57</v>
      </c>
      <c r="E76" s="1" t="s">
        <v>14</v>
      </c>
      <c r="F76" s="28">
        <v>1350</v>
      </c>
      <c r="G76" s="30">
        <v>0.55000000000000004</v>
      </c>
      <c r="H76" s="28">
        <v>742.5</v>
      </c>
      <c r="I76" s="1" t="s">
        <v>47</v>
      </c>
      <c r="J76" s="2">
        <v>42155</v>
      </c>
      <c r="K76" s="1" t="s">
        <v>37</v>
      </c>
      <c r="L76">
        <v>143</v>
      </c>
      <c r="M76" s="1" t="b">
        <f>OR(Solution!$C$2=1,INDEX(Solution!$A$1:$A$11,Solution!$C$2)=Sales_Pipeline[Country])</f>
        <v>1</v>
      </c>
    </row>
    <row r="77" spans="1:13" x14ac:dyDescent="0.25">
      <c r="A77" s="2">
        <v>42012</v>
      </c>
      <c r="B77" s="1" t="s">
        <v>83</v>
      </c>
      <c r="C77" s="1" t="s">
        <v>131</v>
      </c>
      <c r="D77" s="1" t="s">
        <v>57</v>
      </c>
      <c r="E77" s="1" t="s">
        <v>73</v>
      </c>
      <c r="F77" s="28">
        <v>2260</v>
      </c>
      <c r="G77" s="30">
        <v>0.85</v>
      </c>
      <c r="H77" s="28">
        <v>1921</v>
      </c>
      <c r="I77" s="1" t="s">
        <v>47</v>
      </c>
      <c r="J77" s="2">
        <v>42160</v>
      </c>
      <c r="K77" s="1" t="s">
        <v>54</v>
      </c>
      <c r="L77">
        <v>148</v>
      </c>
      <c r="M77" s="1" t="b">
        <f>OR(Solution!$C$2=1,INDEX(Solution!$A$1:$A$11,Solution!$C$2)=Sales_Pipeline[Country])</f>
        <v>1</v>
      </c>
    </row>
    <row r="78" spans="1:13" x14ac:dyDescent="0.25">
      <c r="A78" s="2">
        <v>42012</v>
      </c>
      <c r="B78" s="1" t="s">
        <v>17</v>
      </c>
      <c r="C78" s="1" t="s">
        <v>132</v>
      </c>
      <c r="D78" s="1" t="s">
        <v>34</v>
      </c>
      <c r="E78" s="1" t="s">
        <v>35</v>
      </c>
      <c r="F78" s="28">
        <v>3560</v>
      </c>
      <c r="G78" s="30">
        <v>0.55000000000000004</v>
      </c>
      <c r="H78" s="28">
        <v>1958</v>
      </c>
      <c r="I78" s="1" t="s">
        <v>24</v>
      </c>
      <c r="J78" s="2">
        <v>42105</v>
      </c>
      <c r="K78" s="1" t="s">
        <v>37</v>
      </c>
      <c r="L78">
        <v>93</v>
      </c>
      <c r="M78" s="1" t="b">
        <f>OR(Solution!$C$2=1,INDEX(Solution!$A$1:$A$11,Solution!$C$2)=Sales_Pipeline[Country])</f>
        <v>1</v>
      </c>
    </row>
    <row r="79" spans="1:13" x14ac:dyDescent="0.25">
      <c r="A79" s="2">
        <v>42012</v>
      </c>
      <c r="B79" s="1" t="s">
        <v>74</v>
      </c>
      <c r="C79" s="1" t="s">
        <v>133</v>
      </c>
      <c r="D79" s="1" t="s">
        <v>27</v>
      </c>
      <c r="E79" s="1" t="s">
        <v>35</v>
      </c>
      <c r="F79" s="28">
        <v>1150</v>
      </c>
      <c r="G79" s="30">
        <v>0.85</v>
      </c>
      <c r="H79" s="28">
        <v>977.5</v>
      </c>
      <c r="I79" s="1" t="s">
        <v>47</v>
      </c>
      <c r="J79" s="2">
        <v>42113</v>
      </c>
      <c r="K79" s="1" t="s">
        <v>37</v>
      </c>
      <c r="L79">
        <v>101</v>
      </c>
      <c r="M79" s="1" t="b">
        <f>OR(Solution!$C$2=1,INDEX(Solution!$A$1:$A$11,Solution!$C$2)=Sales_Pipeline[Country])</f>
        <v>1</v>
      </c>
    </row>
    <row r="80" spans="1:13" x14ac:dyDescent="0.25">
      <c r="A80" s="2">
        <v>42012</v>
      </c>
      <c r="B80" s="1" t="s">
        <v>38</v>
      </c>
      <c r="C80" s="1" t="s">
        <v>134</v>
      </c>
      <c r="D80" s="1" t="s">
        <v>23</v>
      </c>
      <c r="E80" s="1" t="s">
        <v>35</v>
      </c>
      <c r="F80" s="28">
        <v>3630</v>
      </c>
      <c r="G80" s="30">
        <v>0.6</v>
      </c>
      <c r="H80" s="28">
        <v>2178</v>
      </c>
      <c r="I80" s="1" t="s">
        <v>47</v>
      </c>
      <c r="J80" s="2">
        <v>42111</v>
      </c>
      <c r="K80" s="1" t="s">
        <v>54</v>
      </c>
      <c r="L80">
        <v>99</v>
      </c>
      <c r="M80" s="1" t="b">
        <f>OR(Solution!$C$2=1,INDEX(Solution!$A$1:$A$11,Solution!$C$2)=Sales_Pipeline[Country])</f>
        <v>1</v>
      </c>
    </row>
    <row r="81" spans="1:13" x14ac:dyDescent="0.25">
      <c r="A81" s="2">
        <v>42012</v>
      </c>
      <c r="B81" s="1" t="s">
        <v>70</v>
      </c>
      <c r="C81" s="1" t="s">
        <v>135</v>
      </c>
      <c r="D81" s="1" t="s">
        <v>27</v>
      </c>
      <c r="E81" s="1" t="s">
        <v>20</v>
      </c>
      <c r="F81" s="28">
        <v>2490</v>
      </c>
      <c r="G81" s="30">
        <v>0.8</v>
      </c>
      <c r="H81" s="28">
        <v>1992</v>
      </c>
      <c r="I81" s="1" t="s">
        <v>24</v>
      </c>
      <c r="J81" s="2">
        <v>42178</v>
      </c>
      <c r="K81" s="1" t="s">
        <v>16</v>
      </c>
      <c r="L81">
        <v>166</v>
      </c>
      <c r="M81" s="1" t="b">
        <f>OR(Solution!$C$2=1,INDEX(Solution!$A$1:$A$11,Solution!$C$2)=Sales_Pipeline[Country])</f>
        <v>1</v>
      </c>
    </row>
    <row r="82" spans="1:13" x14ac:dyDescent="0.25">
      <c r="A82" s="2">
        <v>42012</v>
      </c>
      <c r="B82" s="1" t="s">
        <v>93</v>
      </c>
      <c r="C82" s="1" t="s">
        <v>136</v>
      </c>
      <c r="D82" s="1" t="s">
        <v>57</v>
      </c>
      <c r="E82" s="1" t="s">
        <v>14</v>
      </c>
      <c r="F82" s="28">
        <v>2850</v>
      </c>
      <c r="G82" s="30">
        <v>0.55000000000000004</v>
      </c>
      <c r="H82" s="28">
        <v>1567.5</v>
      </c>
      <c r="I82" s="1" t="s">
        <v>24</v>
      </c>
      <c r="J82" s="2">
        <v>42129</v>
      </c>
      <c r="K82" s="1" t="s">
        <v>54</v>
      </c>
      <c r="L82">
        <v>117</v>
      </c>
      <c r="M82" s="1" t="b">
        <f>OR(Solution!$C$2=1,INDEX(Solution!$A$1:$A$11,Solution!$C$2)=Sales_Pipeline[Country])</f>
        <v>1</v>
      </c>
    </row>
    <row r="83" spans="1:13" x14ac:dyDescent="0.25">
      <c r="A83" s="2">
        <v>42012</v>
      </c>
      <c r="B83" s="1" t="s">
        <v>55</v>
      </c>
      <c r="C83" s="1" t="s">
        <v>137</v>
      </c>
      <c r="D83" s="1" t="s">
        <v>13</v>
      </c>
      <c r="E83" s="1" t="s">
        <v>20</v>
      </c>
      <c r="F83" s="28">
        <v>4780</v>
      </c>
      <c r="G83" s="30">
        <v>0.85</v>
      </c>
      <c r="H83" s="28">
        <v>4063</v>
      </c>
      <c r="I83" s="1" t="s">
        <v>24</v>
      </c>
      <c r="J83" s="2">
        <v>42145</v>
      </c>
      <c r="K83" s="1" t="s">
        <v>21</v>
      </c>
      <c r="L83">
        <v>133</v>
      </c>
      <c r="M83" s="1" t="b">
        <f>OR(Solution!$C$2=1,INDEX(Solution!$A$1:$A$11,Solution!$C$2)=Sales_Pipeline[Country])</f>
        <v>1</v>
      </c>
    </row>
    <row r="84" spans="1:13" x14ac:dyDescent="0.25">
      <c r="A84" s="2">
        <v>42013</v>
      </c>
      <c r="B84" s="1" t="s">
        <v>59</v>
      </c>
      <c r="C84" s="1" t="s">
        <v>138</v>
      </c>
      <c r="D84" s="1" t="s">
        <v>13</v>
      </c>
      <c r="E84" s="1" t="s">
        <v>35</v>
      </c>
      <c r="F84" s="28">
        <v>4320</v>
      </c>
      <c r="G84" s="30">
        <v>0.6</v>
      </c>
      <c r="H84" s="28">
        <v>2592</v>
      </c>
      <c r="I84" s="1" t="s">
        <v>24</v>
      </c>
      <c r="J84" s="2">
        <v>42132</v>
      </c>
      <c r="K84" s="1" t="s">
        <v>16</v>
      </c>
      <c r="L84">
        <v>119</v>
      </c>
      <c r="M84" s="1" t="b">
        <f>OR(Solution!$C$2=1,INDEX(Solution!$A$1:$A$11,Solution!$C$2)=Sales_Pipeline[Country])</f>
        <v>1</v>
      </c>
    </row>
    <row r="85" spans="1:13" x14ac:dyDescent="0.25">
      <c r="A85" s="2">
        <v>42013</v>
      </c>
      <c r="B85" s="1" t="s">
        <v>41</v>
      </c>
      <c r="C85" s="1" t="s">
        <v>139</v>
      </c>
      <c r="D85" s="1" t="s">
        <v>27</v>
      </c>
      <c r="E85" s="1" t="s">
        <v>35</v>
      </c>
      <c r="F85" s="28">
        <v>390</v>
      </c>
      <c r="G85" s="30">
        <v>0.55000000000000004</v>
      </c>
      <c r="H85" s="28">
        <v>214.5</v>
      </c>
      <c r="I85" s="1" t="s">
        <v>53</v>
      </c>
      <c r="J85" s="2">
        <v>42141</v>
      </c>
      <c r="K85" s="1" t="s">
        <v>54</v>
      </c>
      <c r="L85">
        <v>128</v>
      </c>
      <c r="M85" s="1" t="b">
        <f>OR(Solution!$C$2=1,INDEX(Solution!$A$1:$A$11,Solution!$C$2)=Sales_Pipeline[Country])</f>
        <v>1</v>
      </c>
    </row>
    <row r="86" spans="1:13" x14ac:dyDescent="0.25">
      <c r="A86" s="2">
        <v>42013</v>
      </c>
      <c r="B86" s="1" t="s">
        <v>62</v>
      </c>
      <c r="C86" s="1" t="s">
        <v>140</v>
      </c>
      <c r="D86" s="1" t="s">
        <v>40</v>
      </c>
      <c r="E86" s="1" t="s">
        <v>73</v>
      </c>
      <c r="F86" s="28">
        <v>4770</v>
      </c>
      <c r="G86" s="30">
        <v>0.55000000000000004</v>
      </c>
      <c r="H86" s="28">
        <v>2623.5</v>
      </c>
      <c r="I86" s="1" t="s">
        <v>47</v>
      </c>
      <c r="J86" s="2">
        <v>42128</v>
      </c>
      <c r="K86" s="1" t="s">
        <v>54</v>
      </c>
      <c r="L86">
        <v>115</v>
      </c>
      <c r="M86" s="1" t="b">
        <f>OR(Solution!$C$2=1,INDEX(Solution!$A$1:$A$11,Solution!$C$2)=Sales_Pipeline[Country])</f>
        <v>1</v>
      </c>
    </row>
    <row r="87" spans="1:13" x14ac:dyDescent="0.25">
      <c r="A87" s="2">
        <v>42013</v>
      </c>
      <c r="B87" s="1" t="s">
        <v>91</v>
      </c>
      <c r="C87" s="1" t="s">
        <v>141</v>
      </c>
      <c r="D87" s="1" t="s">
        <v>61</v>
      </c>
      <c r="E87" s="1" t="s">
        <v>14</v>
      </c>
      <c r="F87" s="28">
        <v>4470</v>
      </c>
      <c r="G87" s="30">
        <v>0.7</v>
      </c>
      <c r="H87" s="28">
        <v>3129</v>
      </c>
      <c r="I87" s="1" t="s">
        <v>47</v>
      </c>
      <c r="J87" s="2">
        <v>42170</v>
      </c>
      <c r="K87" s="1" t="s">
        <v>37</v>
      </c>
      <c r="L87">
        <v>157</v>
      </c>
      <c r="M87" s="1" t="b">
        <f>OR(Solution!$C$2=1,INDEX(Solution!$A$1:$A$11,Solution!$C$2)=Sales_Pipeline[Country])</f>
        <v>1</v>
      </c>
    </row>
    <row r="88" spans="1:13" x14ac:dyDescent="0.25">
      <c r="A88" s="2">
        <v>42013</v>
      </c>
      <c r="B88" s="1" t="s">
        <v>38</v>
      </c>
      <c r="C88" s="1" t="s">
        <v>142</v>
      </c>
      <c r="D88" s="1" t="s">
        <v>34</v>
      </c>
      <c r="E88" s="1" t="s">
        <v>14</v>
      </c>
      <c r="F88" s="28">
        <v>620</v>
      </c>
      <c r="G88" s="30">
        <v>0.55000000000000004</v>
      </c>
      <c r="H88" s="28">
        <v>341</v>
      </c>
      <c r="I88" s="1" t="s">
        <v>47</v>
      </c>
      <c r="J88" s="2">
        <v>42165</v>
      </c>
      <c r="K88" s="1" t="s">
        <v>37</v>
      </c>
      <c r="L88">
        <v>152</v>
      </c>
      <c r="M88" s="1" t="b">
        <f>OR(Solution!$C$2=1,INDEX(Solution!$A$1:$A$11,Solution!$C$2)=Sales_Pipeline[Country])</f>
        <v>1</v>
      </c>
    </row>
    <row r="89" spans="1:13" x14ac:dyDescent="0.25">
      <c r="A89" s="2">
        <v>42013</v>
      </c>
      <c r="B89" s="1" t="s">
        <v>93</v>
      </c>
      <c r="C89" s="1" t="s">
        <v>143</v>
      </c>
      <c r="D89" s="1" t="s">
        <v>13</v>
      </c>
      <c r="E89" s="1" t="s">
        <v>20</v>
      </c>
      <c r="F89" s="28">
        <v>2320</v>
      </c>
      <c r="G89" s="30">
        <v>0.8</v>
      </c>
      <c r="H89" s="28">
        <v>1856</v>
      </c>
      <c r="I89" s="1" t="s">
        <v>15</v>
      </c>
      <c r="J89" s="2">
        <v>42146</v>
      </c>
      <c r="K89" s="1" t="s">
        <v>31</v>
      </c>
      <c r="L89">
        <v>133</v>
      </c>
      <c r="M89" s="1" t="b">
        <f>OR(Solution!$C$2=1,INDEX(Solution!$A$1:$A$11,Solution!$C$2)=Sales_Pipeline[Country])</f>
        <v>1</v>
      </c>
    </row>
    <row r="90" spans="1:13" x14ac:dyDescent="0.25">
      <c r="A90" s="2">
        <v>42013</v>
      </c>
      <c r="B90" s="1" t="s">
        <v>17</v>
      </c>
      <c r="C90" s="1" t="s">
        <v>144</v>
      </c>
      <c r="D90" s="1" t="s">
        <v>40</v>
      </c>
      <c r="E90" s="1" t="s">
        <v>20</v>
      </c>
      <c r="F90" s="28">
        <v>3180</v>
      </c>
      <c r="G90" s="30">
        <v>0.55000000000000004</v>
      </c>
      <c r="H90" s="28">
        <v>1749</v>
      </c>
      <c r="I90" s="1" t="s">
        <v>47</v>
      </c>
      <c r="J90" s="2">
        <v>42171</v>
      </c>
      <c r="K90" s="1" t="s">
        <v>37</v>
      </c>
      <c r="L90">
        <v>158</v>
      </c>
      <c r="M90" s="1" t="b">
        <f>OR(Solution!$C$2=1,INDEX(Solution!$A$1:$A$11,Solution!$C$2)=Sales_Pipeline[Country])</f>
        <v>1</v>
      </c>
    </row>
    <row r="91" spans="1:13" x14ac:dyDescent="0.25">
      <c r="A91" s="2">
        <v>42013</v>
      </c>
      <c r="B91" s="1" t="s">
        <v>68</v>
      </c>
      <c r="C91" s="1" t="s">
        <v>145</v>
      </c>
      <c r="D91" s="1" t="s">
        <v>52</v>
      </c>
      <c r="E91" s="1" t="s">
        <v>14</v>
      </c>
      <c r="F91" s="28">
        <v>2190</v>
      </c>
      <c r="G91" s="30">
        <v>0.65</v>
      </c>
      <c r="H91" s="28">
        <v>1423.5</v>
      </c>
      <c r="I91" s="1" t="s">
        <v>24</v>
      </c>
      <c r="J91" s="2">
        <v>42119</v>
      </c>
      <c r="K91" s="1" t="s">
        <v>31</v>
      </c>
      <c r="L91">
        <v>106</v>
      </c>
      <c r="M91" s="1" t="b">
        <f>OR(Solution!$C$2=1,INDEX(Solution!$A$1:$A$11,Solution!$C$2)=Sales_Pipeline[Country])</f>
        <v>1</v>
      </c>
    </row>
    <row r="92" spans="1:13" x14ac:dyDescent="0.25">
      <c r="A92" s="2">
        <v>42013</v>
      </c>
      <c r="B92" s="1" t="s">
        <v>87</v>
      </c>
      <c r="C92" s="1" t="s">
        <v>146</v>
      </c>
      <c r="D92" s="1" t="s">
        <v>61</v>
      </c>
      <c r="E92" s="1" t="s">
        <v>28</v>
      </c>
      <c r="F92" s="28">
        <v>4010</v>
      </c>
      <c r="G92" s="30">
        <v>0.65</v>
      </c>
      <c r="H92" s="28">
        <v>2606.5</v>
      </c>
      <c r="I92" s="1" t="s">
        <v>24</v>
      </c>
      <c r="J92" s="2">
        <v>42154</v>
      </c>
      <c r="K92" s="1" t="s">
        <v>16</v>
      </c>
      <c r="L92">
        <v>141</v>
      </c>
      <c r="M92" s="1" t="b">
        <f>OR(Solution!$C$2=1,INDEX(Solution!$A$1:$A$11,Solution!$C$2)=Sales_Pipeline[Country])</f>
        <v>1</v>
      </c>
    </row>
    <row r="93" spans="1:13" x14ac:dyDescent="0.25">
      <c r="A93" s="2">
        <v>42013</v>
      </c>
      <c r="B93" s="1" t="s">
        <v>44</v>
      </c>
      <c r="C93" s="1" t="s">
        <v>147</v>
      </c>
      <c r="D93" s="1" t="s">
        <v>19</v>
      </c>
      <c r="E93" s="1" t="s">
        <v>28</v>
      </c>
      <c r="F93" s="28">
        <v>4160</v>
      </c>
      <c r="G93" s="30">
        <v>0.75</v>
      </c>
      <c r="H93" s="28">
        <v>3120</v>
      </c>
      <c r="I93" s="1" t="s">
        <v>24</v>
      </c>
      <c r="J93" s="2">
        <v>42166</v>
      </c>
      <c r="K93" s="1" t="s">
        <v>31</v>
      </c>
      <c r="L93">
        <v>153</v>
      </c>
      <c r="M93" s="1" t="b">
        <f>OR(Solution!$C$2=1,INDEX(Solution!$A$1:$A$11,Solution!$C$2)=Sales_Pipeline[Country])</f>
        <v>1</v>
      </c>
    </row>
    <row r="94" spans="1:13" x14ac:dyDescent="0.25">
      <c r="A94" s="2">
        <v>42013</v>
      </c>
      <c r="B94" s="1" t="s">
        <v>65</v>
      </c>
      <c r="C94" s="1" t="s">
        <v>148</v>
      </c>
      <c r="D94" s="1" t="s">
        <v>19</v>
      </c>
      <c r="E94" s="1" t="s">
        <v>20</v>
      </c>
      <c r="F94" s="28">
        <v>580</v>
      </c>
      <c r="G94" s="30">
        <v>0.8</v>
      </c>
      <c r="H94" s="28">
        <v>464</v>
      </c>
      <c r="I94" s="1" t="s">
        <v>15</v>
      </c>
      <c r="J94" s="2">
        <v>42136</v>
      </c>
      <c r="K94" s="1" t="s">
        <v>21</v>
      </c>
      <c r="L94">
        <v>123</v>
      </c>
      <c r="M94" s="1" t="b">
        <f>OR(Solution!$C$2=1,INDEX(Solution!$A$1:$A$11,Solution!$C$2)=Sales_Pipeline[Country])</f>
        <v>1</v>
      </c>
    </row>
    <row r="95" spans="1:13" x14ac:dyDescent="0.25">
      <c r="A95" s="2">
        <v>42013</v>
      </c>
      <c r="B95" s="1" t="s">
        <v>48</v>
      </c>
      <c r="C95" s="1" t="s">
        <v>149</v>
      </c>
      <c r="D95" s="1" t="s">
        <v>34</v>
      </c>
      <c r="E95" s="1" t="s">
        <v>46</v>
      </c>
      <c r="F95" s="28">
        <v>3380</v>
      </c>
      <c r="G95" s="30">
        <v>0.75</v>
      </c>
      <c r="H95" s="28">
        <v>2535</v>
      </c>
      <c r="I95" s="1" t="s">
        <v>24</v>
      </c>
      <c r="J95" s="2">
        <v>42066</v>
      </c>
      <c r="K95" s="1" t="s">
        <v>54</v>
      </c>
      <c r="M95" s="1" t="b">
        <f>OR(Solution!$C$2=1,INDEX(Solution!$A$1:$A$11,Solution!$C$2)=Sales_Pipeline[Country])</f>
        <v>1</v>
      </c>
    </row>
    <row r="96" spans="1:13" x14ac:dyDescent="0.25">
      <c r="A96" s="2">
        <v>42013</v>
      </c>
      <c r="B96" s="1" t="s">
        <v>25</v>
      </c>
      <c r="C96" s="1" t="s">
        <v>150</v>
      </c>
      <c r="D96" s="1" t="s">
        <v>57</v>
      </c>
      <c r="E96" s="1" t="s">
        <v>14</v>
      </c>
      <c r="F96" s="28">
        <v>3010</v>
      </c>
      <c r="G96" s="30">
        <v>0.75</v>
      </c>
      <c r="H96" s="28">
        <v>2257.5</v>
      </c>
      <c r="I96" s="1" t="s">
        <v>15</v>
      </c>
      <c r="J96" s="2">
        <v>42157</v>
      </c>
      <c r="K96" s="1" t="s">
        <v>31</v>
      </c>
      <c r="L96">
        <v>144</v>
      </c>
      <c r="M96" s="1" t="b">
        <f>OR(Solution!$C$2=1,INDEX(Solution!$A$1:$A$11,Solution!$C$2)=Sales_Pipeline[Country])</f>
        <v>1</v>
      </c>
    </row>
    <row r="97" spans="1:13" x14ac:dyDescent="0.25">
      <c r="A97" s="2">
        <v>42014</v>
      </c>
      <c r="B97" s="1" t="s">
        <v>70</v>
      </c>
      <c r="C97" s="1" t="s">
        <v>151</v>
      </c>
      <c r="D97" s="1" t="s">
        <v>57</v>
      </c>
      <c r="E97" s="1" t="s">
        <v>35</v>
      </c>
      <c r="F97" s="28">
        <v>470</v>
      </c>
      <c r="G97" s="30">
        <v>0.7</v>
      </c>
      <c r="H97" s="28">
        <v>329</v>
      </c>
      <c r="I97" s="1" t="s">
        <v>47</v>
      </c>
      <c r="J97" s="2">
        <v>42096</v>
      </c>
      <c r="K97" s="1" t="s">
        <v>37</v>
      </c>
      <c r="L97">
        <v>82</v>
      </c>
      <c r="M97" s="1" t="b">
        <f>OR(Solution!$C$2=1,INDEX(Solution!$A$1:$A$11,Solution!$C$2)=Sales_Pipeline[Country])</f>
        <v>1</v>
      </c>
    </row>
    <row r="98" spans="1:13" x14ac:dyDescent="0.25">
      <c r="A98" s="2">
        <v>42014</v>
      </c>
      <c r="B98" s="1" t="s">
        <v>25</v>
      </c>
      <c r="C98" s="1" t="s">
        <v>152</v>
      </c>
      <c r="D98" s="1" t="s">
        <v>34</v>
      </c>
      <c r="E98" s="1" t="s">
        <v>46</v>
      </c>
      <c r="F98" s="28">
        <v>4460</v>
      </c>
      <c r="G98" s="30">
        <v>0.55000000000000004</v>
      </c>
      <c r="H98" s="28">
        <v>2453</v>
      </c>
      <c r="I98" s="1" t="s">
        <v>47</v>
      </c>
      <c r="J98" s="2">
        <v>42033</v>
      </c>
      <c r="K98" s="1" t="s">
        <v>54</v>
      </c>
      <c r="M98" s="1" t="b">
        <f>OR(Solution!$C$2=1,INDEX(Solution!$A$1:$A$11,Solution!$C$2)=Sales_Pipeline[Country])</f>
        <v>1</v>
      </c>
    </row>
    <row r="99" spans="1:13" x14ac:dyDescent="0.25">
      <c r="A99" s="2">
        <v>42014</v>
      </c>
      <c r="B99" s="1" t="s">
        <v>70</v>
      </c>
      <c r="C99" s="1" t="s">
        <v>153</v>
      </c>
      <c r="D99" s="1" t="s">
        <v>52</v>
      </c>
      <c r="E99" s="1" t="s">
        <v>35</v>
      </c>
      <c r="F99" s="28">
        <v>3320</v>
      </c>
      <c r="G99" s="30">
        <v>0.55000000000000004</v>
      </c>
      <c r="H99" s="28">
        <v>1826</v>
      </c>
      <c r="I99" s="1" t="s">
        <v>24</v>
      </c>
      <c r="J99" s="2">
        <v>42133</v>
      </c>
      <c r="K99" s="1" t="s">
        <v>37</v>
      </c>
      <c r="L99">
        <v>119</v>
      </c>
      <c r="M99" s="1" t="b">
        <f>OR(Solution!$C$2=1,INDEX(Solution!$A$1:$A$11,Solution!$C$2)=Sales_Pipeline[Country])</f>
        <v>1</v>
      </c>
    </row>
    <row r="100" spans="1:13" x14ac:dyDescent="0.25">
      <c r="A100" s="2">
        <v>42014</v>
      </c>
      <c r="B100" s="1" t="s">
        <v>11</v>
      </c>
      <c r="C100" s="1" t="s">
        <v>154</v>
      </c>
      <c r="D100" s="1" t="s">
        <v>52</v>
      </c>
      <c r="E100" s="1" t="s">
        <v>28</v>
      </c>
      <c r="F100" s="28">
        <v>2800</v>
      </c>
      <c r="G100" s="30">
        <v>0.7</v>
      </c>
      <c r="H100" s="28">
        <v>1960</v>
      </c>
      <c r="I100" s="1" t="s">
        <v>24</v>
      </c>
      <c r="J100" s="2">
        <v>42172</v>
      </c>
      <c r="K100" s="1" t="s">
        <v>21</v>
      </c>
      <c r="L100">
        <v>158</v>
      </c>
      <c r="M100" s="1" t="b">
        <f>OR(Solution!$C$2=1,INDEX(Solution!$A$1:$A$11,Solution!$C$2)=Sales_Pipeline[Country])</f>
        <v>1</v>
      </c>
    </row>
    <row r="101" spans="1:13" x14ac:dyDescent="0.25">
      <c r="A101" s="2">
        <v>42014</v>
      </c>
      <c r="B101" s="1" t="s">
        <v>44</v>
      </c>
      <c r="C101" s="1" t="s">
        <v>155</v>
      </c>
      <c r="D101" s="1" t="s">
        <v>61</v>
      </c>
      <c r="E101" s="1" t="s">
        <v>28</v>
      </c>
      <c r="F101" s="28">
        <v>1270</v>
      </c>
      <c r="G101" s="30">
        <v>0.55000000000000004</v>
      </c>
      <c r="H101" s="28">
        <v>698.5</v>
      </c>
      <c r="I101" s="1" t="s">
        <v>24</v>
      </c>
      <c r="J101" s="2">
        <v>42138</v>
      </c>
      <c r="K101" s="1" t="s">
        <v>54</v>
      </c>
      <c r="L101">
        <v>124</v>
      </c>
      <c r="M101" s="1" t="b">
        <f>OR(Solution!$C$2=1,INDEX(Solution!$A$1:$A$11,Solution!$C$2)=Sales_Pipeline[Country])</f>
        <v>1</v>
      </c>
    </row>
    <row r="102" spans="1:13" x14ac:dyDescent="0.25">
      <c r="A102" s="2">
        <v>42014</v>
      </c>
      <c r="B102" s="1" t="s">
        <v>68</v>
      </c>
      <c r="C102" s="1" t="s">
        <v>156</v>
      </c>
      <c r="D102" s="1" t="s">
        <v>13</v>
      </c>
      <c r="E102" s="1" t="s">
        <v>14</v>
      </c>
      <c r="F102" s="28">
        <v>1390</v>
      </c>
      <c r="G102" s="30">
        <v>0.75</v>
      </c>
      <c r="H102" s="28">
        <v>1042.5</v>
      </c>
      <c r="I102" s="1" t="s">
        <v>47</v>
      </c>
      <c r="J102" s="2">
        <v>42184</v>
      </c>
      <c r="K102" s="1" t="s">
        <v>54</v>
      </c>
      <c r="L102">
        <v>170</v>
      </c>
      <c r="M102" s="1" t="b">
        <f>OR(Solution!$C$2=1,INDEX(Solution!$A$1:$A$11,Solution!$C$2)=Sales_Pipeline[Country])</f>
        <v>1</v>
      </c>
    </row>
    <row r="103" spans="1:13" x14ac:dyDescent="0.25">
      <c r="A103" s="2">
        <v>42014</v>
      </c>
      <c r="B103" s="1" t="s">
        <v>74</v>
      </c>
      <c r="C103" s="1" t="s">
        <v>157</v>
      </c>
      <c r="D103" s="1" t="s">
        <v>43</v>
      </c>
      <c r="E103" s="1" t="s">
        <v>14</v>
      </c>
      <c r="F103" s="28">
        <v>2420</v>
      </c>
      <c r="G103" s="30">
        <v>0.7</v>
      </c>
      <c r="H103" s="28">
        <v>1694</v>
      </c>
      <c r="I103" s="1" t="s">
        <v>15</v>
      </c>
      <c r="J103" s="2">
        <v>42126</v>
      </c>
      <c r="K103" s="1" t="s">
        <v>21</v>
      </c>
      <c r="L103">
        <v>112</v>
      </c>
      <c r="M103" s="1" t="b">
        <f>OR(Solution!$C$2=1,INDEX(Solution!$A$1:$A$11,Solution!$C$2)=Sales_Pipeline[Country])</f>
        <v>1</v>
      </c>
    </row>
    <row r="104" spans="1:13" x14ac:dyDescent="0.25">
      <c r="A104" s="2">
        <v>42014</v>
      </c>
      <c r="B104" s="1" t="s">
        <v>17</v>
      </c>
      <c r="C104" s="1" t="s">
        <v>158</v>
      </c>
      <c r="D104" s="1" t="s">
        <v>19</v>
      </c>
      <c r="E104" s="1" t="s">
        <v>20</v>
      </c>
      <c r="F104" s="28">
        <v>4330</v>
      </c>
      <c r="G104" s="30">
        <v>0.7</v>
      </c>
      <c r="H104" s="28">
        <v>3031</v>
      </c>
      <c r="I104" s="1" t="s">
        <v>47</v>
      </c>
      <c r="J104" s="2">
        <v>42105</v>
      </c>
      <c r="K104" s="1" t="s">
        <v>21</v>
      </c>
      <c r="L104">
        <v>91</v>
      </c>
      <c r="M104" s="1" t="b">
        <f>OR(Solution!$C$2=1,INDEX(Solution!$A$1:$A$11,Solution!$C$2)=Sales_Pipeline[Country])</f>
        <v>1</v>
      </c>
    </row>
    <row r="105" spans="1:13" x14ac:dyDescent="0.25">
      <c r="A105" s="2">
        <v>42014</v>
      </c>
      <c r="B105" s="1" t="s">
        <v>83</v>
      </c>
      <c r="C105" s="1" t="s">
        <v>159</v>
      </c>
      <c r="D105" s="1" t="s">
        <v>57</v>
      </c>
      <c r="E105" s="1" t="s">
        <v>28</v>
      </c>
      <c r="F105" s="28">
        <v>740</v>
      </c>
      <c r="G105" s="30">
        <v>0.65</v>
      </c>
      <c r="H105" s="28">
        <v>481</v>
      </c>
      <c r="I105" s="1" t="s">
        <v>47</v>
      </c>
      <c r="J105" s="2">
        <v>42147</v>
      </c>
      <c r="K105" s="1" t="s">
        <v>16</v>
      </c>
      <c r="L105">
        <v>133</v>
      </c>
      <c r="M105" s="1" t="b">
        <f>OR(Solution!$C$2=1,INDEX(Solution!$A$1:$A$11,Solution!$C$2)=Sales_Pipeline[Country])</f>
        <v>1</v>
      </c>
    </row>
    <row r="106" spans="1:13" x14ac:dyDescent="0.25">
      <c r="A106" s="2">
        <v>42014</v>
      </c>
      <c r="B106" s="1" t="s">
        <v>41</v>
      </c>
      <c r="C106" s="1" t="s">
        <v>160</v>
      </c>
      <c r="D106" s="1" t="s">
        <v>52</v>
      </c>
      <c r="E106" s="1" t="s">
        <v>35</v>
      </c>
      <c r="F106" s="28">
        <v>1040</v>
      </c>
      <c r="G106" s="30">
        <v>0.75</v>
      </c>
      <c r="H106" s="28">
        <v>780</v>
      </c>
      <c r="I106" s="1" t="s">
        <v>47</v>
      </c>
      <c r="J106" s="2">
        <v>42172</v>
      </c>
      <c r="K106" s="1" t="s">
        <v>21</v>
      </c>
      <c r="L106">
        <v>158</v>
      </c>
      <c r="M106" s="1" t="b">
        <f>OR(Solution!$C$2=1,INDEX(Solution!$A$1:$A$11,Solution!$C$2)=Sales_Pipeline[Country])</f>
        <v>1</v>
      </c>
    </row>
    <row r="107" spans="1:13" x14ac:dyDescent="0.25">
      <c r="A107" s="2">
        <v>42014</v>
      </c>
      <c r="B107" s="1" t="s">
        <v>62</v>
      </c>
      <c r="C107" s="1" t="s">
        <v>161</v>
      </c>
      <c r="D107" s="1" t="s">
        <v>57</v>
      </c>
      <c r="E107" s="1" t="s">
        <v>28</v>
      </c>
      <c r="F107" s="28">
        <v>1440</v>
      </c>
      <c r="G107" s="30">
        <v>0.55000000000000004</v>
      </c>
      <c r="H107" s="28">
        <v>792</v>
      </c>
      <c r="I107" s="1" t="s">
        <v>47</v>
      </c>
      <c r="J107" s="2">
        <v>42101</v>
      </c>
      <c r="K107" s="1" t="s">
        <v>37</v>
      </c>
      <c r="L107">
        <v>87</v>
      </c>
      <c r="M107" s="1" t="b">
        <f>OR(Solution!$C$2=1,INDEX(Solution!$A$1:$A$11,Solution!$C$2)=Sales_Pipeline[Country])</f>
        <v>1</v>
      </c>
    </row>
    <row r="108" spans="1:13" x14ac:dyDescent="0.25">
      <c r="A108" s="2">
        <v>42014</v>
      </c>
      <c r="B108" s="1" t="s">
        <v>70</v>
      </c>
      <c r="C108" s="1" t="s">
        <v>162</v>
      </c>
      <c r="D108" s="1" t="s">
        <v>61</v>
      </c>
      <c r="E108" s="1" t="s">
        <v>35</v>
      </c>
      <c r="F108" s="28">
        <v>1950</v>
      </c>
      <c r="G108" s="30">
        <v>0.85</v>
      </c>
      <c r="H108" s="28">
        <v>1657.5</v>
      </c>
      <c r="I108" s="1" t="s">
        <v>47</v>
      </c>
      <c r="J108" s="2">
        <v>42148</v>
      </c>
      <c r="K108" s="1" t="s">
        <v>54</v>
      </c>
      <c r="L108">
        <v>134</v>
      </c>
      <c r="M108" s="1" t="b">
        <f>OR(Solution!$C$2=1,INDEX(Solution!$A$1:$A$11,Solution!$C$2)=Sales_Pipeline[Country])</f>
        <v>1</v>
      </c>
    </row>
    <row r="109" spans="1:13" x14ac:dyDescent="0.25">
      <c r="A109" s="2">
        <v>42014</v>
      </c>
      <c r="B109" s="1" t="s">
        <v>41</v>
      </c>
      <c r="C109" s="1" t="s">
        <v>163</v>
      </c>
      <c r="D109" s="1" t="s">
        <v>34</v>
      </c>
      <c r="E109" s="1" t="s">
        <v>14</v>
      </c>
      <c r="F109" s="28">
        <v>4670</v>
      </c>
      <c r="G109" s="30">
        <v>0.85</v>
      </c>
      <c r="H109" s="28">
        <v>3969.5</v>
      </c>
      <c r="I109" s="1" t="s">
        <v>15</v>
      </c>
      <c r="J109" s="2">
        <v>42119</v>
      </c>
      <c r="K109" s="1" t="s">
        <v>37</v>
      </c>
      <c r="L109">
        <v>105</v>
      </c>
      <c r="M109" s="1" t="b">
        <f>OR(Solution!$C$2=1,INDEX(Solution!$A$1:$A$11,Solution!$C$2)=Sales_Pipeline[Country])</f>
        <v>1</v>
      </c>
    </row>
    <row r="110" spans="1:13" x14ac:dyDescent="0.25">
      <c r="A110" s="2">
        <v>42015</v>
      </c>
      <c r="B110" s="1" t="s">
        <v>93</v>
      </c>
      <c r="C110" s="1" t="s">
        <v>164</v>
      </c>
      <c r="D110" s="1" t="s">
        <v>57</v>
      </c>
      <c r="E110" s="1" t="s">
        <v>28</v>
      </c>
      <c r="F110" s="28">
        <v>1020</v>
      </c>
      <c r="G110" s="30">
        <v>0.85</v>
      </c>
      <c r="H110" s="28">
        <v>867</v>
      </c>
      <c r="I110" s="1" t="s">
        <v>24</v>
      </c>
      <c r="J110" s="2">
        <v>42118</v>
      </c>
      <c r="K110" s="1" t="s">
        <v>31</v>
      </c>
      <c r="L110">
        <v>103</v>
      </c>
      <c r="M110" s="1" t="b">
        <f>OR(Solution!$C$2=1,INDEX(Solution!$A$1:$A$11,Solution!$C$2)=Sales_Pipeline[Country])</f>
        <v>1</v>
      </c>
    </row>
    <row r="111" spans="1:13" x14ac:dyDescent="0.25">
      <c r="A111" s="2">
        <v>42015</v>
      </c>
      <c r="B111" s="1" t="s">
        <v>25</v>
      </c>
      <c r="C111" s="1" t="s">
        <v>165</v>
      </c>
      <c r="D111" s="1" t="s">
        <v>61</v>
      </c>
      <c r="E111" s="1" t="s">
        <v>14</v>
      </c>
      <c r="F111" s="28">
        <v>490</v>
      </c>
      <c r="G111" s="30">
        <v>0.6</v>
      </c>
      <c r="H111" s="28">
        <v>294</v>
      </c>
      <c r="I111" s="1" t="s">
        <v>47</v>
      </c>
      <c r="J111" s="2">
        <v>42167</v>
      </c>
      <c r="K111" s="1" t="s">
        <v>21</v>
      </c>
      <c r="L111">
        <v>152</v>
      </c>
      <c r="M111" s="1" t="b">
        <f>OR(Solution!$C$2=1,INDEX(Solution!$A$1:$A$11,Solution!$C$2)=Sales_Pipeline[Country])</f>
        <v>1</v>
      </c>
    </row>
    <row r="112" spans="1:13" x14ac:dyDescent="0.25">
      <c r="A112" s="2">
        <v>42015</v>
      </c>
      <c r="B112" s="1" t="s">
        <v>87</v>
      </c>
      <c r="C112" s="1" t="s">
        <v>166</v>
      </c>
      <c r="D112" s="1" t="s">
        <v>43</v>
      </c>
      <c r="E112" s="1" t="s">
        <v>14</v>
      </c>
      <c r="F112" s="28">
        <v>4480</v>
      </c>
      <c r="G112" s="30">
        <v>0.8</v>
      </c>
      <c r="H112" s="28">
        <v>3584</v>
      </c>
      <c r="I112" s="1" t="s">
        <v>47</v>
      </c>
      <c r="J112" s="2">
        <v>42096</v>
      </c>
      <c r="K112" s="1" t="s">
        <v>16</v>
      </c>
      <c r="L112">
        <v>81</v>
      </c>
      <c r="M112" s="1" t="b">
        <f>OR(Solution!$C$2=1,INDEX(Solution!$A$1:$A$11,Solution!$C$2)=Sales_Pipeline[Country])</f>
        <v>1</v>
      </c>
    </row>
    <row r="113" spans="1:13" x14ac:dyDescent="0.25">
      <c r="A113" s="2">
        <v>42015</v>
      </c>
      <c r="B113" s="1" t="s">
        <v>48</v>
      </c>
      <c r="C113" s="1" t="s">
        <v>167</v>
      </c>
      <c r="D113" s="1" t="s">
        <v>61</v>
      </c>
      <c r="E113" s="1" t="s">
        <v>20</v>
      </c>
      <c r="F113" s="28">
        <v>3220</v>
      </c>
      <c r="G113" s="30">
        <v>0.6</v>
      </c>
      <c r="H113" s="28">
        <v>1932</v>
      </c>
      <c r="I113" s="1" t="s">
        <v>24</v>
      </c>
      <c r="J113" s="2">
        <v>42112</v>
      </c>
      <c r="K113" s="1" t="s">
        <v>21</v>
      </c>
      <c r="L113">
        <v>97</v>
      </c>
      <c r="M113" s="1" t="b">
        <f>OR(Solution!$C$2=1,INDEX(Solution!$A$1:$A$11,Solution!$C$2)=Sales_Pipeline[Country])</f>
        <v>1</v>
      </c>
    </row>
    <row r="114" spans="1:13" x14ac:dyDescent="0.25">
      <c r="A114" s="2">
        <v>42015</v>
      </c>
      <c r="B114" s="1" t="s">
        <v>91</v>
      </c>
      <c r="C114" s="1" t="s">
        <v>168</v>
      </c>
      <c r="D114" s="1" t="s">
        <v>13</v>
      </c>
      <c r="E114" s="1" t="s">
        <v>14</v>
      </c>
      <c r="F114" s="28">
        <v>780</v>
      </c>
      <c r="G114" s="30">
        <v>0.7</v>
      </c>
      <c r="H114" s="28">
        <v>546</v>
      </c>
      <c r="I114" s="1" t="s">
        <v>47</v>
      </c>
      <c r="J114" s="2">
        <v>42142</v>
      </c>
      <c r="K114" s="1" t="s">
        <v>16</v>
      </c>
      <c r="L114">
        <v>127</v>
      </c>
      <c r="M114" s="1" t="b">
        <f>OR(Solution!$C$2=1,INDEX(Solution!$A$1:$A$11,Solution!$C$2)=Sales_Pipeline[Country])</f>
        <v>1</v>
      </c>
    </row>
    <row r="115" spans="1:13" x14ac:dyDescent="0.25">
      <c r="A115" s="2">
        <v>42015</v>
      </c>
      <c r="B115" s="1" t="s">
        <v>59</v>
      </c>
      <c r="C115" s="1" t="s">
        <v>169</v>
      </c>
      <c r="D115" s="1" t="s">
        <v>19</v>
      </c>
      <c r="E115" s="1" t="s">
        <v>20</v>
      </c>
      <c r="F115" s="28">
        <v>1890</v>
      </c>
      <c r="G115" s="30">
        <v>0.65</v>
      </c>
      <c r="H115" s="28">
        <v>1228.5</v>
      </c>
      <c r="I115" s="1" t="s">
        <v>47</v>
      </c>
      <c r="J115" s="2">
        <v>42175</v>
      </c>
      <c r="K115" s="1" t="s">
        <v>16</v>
      </c>
      <c r="L115">
        <v>160</v>
      </c>
      <c r="M115" s="1" t="b">
        <f>OR(Solution!$C$2=1,INDEX(Solution!$A$1:$A$11,Solution!$C$2)=Sales_Pipeline[Country])</f>
        <v>1</v>
      </c>
    </row>
    <row r="116" spans="1:13" x14ac:dyDescent="0.25">
      <c r="A116" s="2">
        <v>42015</v>
      </c>
      <c r="B116" s="1" t="s">
        <v>83</v>
      </c>
      <c r="C116" s="1" t="s">
        <v>170</v>
      </c>
      <c r="D116" s="1" t="s">
        <v>23</v>
      </c>
      <c r="E116" s="1" t="s">
        <v>35</v>
      </c>
      <c r="F116" s="28">
        <v>3030</v>
      </c>
      <c r="G116" s="30">
        <v>0.7</v>
      </c>
      <c r="H116" s="28">
        <v>2121</v>
      </c>
      <c r="I116" s="1" t="s">
        <v>24</v>
      </c>
      <c r="J116" s="2">
        <v>42144</v>
      </c>
      <c r="K116" s="1" t="s">
        <v>31</v>
      </c>
      <c r="L116">
        <v>129</v>
      </c>
      <c r="M116" s="1" t="b">
        <f>OR(Solution!$C$2=1,INDEX(Solution!$A$1:$A$11,Solution!$C$2)=Sales_Pipeline[Country])</f>
        <v>1</v>
      </c>
    </row>
    <row r="117" spans="1:13" x14ac:dyDescent="0.25">
      <c r="A117" s="2">
        <v>42015</v>
      </c>
      <c r="B117" s="1" t="s">
        <v>48</v>
      </c>
      <c r="C117" s="1" t="s">
        <v>171</v>
      </c>
      <c r="D117" s="1" t="s">
        <v>13</v>
      </c>
      <c r="E117" s="1" t="s">
        <v>14</v>
      </c>
      <c r="F117" s="28">
        <v>3980</v>
      </c>
      <c r="G117" s="30">
        <v>0.55000000000000004</v>
      </c>
      <c r="H117" s="28">
        <v>2189</v>
      </c>
      <c r="I117" s="1" t="s">
        <v>47</v>
      </c>
      <c r="J117" s="2">
        <v>42159</v>
      </c>
      <c r="K117" s="1" t="s">
        <v>16</v>
      </c>
      <c r="L117">
        <v>144</v>
      </c>
      <c r="M117" s="1" t="b">
        <f>OR(Solution!$C$2=1,INDEX(Solution!$A$1:$A$11,Solution!$C$2)=Sales_Pipeline[Country])</f>
        <v>1</v>
      </c>
    </row>
    <row r="118" spans="1:13" x14ac:dyDescent="0.25">
      <c r="A118" s="2">
        <v>42015</v>
      </c>
      <c r="B118" s="1" t="s">
        <v>62</v>
      </c>
      <c r="C118" s="1" t="s">
        <v>172</v>
      </c>
      <c r="D118" s="1" t="s">
        <v>13</v>
      </c>
      <c r="E118" s="1" t="s">
        <v>20</v>
      </c>
      <c r="F118" s="28">
        <v>800</v>
      </c>
      <c r="G118" s="30">
        <v>0.6</v>
      </c>
      <c r="H118" s="28">
        <v>480</v>
      </c>
      <c r="I118" s="1" t="s">
        <v>24</v>
      </c>
      <c r="J118" s="2">
        <v>42155</v>
      </c>
      <c r="K118" s="1" t="s">
        <v>21</v>
      </c>
      <c r="L118">
        <v>140</v>
      </c>
      <c r="M118" s="1" t="b">
        <f>OR(Solution!$C$2=1,INDEX(Solution!$A$1:$A$11,Solution!$C$2)=Sales_Pipeline[Country])</f>
        <v>1</v>
      </c>
    </row>
    <row r="119" spans="1:13" x14ac:dyDescent="0.25">
      <c r="A119" s="2">
        <v>42015</v>
      </c>
      <c r="B119" s="1" t="s">
        <v>17</v>
      </c>
      <c r="C119" s="1" t="s">
        <v>173</v>
      </c>
      <c r="D119" s="1" t="s">
        <v>27</v>
      </c>
      <c r="E119" s="1" t="s">
        <v>28</v>
      </c>
      <c r="F119" s="28">
        <v>1660</v>
      </c>
      <c r="G119" s="30">
        <v>0.8</v>
      </c>
      <c r="H119" s="28">
        <v>1328</v>
      </c>
      <c r="I119" s="1" t="s">
        <v>47</v>
      </c>
      <c r="J119" s="2">
        <v>42099</v>
      </c>
      <c r="K119" s="1" t="s">
        <v>16</v>
      </c>
      <c r="L119">
        <v>84</v>
      </c>
      <c r="M119" s="1" t="b">
        <f>OR(Solution!$C$2=1,INDEX(Solution!$A$1:$A$11,Solution!$C$2)=Sales_Pipeline[Country])</f>
        <v>1</v>
      </c>
    </row>
    <row r="120" spans="1:13" x14ac:dyDescent="0.25">
      <c r="A120" s="2">
        <v>42015</v>
      </c>
      <c r="B120" s="1" t="s">
        <v>87</v>
      </c>
      <c r="C120" s="1" t="s">
        <v>174</v>
      </c>
      <c r="D120" s="1" t="s">
        <v>43</v>
      </c>
      <c r="E120" s="1" t="s">
        <v>14</v>
      </c>
      <c r="F120" s="28">
        <v>2930</v>
      </c>
      <c r="G120" s="30">
        <v>0.75</v>
      </c>
      <c r="H120" s="28">
        <v>2197.5</v>
      </c>
      <c r="I120" s="1" t="s">
        <v>47</v>
      </c>
      <c r="J120" s="2">
        <v>42133</v>
      </c>
      <c r="K120" s="1" t="s">
        <v>37</v>
      </c>
      <c r="L120">
        <v>118</v>
      </c>
      <c r="M120" s="1" t="b">
        <f>OR(Solution!$C$2=1,INDEX(Solution!$A$1:$A$11,Solution!$C$2)=Sales_Pipeline[Country])</f>
        <v>1</v>
      </c>
    </row>
    <row r="121" spans="1:13" x14ac:dyDescent="0.25">
      <c r="A121" s="2">
        <v>42016</v>
      </c>
      <c r="B121" s="1" t="s">
        <v>59</v>
      </c>
      <c r="C121" s="1" t="s">
        <v>175</v>
      </c>
      <c r="D121" s="1" t="s">
        <v>40</v>
      </c>
      <c r="E121" s="1" t="s">
        <v>20</v>
      </c>
      <c r="F121" s="28">
        <v>1730</v>
      </c>
      <c r="G121" s="30">
        <v>0.55000000000000004</v>
      </c>
      <c r="H121" s="28">
        <v>951.5</v>
      </c>
      <c r="I121" s="1" t="s">
        <v>47</v>
      </c>
      <c r="J121" s="2">
        <v>42108</v>
      </c>
      <c r="K121" s="1" t="s">
        <v>21</v>
      </c>
      <c r="L121">
        <v>92</v>
      </c>
      <c r="M121" s="1" t="b">
        <f>OR(Solution!$C$2=1,INDEX(Solution!$A$1:$A$11,Solution!$C$2)=Sales_Pipeline[Country])</f>
        <v>1</v>
      </c>
    </row>
    <row r="122" spans="1:13" x14ac:dyDescent="0.25">
      <c r="A122" s="2">
        <v>42016</v>
      </c>
      <c r="B122" s="1" t="s">
        <v>70</v>
      </c>
      <c r="C122" s="1" t="s">
        <v>176</v>
      </c>
      <c r="D122" s="1" t="s">
        <v>19</v>
      </c>
      <c r="E122" s="1" t="s">
        <v>14</v>
      </c>
      <c r="F122" s="28">
        <v>3620</v>
      </c>
      <c r="G122" s="30">
        <v>0.55000000000000004</v>
      </c>
      <c r="H122" s="28">
        <v>1991</v>
      </c>
      <c r="I122" s="1" t="s">
        <v>15</v>
      </c>
      <c r="J122" s="2">
        <v>42109</v>
      </c>
      <c r="K122" s="1" t="s">
        <v>21</v>
      </c>
      <c r="L122">
        <v>93</v>
      </c>
      <c r="M122" s="1" t="b">
        <f>OR(Solution!$C$2=1,INDEX(Solution!$A$1:$A$11,Solution!$C$2)=Sales_Pipeline[Country])</f>
        <v>1</v>
      </c>
    </row>
    <row r="123" spans="1:13" x14ac:dyDescent="0.25">
      <c r="A123" s="2">
        <v>42016</v>
      </c>
      <c r="B123" s="1" t="s">
        <v>29</v>
      </c>
      <c r="C123" s="1" t="s">
        <v>177</v>
      </c>
      <c r="D123" s="1" t="s">
        <v>19</v>
      </c>
      <c r="E123" s="1" t="s">
        <v>14</v>
      </c>
      <c r="F123" s="28">
        <v>1100</v>
      </c>
      <c r="G123" s="30">
        <v>0.8</v>
      </c>
      <c r="H123" s="28">
        <v>880</v>
      </c>
      <c r="I123" s="1" t="s">
        <v>47</v>
      </c>
      <c r="J123" s="2">
        <v>42123</v>
      </c>
      <c r="K123" s="1" t="s">
        <v>21</v>
      </c>
      <c r="L123">
        <v>107</v>
      </c>
      <c r="M123" s="1" t="b">
        <f>OR(Solution!$C$2=1,INDEX(Solution!$A$1:$A$11,Solution!$C$2)=Sales_Pipeline[Country])</f>
        <v>1</v>
      </c>
    </row>
    <row r="124" spans="1:13" x14ac:dyDescent="0.25">
      <c r="A124" s="2">
        <v>42016</v>
      </c>
      <c r="B124" s="1" t="s">
        <v>93</v>
      </c>
      <c r="C124" s="1" t="s">
        <v>178</v>
      </c>
      <c r="D124" s="1" t="s">
        <v>13</v>
      </c>
      <c r="E124" s="1" t="s">
        <v>28</v>
      </c>
      <c r="F124" s="28">
        <v>1210</v>
      </c>
      <c r="G124" s="30">
        <v>0.8</v>
      </c>
      <c r="H124" s="28">
        <v>968</v>
      </c>
      <c r="I124" s="1" t="s">
        <v>47</v>
      </c>
      <c r="J124" s="2">
        <v>42139</v>
      </c>
      <c r="K124" s="1" t="s">
        <v>21</v>
      </c>
      <c r="L124">
        <v>123</v>
      </c>
      <c r="M124" s="1" t="b">
        <f>OR(Solution!$C$2=1,INDEX(Solution!$A$1:$A$11,Solution!$C$2)=Sales_Pipeline[Country])</f>
        <v>1</v>
      </c>
    </row>
    <row r="125" spans="1:13" x14ac:dyDescent="0.25">
      <c r="A125" s="2">
        <v>42016</v>
      </c>
      <c r="B125" s="1" t="s">
        <v>70</v>
      </c>
      <c r="C125" s="1" t="s">
        <v>179</v>
      </c>
      <c r="D125" s="1" t="s">
        <v>27</v>
      </c>
      <c r="E125" s="1" t="s">
        <v>14</v>
      </c>
      <c r="F125" s="28">
        <v>3720</v>
      </c>
      <c r="G125" s="30">
        <v>0.75</v>
      </c>
      <c r="H125" s="28">
        <v>2790</v>
      </c>
      <c r="I125" s="1" t="s">
        <v>47</v>
      </c>
      <c r="J125" s="2">
        <v>42127</v>
      </c>
      <c r="K125" s="1" t="s">
        <v>31</v>
      </c>
      <c r="L125">
        <v>111</v>
      </c>
      <c r="M125" s="1" t="b">
        <f>OR(Solution!$C$2=1,INDEX(Solution!$A$1:$A$11,Solution!$C$2)=Sales_Pipeline[Country])</f>
        <v>1</v>
      </c>
    </row>
    <row r="126" spans="1:13" x14ac:dyDescent="0.25">
      <c r="A126" s="2">
        <v>42016</v>
      </c>
      <c r="B126" s="1" t="s">
        <v>11</v>
      </c>
      <c r="C126" s="1" t="s">
        <v>180</v>
      </c>
      <c r="D126" s="1" t="s">
        <v>13</v>
      </c>
      <c r="E126" s="1" t="s">
        <v>20</v>
      </c>
      <c r="F126" s="28">
        <v>1230</v>
      </c>
      <c r="G126" s="30">
        <v>0.85</v>
      </c>
      <c r="H126" s="28">
        <v>1045.5</v>
      </c>
      <c r="I126" s="1" t="s">
        <v>47</v>
      </c>
      <c r="J126" s="2">
        <v>42165</v>
      </c>
      <c r="K126" s="1" t="s">
        <v>21</v>
      </c>
      <c r="L126">
        <v>149</v>
      </c>
      <c r="M126" s="1" t="b">
        <f>OR(Solution!$C$2=1,INDEX(Solution!$A$1:$A$11,Solution!$C$2)=Sales_Pipeline[Country])</f>
        <v>1</v>
      </c>
    </row>
    <row r="127" spans="1:13" x14ac:dyDescent="0.25">
      <c r="A127" s="2">
        <v>42016</v>
      </c>
      <c r="B127" s="1" t="s">
        <v>74</v>
      </c>
      <c r="C127" s="1" t="s">
        <v>181</v>
      </c>
      <c r="D127" s="1" t="s">
        <v>40</v>
      </c>
      <c r="E127" s="1" t="s">
        <v>20</v>
      </c>
      <c r="F127" s="28">
        <v>4530</v>
      </c>
      <c r="G127" s="30">
        <v>0.75</v>
      </c>
      <c r="H127" s="28">
        <v>3397.5</v>
      </c>
      <c r="I127" s="1" t="s">
        <v>24</v>
      </c>
      <c r="J127" s="2">
        <v>42133</v>
      </c>
      <c r="K127" s="1" t="s">
        <v>31</v>
      </c>
      <c r="L127">
        <v>117</v>
      </c>
      <c r="M127" s="1" t="b">
        <f>OR(Solution!$C$2=1,INDEX(Solution!$A$1:$A$11,Solution!$C$2)=Sales_Pipeline[Country])</f>
        <v>1</v>
      </c>
    </row>
    <row r="128" spans="1:13" x14ac:dyDescent="0.25">
      <c r="A128" s="2">
        <v>42016</v>
      </c>
      <c r="B128" s="1" t="s">
        <v>55</v>
      </c>
      <c r="C128" s="1" t="s">
        <v>182</v>
      </c>
      <c r="D128" s="1" t="s">
        <v>34</v>
      </c>
      <c r="E128" s="1" t="s">
        <v>14</v>
      </c>
      <c r="F128" s="28">
        <v>4640</v>
      </c>
      <c r="G128" s="30">
        <v>0.6</v>
      </c>
      <c r="H128" s="28">
        <v>2784</v>
      </c>
      <c r="I128" s="1" t="s">
        <v>47</v>
      </c>
      <c r="J128" s="2">
        <v>42126</v>
      </c>
      <c r="K128" s="1" t="s">
        <v>54</v>
      </c>
      <c r="L128">
        <v>110</v>
      </c>
      <c r="M128" s="1" t="b">
        <f>OR(Solution!$C$2=1,INDEX(Solution!$A$1:$A$11,Solution!$C$2)=Sales_Pipeline[Country])</f>
        <v>1</v>
      </c>
    </row>
    <row r="129" spans="1:13" x14ac:dyDescent="0.25">
      <c r="A129" s="2">
        <v>42016</v>
      </c>
      <c r="B129" s="1" t="s">
        <v>29</v>
      </c>
      <c r="C129" s="1" t="s">
        <v>183</v>
      </c>
      <c r="D129" s="1" t="s">
        <v>34</v>
      </c>
      <c r="E129" s="1" t="s">
        <v>20</v>
      </c>
      <c r="F129" s="28">
        <v>4860</v>
      </c>
      <c r="G129" s="30">
        <v>0.55000000000000004</v>
      </c>
      <c r="H129" s="28">
        <v>2673</v>
      </c>
      <c r="I129" s="1" t="s">
        <v>15</v>
      </c>
      <c r="J129" s="2">
        <v>42136</v>
      </c>
      <c r="K129" s="1" t="s">
        <v>21</v>
      </c>
      <c r="L129">
        <v>120</v>
      </c>
      <c r="M129" s="1" t="b">
        <f>OR(Solution!$C$2=1,INDEX(Solution!$A$1:$A$11,Solution!$C$2)=Sales_Pipeline[Country])</f>
        <v>1</v>
      </c>
    </row>
    <row r="130" spans="1:13" x14ac:dyDescent="0.25">
      <c r="A130" s="2">
        <v>42016</v>
      </c>
      <c r="B130" s="1" t="s">
        <v>70</v>
      </c>
      <c r="C130" s="1" t="s">
        <v>184</v>
      </c>
      <c r="D130" s="1" t="s">
        <v>40</v>
      </c>
      <c r="E130" s="1" t="s">
        <v>14</v>
      </c>
      <c r="F130" s="28">
        <v>1310</v>
      </c>
      <c r="G130" s="30">
        <v>0.7</v>
      </c>
      <c r="H130" s="28">
        <v>917</v>
      </c>
      <c r="I130" s="1" t="s">
        <v>15</v>
      </c>
      <c r="J130" s="2">
        <v>42102</v>
      </c>
      <c r="K130" s="1" t="s">
        <v>21</v>
      </c>
      <c r="L130">
        <v>86</v>
      </c>
      <c r="M130" s="1" t="b">
        <f>OR(Solution!$C$2=1,INDEX(Solution!$A$1:$A$11,Solution!$C$2)=Sales_Pipeline[Country])</f>
        <v>1</v>
      </c>
    </row>
    <row r="131" spans="1:13" x14ac:dyDescent="0.25">
      <c r="A131" s="2">
        <v>42016</v>
      </c>
      <c r="B131" s="1" t="s">
        <v>70</v>
      </c>
      <c r="C131" s="1" t="s">
        <v>185</v>
      </c>
      <c r="D131" s="1" t="s">
        <v>57</v>
      </c>
      <c r="E131" s="1" t="s">
        <v>14</v>
      </c>
      <c r="F131" s="28">
        <v>1500</v>
      </c>
      <c r="G131" s="30">
        <v>0.6</v>
      </c>
      <c r="H131" s="28">
        <v>900</v>
      </c>
      <c r="I131" s="1" t="s">
        <v>24</v>
      </c>
      <c r="J131" s="2">
        <v>42180</v>
      </c>
      <c r="K131" s="1" t="s">
        <v>21</v>
      </c>
      <c r="L131">
        <v>164</v>
      </c>
      <c r="M131" s="1" t="b">
        <f>OR(Solution!$C$2=1,INDEX(Solution!$A$1:$A$11,Solution!$C$2)=Sales_Pipeline[Country])</f>
        <v>1</v>
      </c>
    </row>
    <row r="132" spans="1:13" x14ac:dyDescent="0.25">
      <c r="A132" s="2">
        <v>42017</v>
      </c>
      <c r="B132" s="1" t="s">
        <v>93</v>
      </c>
      <c r="C132" s="1" t="s">
        <v>186</v>
      </c>
      <c r="D132" s="1" t="s">
        <v>13</v>
      </c>
      <c r="E132" s="1" t="s">
        <v>14</v>
      </c>
      <c r="F132" s="28">
        <v>490</v>
      </c>
      <c r="G132" s="30">
        <v>0.7</v>
      </c>
      <c r="H132" s="28">
        <v>343</v>
      </c>
      <c r="I132" s="1" t="s">
        <v>47</v>
      </c>
      <c r="J132" s="2">
        <v>42122</v>
      </c>
      <c r="K132" s="1" t="s">
        <v>31</v>
      </c>
      <c r="L132">
        <v>105</v>
      </c>
      <c r="M132" s="1" t="b">
        <f>OR(Solution!$C$2=1,INDEX(Solution!$A$1:$A$11,Solution!$C$2)=Sales_Pipeline[Country])</f>
        <v>1</v>
      </c>
    </row>
    <row r="133" spans="1:13" x14ac:dyDescent="0.25">
      <c r="A133" s="2">
        <v>42017</v>
      </c>
      <c r="B133" s="1" t="s">
        <v>74</v>
      </c>
      <c r="C133" s="1" t="s">
        <v>187</v>
      </c>
      <c r="D133" s="1" t="s">
        <v>27</v>
      </c>
      <c r="E133" s="1" t="s">
        <v>28</v>
      </c>
      <c r="F133" s="28">
        <v>2520</v>
      </c>
      <c r="G133" s="30">
        <v>0.85</v>
      </c>
      <c r="H133" s="28">
        <v>2142</v>
      </c>
      <c r="I133" s="1" t="s">
        <v>24</v>
      </c>
      <c r="J133" s="2">
        <v>42150</v>
      </c>
      <c r="K133" s="1" t="s">
        <v>16</v>
      </c>
      <c r="L133">
        <v>133</v>
      </c>
      <c r="M133" s="1" t="b">
        <f>OR(Solution!$C$2=1,INDEX(Solution!$A$1:$A$11,Solution!$C$2)=Sales_Pipeline[Country])</f>
        <v>1</v>
      </c>
    </row>
    <row r="134" spans="1:13" x14ac:dyDescent="0.25">
      <c r="A134" s="2">
        <v>42017</v>
      </c>
      <c r="B134" s="1" t="s">
        <v>91</v>
      </c>
      <c r="C134" s="1" t="s">
        <v>188</v>
      </c>
      <c r="D134" s="1" t="s">
        <v>13</v>
      </c>
      <c r="E134" s="1" t="s">
        <v>20</v>
      </c>
      <c r="F134" s="28">
        <v>2010</v>
      </c>
      <c r="G134" s="30">
        <v>0.7</v>
      </c>
      <c r="H134" s="28">
        <v>1407</v>
      </c>
      <c r="I134" s="1" t="s">
        <v>47</v>
      </c>
      <c r="J134" s="2">
        <v>42122</v>
      </c>
      <c r="K134" s="1" t="s">
        <v>21</v>
      </c>
      <c r="L134">
        <v>105</v>
      </c>
      <c r="M134" s="1" t="b">
        <f>OR(Solution!$C$2=1,INDEX(Solution!$A$1:$A$11,Solution!$C$2)=Sales_Pipeline[Country])</f>
        <v>1</v>
      </c>
    </row>
    <row r="135" spans="1:13" x14ac:dyDescent="0.25">
      <c r="A135" s="2">
        <v>42017</v>
      </c>
      <c r="B135" s="1" t="s">
        <v>25</v>
      </c>
      <c r="C135" s="1" t="s">
        <v>189</v>
      </c>
      <c r="D135" s="1" t="s">
        <v>57</v>
      </c>
      <c r="E135" s="1" t="s">
        <v>28</v>
      </c>
      <c r="F135" s="28">
        <v>1750</v>
      </c>
      <c r="G135" s="30">
        <v>0.8</v>
      </c>
      <c r="H135" s="28">
        <v>1400</v>
      </c>
      <c r="I135" s="1" t="s">
        <v>24</v>
      </c>
      <c r="J135" s="2">
        <v>42171</v>
      </c>
      <c r="K135" s="1" t="s">
        <v>21</v>
      </c>
      <c r="L135">
        <v>154</v>
      </c>
      <c r="M135" s="1" t="b">
        <f>OR(Solution!$C$2=1,INDEX(Solution!$A$1:$A$11,Solution!$C$2)=Sales_Pipeline[Country])</f>
        <v>1</v>
      </c>
    </row>
    <row r="136" spans="1:13" x14ac:dyDescent="0.25">
      <c r="A136" s="2">
        <v>42017</v>
      </c>
      <c r="B136" s="1" t="s">
        <v>59</v>
      </c>
      <c r="C136" s="1" t="s">
        <v>190</v>
      </c>
      <c r="D136" s="1" t="s">
        <v>61</v>
      </c>
      <c r="E136" s="1" t="s">
        <v>46</v>
      </c>
      <c r="F136" s="28">
        <v>3960</v>
      </c>
      <c r="G136" s="30">
        <v>0.75</v>
      </c>
      <c r="H136" s="28">
        <v>2970</v>
      </c>
      <c r="I136" s="1" t="s">
        <v>47</v>
      </c>
      <c r="J136" s="2">
        <v>42070</v>
      </c>
      <c r="K136" s="1" t="s">
        <v>54</v>
      </c>
      <c r="M136" s="1" t="b">
        <f>OR(Solution!$C$2=1,INDEX(Solution!$A$1:$A$11,Solution!$C$2)=Sales_Pipeline[Country])</f>
        <v>1</v>
      </c>
    </row>
    <row r="137" spans="1:13" x14ac:dyDescent="0.25">
      <c r="A137" s="2">
        <v>42017</v>
      </c>
      <c r="B137" s="1" t="s">
        <v>74</v>
      </c>
      <c r="C137" s="1" t="s">
        <v>191</v>
      </c>
      <c r="D137" s="1" t="s">
        <v>43</v>
      </c>
      <c r="E137" s="1" t="s">
        <v>20</v>
      </c>
      <c r="F137" s="28">
        <v>3450</v>
      </c>
      <c r="G137" s="30">
        <v>0.7</v>
      </c>
      <c r="H137" s="28">
        <v>2415</v>
      </c>
      <c r="I137" s="1" t="s">
        <v>15</v>
      </c>
      <c r="J137" s="2">
        <v>42181</v>
      </c>
      <c r="K137" s="1" t="s">
        <v>37</v>
      </c>
      <c r="L137">
        <v>164</v>
      </c>
      <c r="M137" s="1" t="b">
        <f>OR(Solution!$C$2=1,INDEX(Solution!$A$1:$A$11,Solution!$C$2)=Sales_Pipeline[Country])</f>
        <v>1</v>
      </c>
    </row>
    <row r="138" spans="1:13" x14ac:dyDescent="0.25">
      <c r="A138" s="2">
        <v>42017</v>
      </c>
      <c r="B138" s="1" t="s">
        <v>91</v>
      </c>
      <c r="C138" s="1" t="s">
        <v>192</v>
      </c>
      <c r="D138" s="1" t="s">
        <v>61</v>
      </c>
      <c r="E138" s="1" t="s">
        <v>14</v>
      </c>
      <c r="F138" s="28">
        <v>1360</v>
      </c>
      <c r="G138" s="30">
        <v>0.65</v>
      </c>
      <c r="H138" s="28">
        <v>884</v>
      </c>
      <c r="I138" s="1" t="s">
        <v>24</v>
      </c>
      <c r="J138" s="2">
        <v>42122</v>
      </c>
      <c r="K138" s="1" t="s">
        <v>37</v>
      </c>
      <c r="L138">
        <v>105</v>
      </c>
      <c r="M138" s="1" t="b">
        <f>OR(Solution!$C$2=1,INDEX(Solution!$A$1:$A$11,Solution!$C$2)=Sales_Pipeline[Country])</f>
        <v>1</v>
      </c>
    </row>
    <row r="139" spans="1:13" x14ac:dyDescent="0.25">
      <c r="A139" s="2">
        <v>42017</v>
      </c>
      <c r="B139" s="1" t="s">
        <v>44</v>
      </c>
      <c r="C139" s="1" t="s">
        <v>193</v>
      </c>
      <c r="D139" s="1" t="s">
        <v>40</v>
      </c>
      <c r="E139" s="1" t="s">
        <v>28</v>
      </c>
      <c r="F139" s="28">
        <v>2900</v>
      </c>
      <c r="G139" s="30">
        <v>0.55000000000000004</v>
      </c>
      <c r="H139" s="28">
        <v>1595</v>
      </c>
      <c r="I139" s="1" t="s">
        <v>15</v>
      </c>
      <c r="J139" s="2">
        <v>42158</v>
      </c>
      <c r="K139" s="1" t="s">
        <v>21</v>
      </c>
      <c r="L139">
        <v>141</v>
      </c>
      <c r="M139" s="1" t="b">
        <f>OR(Solution!$C$2=1,INDEX(Solution!$A$1:$A$11,Solution!$C$2)=Sales_Pipeline[Country])</f>
        <v>1</v>
      </c>
    </row>
    <row r="140" spans="1:13" x14ac:dyDescent="0.25">
      <c r="A140" s="2">
        <v>42017</v>
      </c>
      <c r="B140" s="1" t="s">
        <v>25</v>
      </c>
      <c r="C140" s="1" t="s">
        <v>194</v>
      </c>
      <c r="D140" s="1" t="s">
        <v>19</v>
      </c>
      <c r="E140" s="1" t="s">
        <v>46</v>
      </c>
      <c r="F140" s="28">
        <v>1460</v>
      </c>
      <c r="G140" s="30">
        <v>0.55000000000000004</v>
      </c>
      <c r="H140" s="28">
        <v>803</v>
      </c>
      <c r="I140" s="1" t="s">
        <v>24</v>
      </c>
      <c r="J140" s="2">
        <v>42031</v>
      </c>
      <c r="K140" s="1" t="s">
        <v>54</v>
      </c>
      <c r="M140" s="1" t="b">
        <f>OR(Solution!$C$2=1,INDEX(Solution!$A$1:$A$11,Solution!$C$2)=Sales_Pipeline[Country])</f>
        <v>1</v>
      </c>
    </row>
    <row r="141" spans="1:13" x14ac:dyDescent="0.25">
      <c r="A141" s="2">
        <v>42017</v>
      </c>
      <c r="B141" s="1" t="s">
        <v>83</v>
      </c>
      <c r="C141" s="1" t="s">
        <v>195</v>
      </c>
      <c r="D141" s="1" t="s">
        <v>13</v>
      </c>
      <c r="E141" s="1" t="s">
        <v>35</v>
      </c>
      <c r="F141" s="28">
        <v>1600</v>
      </c>
      <c r="G141" s="30">
        <v>0.55000000000000004</v>
      </c>
      <c r="H141" s="28">
        <v>880</v>
      </c>
      <c r="I141" s="1" t="s">
        <v>15</v>
      </c>
      <c r="J141" s="2">
        <v>42121</v>
      </c>
      <c r="K141" s="1" t="s">
        <v>37</v>
      </c>
      <c r="L141">
        <v>104</v>
      </c>
      <c r="M141" s="1" t="b">
        <f>OR(Solution!$C$2=1,INDEX(Solution!$A$1:$A$11,Solution!$C$2)=Sales_Pipeline[Country])</f>
        <v>1</v>
      </c>
    </row>
    <row r="142" spans="1:13" x14ac:dyDescent="0.25">
      <c r="A142" s="2">
        <v>42017</v>
      </c>
      <c r="B142" s="1" t="s">
        <v>59</v>
      </c>
      <c r="C142" s="1" t="s">
        <v>196</v>
      </c>
      <c r="D142" s="1" t="s">
        <v>40</v>
      </c>
      <c r="E142" s="1" t="s">
        <v>35</v>
      </c>
      <c r="F142" s="28">
        <v>3010</v>
      </c>
      <c r="G142" s="30">
        <v>0.85</v>
      </c>
      <c r="H142" s="28">
        <v>2558.5</v>
      </c>
      <c r="I142" s="1" t="s">
        <v>47</v>
      </c>
      <c r="J142" s="2">
        <v>42123</v>
      </c>
      <c r="K142" s="1" t="s">
        <v>37</v>
      </c>
      <c r="L142">
        <v>106</v>
      </c>
      <c r="M142" s="1" t="b">
        <f>OR(Solution!$C$2=1,INDEX(Solution!$A$1:$A$11,Solution!$C$2)=Sales_Pipeline[Country])</f>
        <v>1</v>
      </c>
    </row>
    <row r="143" spans="1:13" x14ac:dyDescent="0.25">
      <c r="A143" s="2">
        <v>42017</v>
      </c>
      <c r="B143" s="1" t="s">
        <v>70</v>
      </c>
      <c r="C143" s="1" t="s">
        <v>197</v>
      </c>
      <c r="D143" s="1" t="s">
        <v>43</v>
      </c>
      <c r="E143" s="1" t="s">
        <v>35</v>
      </c>
      <c r="F143" s="28">
        <v>3380</v>
      </c>
      <c r="G143" s="30">
        <v>0.5</v>
      </c>
      <c r="H143" s="28">
        <v>1690</v>
      </c>
      <c r="I143" s="1" t="s">
        <v>47</v>
      </c>
      <c r="J143" s="2">
        <v>42181</v>
      </c>
      <c r="K143" s="1" t="s">
        <v>31</v>
      </c>
      <c r="L143">
        <v>164</v>
      </c>
      <c r="M143" s="1" t="b">
        <f>OR(Solution!$C$2=1,INDEX(Solution!$A$1:$A$11,Solution!$C$2)=Sales_Pipeline[Country])</f>
        <v>1</v>
      </c>
    </row>
    <row r="144" spans="1:13" x14ac:dyDescent="0.25">
      <c r="A144" s="2">
        <v>42017</v>
      </c>
      <c r="B144" s="1" t="s">
        <v>62</v>
      </c>
      <c r="C144" s="1" t="s">
        <v>198</v>
      </c>
      <c r="D144" s="1" t="s">
        <v>13</v>
      </c>
      <c r="E144" s="1" t="s">
        <v>20</v>
      </c>
      <c r="F144" s="28">
        <v>2850</v>
      </c>
      <c r="G144" s="30">
        <v>0.55000000000000004</v>
      </c>
      <c r="H144" s="28">
        <v>1567.5</v>
      </c>
      <c r="I144" s="1" t="s">
        <v>47</v>
      </c>
      <c r="J144" s="2">
        <v>42164</v>
      </c>
      <c r="K144" s="1" t="s">
        <v>54</v>
      </c>
      <c r="L144">
        <v>147</v>
      </c>
      <c r="M144" s="1" t="b">
        <f>OR(Solution!$C$2=1,INDEX(Solution!$A$1:$A$11,Solution!$C$2)=Sales_Pipeline[Country])</f>
        <v>1</v>
      </c>
    </row>
    <row r="145" spans="1:13" x14ac:dyDescent="0.25">
      <c r="A145" s="2">
        <v>42017</v>
      </c>
      <c r="B145" s="1" t="s">
        <v>93</v>
      </c>
      <c r="C145" s="1" t="s">
        <v>199</v>
      </c>
      <c r="D145" s="1" t="s">
        <v>61</v>
      </c>
      <c r="E145" s="1" t="s">
        <v>14</v>
      </c>
      <c r="F145" s="28">
        <v>4380</v>
      </c>
      <c r="G145" s="30">
        <v>0.75</v>
      </c>
      <c r="H145" s="28">
        <v>3285</v>
      </c>
      <c r="I145" s="1" t="s">
        <v>47</v>
      </c>
      <c r="J145" s="2">
        <v>42174</v>
      </c>
      <c r="K145" s="1" t="s">
        <v>54</v>
      </c>
      <c r="L145">
        <v>157</v>
      </c>
      <c r="M145" s="1" t="b">
        <f>OR(Solution!$C$2=1,INDEX(Solution!$A$1:$A$11,Solution!$C$2)=Sales_Pipeline[Country])</f>
        <v>1</v>
      </c>
    </row>
    <row r="146" spans="1:13" x14ac:dyDescent="0.25">
      <c r="A146" s="2">
        <v>42018</v>
      </c>
      <c r="B146" s="1" t="s">
        <v>87</v>
      </c>
      <c r="C146" s="1" t="s">
        <v>200</v>
      </c>
      <c r="D146" s="1" t="s">
        <v>43</v>
      </c>
      <c r="E146" s="1" t="s">
        <v>35</v>
      </c>
      <c r="F146" s="28">
        <v>3330</v>
      </c>
      <c r="G146" s="30">
        <v>0.65</v>
      </c>
      <c r="H146" s="28">
        <v>2164.5</v>
      </c>
      <c r="I146" s="1" t="s">
        <v>24</v>
      </c>
      <c r="J146" s="2">
        <v>42174</v>
      </c>
      <c r="K146" s="1" t="s">
        <v>21</v>
      </c>
      <c r="L146">
        <v>156</v>
      </c>
      <c r="M146" s="1" t="b">
        <f>OR(Solution!$C$2=1,INDEX(Solution!$A$1:$A$11,Solution!$C$2)=Sales_Pipeline[Country])</f>
        <v>1</v>
      </c>
    </row>
    <row r="147" spans="1:13" x14ac:dyDescent="0.25">
      <c r="A147" s="2">
        <v>42018</v>
      </c>
      <c r="B147" s="1" t="s">
        <v>48</v>
      </c>
      <c r="C147" s="1" t="s">
        <v>201</v>
      </c>
      <c r="D147" s="1" t="s">
        <v>27</v>
      </c>
      <c r="E147" s="1" t="s">
        <v>73</v>
      </c>
      <c r="F147" s="28">
        <v>3180</v>
      </c>
      <c r="G147" s="30">
        <v>0.85</v>
      </c>
      <c r="H147" s="28">
        <v>2703</v>
      </c>
      <c r="I147" s="1" t="s">
        <v>24</v>
      </c>
      <c r="J147" s="2">
        <v>42177</v>
      </c>
      <c r="K147" s="1" t="s">
        <v>54</v>
      </c>
      <c r="L147">
        <v>159</v>
      </c>
      <c r="M147" s="1" t="b">
        <f>OR(Solution!$C$2=1,INDEX(Solution!$A$1:$A$11,Solution!$C$2)=Sales_Pipeline[Country])</f>
        <v>1</v>
      </c>
    </row>
    <row r="148" spans="1:13" x14ac:dyDescent="0.25">
      <c r="A148" s="2">
        <v>42018</v>
      </c>
      <c r="B148" s="1" t="s">
        <v>70</v>
      </c>
      <c r="C148" s="1" t="s">
        <v>202</v>
      </c>
      <c r="D148" s="1" t="s">
        <v>61</v>
      </c>
      <c r="E148" s="1" t="s">
        <v>35</v>
      </c>
      <c r="F148" s="28">
        <v>1430</v>
      </c>
      <c r="G148" s="30">
        <v>0.65</v>
      </c>
      <c r="H148" s="28">
        <v>929.5</v>
      </c>
      <c r="I148" s="1" t="s">
        <v>47</v>
      </c>
      <c r="J148" s="2">
        <v>42101</v>
      </c>
      <c r="K148" s="1" t="s">
        <v>37</v>
      </c>
      <c r="L148">
        <v>83</v>
      </c>
      <c r="M148" s="1" t="b">
        <f>OR(Solution!$C$2=1,INDEX(Solution!$A$1:$A$11,Solution!$C$2)=Sales_Pipeline[Country])</f>
        <v>1</v>
      </c>
    </row>
    <row r="149" spans="1:13" x14ac:dyDescent="0.25">
      <c r="A149" s="2">
        <v>42018</v>
      </c>
      <c r="B149" s="1" t="s">
        <v>41</v>
      </c>
      <c r="C149" s="1" t="s">
        <v>203</v>
      </c>
      <c r="D149" s="1" t="s">
        <v>57</v>
      </c>
      <c r="E149" s="1" t="s">
        <v>14</v>
      </c>
      <c r="F149" s="28">
        <v>440</v>
      </c>
      <c r="G149" s="30">
        <v>0.75</v>
      </c>
      <c r="H149" s="28">
        <v>330</v>
      </c>
      <c r="I149" s="1" t="s">
        <v>53</v>
      </c>
      <c r="J149" s="2">
        <v>42110</v>
      </c>
      <c r="K149" s="1" t="s">
        <v>31</v>
      </c>
      <c r="L149">
        <v>92</v>
      </c>
      <c r="M149" s="1" t="b">
        <f>OR(Solution!$C$2=1,INDEX(Solution!$A$1:$A$11,Solution!$C$2)=Sales_Pipeline[Country])</f>
        <v>1</v>
      </c>
    </row>
    <row r="150" spans="1:13" x14ac:dyDescent="0.25">
      <c r="A150" s="2">
        <v>42018</v>
      </c>
      <c r="B150" s="1" t="s">
        <v>29</v>
      </c>
      <c r="C150" s="1" t="s">
        <v>204</v>
      </c>
      <c r="D150" s="1" t="s">
        <v>34</v>
      </c>
      <c r="E150" s="1" t="s">
        <v>14</v>
      </c>
      <c r="F150" s="28">
        <v>430</v>
      </c>
      <c r="G150" s="30">
        <v>0.6</v>
      </c>
      <c r="H150" s="28">
        <v>258</v>
      </c>
      <c r="I150" s="1" t="s">
        <v>24</v>
      </c>
      <c r="J150" s="2">
        <v>42129</v>
      </c>
      <c r="K150" s="1" t="s">
        <v>54</v>
      </c>
      <c r="L150">
        <v>111</v>
      </c>
      <c r="M150" s="1" t="b">
        <f>OR(Solution!$C$2=1,INDEX(Solution!$A$1:$A$11,Solution!$C$2)=Sales_Pipeline[Country])</f>
        <v>1</v>
      </c>
    </row>
    <row r="151" spans="1:13" x14ac:dyDescent="0.25">
      <c r="A151" s="2">
        <v>42018</v>
      </c>
      <c r="B151" s="1" t="s">
        <v>59</v>
      </c>
      <c r="C151" s="1" t="s">
        <v>205</v>
      </c>
      <c r="D151" s="1" t="s">
        <v>27</v>
      </c>
      <c r="E151" s="1" t="s">
        <v>46</v>
      </c>
      <c r="F151" s="28">
        <v>210</v>
      </c>
      <c r="G151" s="30">
        <v>0.65</v>
      </c>
      <c r="H151" s="28">
        <v>136.5</v>
      </c>
      <c r="I151" s="1" t="s">
        <v>24</v>
      </c>
      <c r="J151" s="2">
        <v>42074</v>
      </c>
      <c r="K151" s="1" t="s">
        <v>54</v>
      </c>
      <c r="M151" s="1" t="b">
        <f>OR(Solution!$C$2=1,INDEX(Solution!$A$1:$A$11,Solution!$C$2)=Sales_Pipeline[Country])</f>
        <v>1</v>
      </c>
    </row>
    <row r="152" spans="1:13" x14ac:dyDescent="0.25">
      <c r="A152" s="2">
        <v>42018</v>
      </c>
      <c r="B152" s="1" t="s">
        <v>65</v>
      </c>
      <c r="C152" s="1" t="s">
        <v>206</v>
      </c>
      <c r="D152" s="1" t="s">
        <v>19</v>
      </c>
      <c r="E152" s="1" t="s">
        <v>35</v>
      </c>
      <c r="F152" s="28">
        <v>1590</v>
      </c>
      <c r="G152" s="30">
        <v>0.55000000000000004</v>
      </c>
      <c r="H152" s="28">
        <v>874.5</v>
      </c>
      <c r="I152" s="1" t="s">
        <v>24</v>
      </c>
      <c r="J152" s="2">
        <v>42117</v>
      </c>
      <c r="K152" s="1" t="s">
        <v>16</v>
      </c>
      <c r="L152">
        <v>99</v>
      </c>
      <c r="M152" s="1" t="b">
        <f>OR(Solution!$C$2=1,INDEX(Solution!$A$1:$A$11,Solution!$C$2)=Sales_Pipeline[Country])</f>
        <v>1</v>
      </c>
    </row>
    <row r="153" spans="1:13" x14ac:dyDescent="0.25">
      <c r="A153" s="2">
        <v>42018</v>
      </c>
      <c r="B153" s="1" t="s">
        <v>65</v>
      </c>
      <c r="C153" s="1" t="s">
        <v>207</v>
      </c>
      <c r="D153" s="1" t="s">
        <v>19</v>
      </c>
      <c r="E153" s="1" t="s">
        <v>28</v>
      </c>
      <c r="F153" s="28">
        <v>3510</v>
      </c>
      <c r="G153" s="30">
        <v>0.75</v>
      </c>
      <c r="H153" s="28">
        <v>2632.5</v>
      </c>
      <c r="I153" s="1" t="s">
        <v>47</v>
      </c>
      <c r="J153" s="2">
        <v>42139</v>
      </c>
      <c r="K153" s="1" t="s">
        <v>21</v>
      </c>
      <c r="L153">
        <v>121</v>
      </c>
      <c r="M153" s="1" t="b">
        <f>OR(Solution!$C$2=1,INDEX(Solution!$A$1:$A$11,Solution!$C$2)=Sales_Pipeline[Country])</f>
        <v>1</v>
      </c>
    </row>
    <row r="154" spans="1:13" x14ac:dyDescent="0.25">
      <c r="A154" s="2">
        <v>42018</v>
      </c>
      <c r="B154" s="1" t="s">
        <v>25</v>
      </c>
      <c r="C154" s="1" t="s">
        <v>208</v>
      </c>
      <c r="D154" s="1" t="s">
        <v>40</v>
      </c>
      <c r="E154" s="1" t="s">
        <v>14</v>
      </c>
      <c r="F154" s="28">
        <v>3500</v>
      </c>
      <c r="G154" s="30">
        <v>0.8</v>
      </c>
      <c r="H154" s="28">
        <v>2800</v>
      </c>
      <c r="I154" s="1" t="s">
        <v>15</v>
      </c>
      <c r="J154" s="2">
        <v>42131</v>
      </c>
      <c r="K154" s="1" t="s">
        <v>37</v>
      </c>
      <c r="L154">
        <v>113</v>
      </c>
      <c r="M154" s="1" t="b">
        <f>OR(Solution!$C$2=1,INDEX(Solution!$A$1:$A$11,Solution!$C$2)=Sales_Pipeline[Country])</f>
        <v>1</v>
      </c>
    </row>
    <row r="155" spans="1:13" x14ac:dyDescent="0.25">
      <c r="A155" s="2">
        <v>42018</v>
      </c>
      <c r="B155" s="1" t="s">
        <v>87</v>
      </c>
      <c r="C155" s="1" t="s">
        <v>209</v>
      </c>
      <c r="D155" s="1" t="s">
        <v>13</v>
      </c>
      <c r="E155" s="1" t="s">
        <v>20</v>
      </c>
      <c r="F155" s="28">
        <v>3510</v>
      </c>
      <c r="G155" s="30">
        <v>0.8</v>
      </c>
      <c r="H155" s="28">
        <v>2808</v>
      </c>
      <c r="I155" s="1" t="s">
        <v>47</v>
      </c>
      <c r="J155" s="2">
        <v>42143</v>
      </c>
      <c r="K155" s="1" t="s">
        <v>31</v>
      </c>
      <c r="L155">
        <v>125</v>
      </c>
      <c r="M155" s="1" t="b">
        <f>OR(Solution!$C$2=1,INDEX(Solution!$A$1:$A$11,Solution!$C$2)=Sales_Pipeline[Country])</f>
        <v>1</v>
      </c>
    </row>
    <row r="156" spans="1:13" x14ac:dyDescent="0.25">
      <c r="A156" s="2">
        <v>42018</v>
      </c>
      <c r="B156" s="1" t="s">
        <v>74</v>
      </c>
      <c r="C156" s="1" t="s">
        <v>210</v>
      </c>
      <c r="D156" s="1" t="s">
        <v>52</v>
      </c>
      <c r="E156" s="1" t="s">
        <v>20</v>
      </c>
      <c r="F156" s="28">
        <v>1590</v>
      </c>
      <c r="G156" s="30">
        <v>0.65</v>
      </c>
      <c r="H156" s="28">
        <v>1033.5</v>
      </c>
      <c r="I156" s="1" t="s">
        <v>47</v>
      </c>
      <c r="J156" s="2">
        <v>42106</v>
      </c>
      <c r="K156" s="1" t="s">
        <v>21</v>
      </c>
      <c r="L156">
        <v>88</v>
      </c>
      <c r="M156" s="1" t="b">
        <f>OR(Solution!$C$2=1,INDEX(Solution!$A$1:$A$11,Solution!$C$2)=Sales_Pipeline[Country])</f>
        <v>1</v>
      </c>
    </row>
    <row r="157" spans="1:13" x14ac:dyDescent="0.25">
      <c r="A157" s="2">
        <v>42019</v>
      </c>
      <c r="B157" s="1" t="s">
        <v>87</v>
      </c>
      <c r="C157" s="1" t="s">
        <v>211</v>
      </c>
      <c r="D157" s="1" t="s">
        <v>13</v>
      </c>
      <c r="E157" s="1" t="s">
        <v>35</v>
      </c>
      <c r="F157" s="28">
        <v>2520</v>
      </c>
      <c r="G157" s="30">
        <v>0.85</v>
      </c>
      <c r="H157" s="28">
        <v>2142</v>
      </c>
      <c r="I157" s="1" t="s">
        <v>24</v>
      </c>
      <c r="J157" s="2">
        <v>42132</v>
      </c>
      <c r="K157" s="1" t="s">
        <v>21</v>
      </c>
      <c r="L157">
        <v>113</v>
      </c>
      <c r="M157" s="1" t="b">
        <f>OR(Solution!$C$2=1,INDEX(Solution!$A$1:$A$11,Solution!$C$2)=Sales_Pipeline[Country])</f>
        <v>1</v>
      </c>
    </row>
    <row r="158" spans="1:13" x14ac:dyDescent="0.25">
      <c r="A158" s="2">
        <v>42019</v>
      </c>
      <c r="B158" s="1" t="s">
        <v>83</v>
      </c>
      <c r="C158" s="1" t="s">
        <v>212</v>
      </c>
      <c r="D158" s="1" t="s">
        <v>19</v>
      </c>
      <c r="E158" s="1" t="s">
        <v>14</v>
      </c>
      <c r="F158" s="28">
        <v>3410</v>
      </c>
      <c r="G158" s="30">
        <v>0.85</v>
      </c>
      <c r="H158" s="28">
        <v>2898.5</v>
      </c>
      <c r="I158" s="1" t="s">
        <v>15</v>
      </c>
      <c r="J158" s="2">
        <v>42135</v>
      </c>
      <c r="K158" s="1" t="s">
        <v>21</v>
      </c>
      <c r="L158">
        <v>116</v>
      </c>
      <c r="M158" s="1" t="b">
        <f>OR(Solution!$C$2=1,INDEX(Solution!$A$1:$A$11,Solution!$C$2)=Sales_Pipeline[Country])</f>
        <v>1</v>
      </c>
    </row>
    <row r="159" spans="1:13" x14ac:dyDescent="0.25">
      <c r="A159" s="2">
        <v>42019</v>
      </c>
      <c r="B159" s="1" t="s">
        <v>74</v>
      </c>
      <c r="C159" s="1" t="s">
        <v>213</v>
      </c>
      <c r="D159" s="1" t="s">
        <v>23</v>
      </c>
      <c r="E159" s="1" t="s">
        <v>46</v>
      </c>
      <c r="F159" s="28">
        <v>3270</v>
      </c>
      <c r="G159" s="30">
        <v>0.8</v>
      </c>
      <c r="H159" s="28">
        <v>2616</v>
      </c>
      <c r="I159" s="1" t="s">
        <v>24</v>
      </c>
      <c r="J159" s="2">
        <v>42036</v>
      </c>
      <c r="K159" s="1" t="s">
        <v>54</v>
      </c>
      <c r="M159" s="1" t="b">
        <f>OR(Solution!$C$2=1,INDEX(Solution!$A$1:$A$11,Solution!$C$2)=Sales_Pipeline[Country])</f>
        <v>1</v>
      </c>
    </row>
    <row r="160" spans="1:13" x14ac:dyDescent="0.25">
      <c r="A160" s="2">
        <v>42019</v>
      </c>
      <c r="B160" s="1" t="s">
        <v>93</v>
      </c>
      <c r="C160" s="1" t="s">
        <v>214</v>
      </c>
      <c r="D160" s="1" t="s">
        <v>43</v>
      </c>
      <c r="E160" s="1" t="s">
        <v>14</v>
      </c>
      <c r="F160" s="28">
        <v>1560</v>
      </c>
      <c r="G160" s="30">
        <v>0.85</v>
      </c>
      <c r="H160" s="28">
        <v>1326</v>
      </c>
      <c r="I160" s="1" t="s">
        <v>15</v>
      </c>
      <c r="J160" s="2">
        <v>42107</v>
      </c>
      <c r="K160" s="1" t="s">
        <v>21</v>
      </c>
      <c r="L160">
        <v>88</v>
      </c>
      <c r="M160" s="1" t="b">
        <f>OR(Solution!$C$2=1,INDEX(Solution!$A$1:$A$11,Solution!$C$2)=Sales_Pipeline[Country])</f>
        <v>1</v>
      </c>
    </row>
    <row r="161" spans="1:13" x14ac:dyDescent="0.25">
      <c r="A161" s="2">
        <v>42019</v>
      </c>
      <c r="B161" s="1" t="s">
        <v>55</v>
      </c>
      <c r="C161" s="1" t="s">
        <v>215</v>
      </c>
      <c r="D161" s="1" t="s">
        <v>27</v>
      </c>
      <c r="E161" s="1" t="s">
        <v>20</v>
      </c>
      <c r="F161" s="28">
        <v>3220</v>
      </c>
      <c r="G161" s="30">
        <v>0.85</v>
      </c>
      <c r="H161" s="28">
        <v>2737</v>
      </c>
      <c r="I161" s="1" t="s">
        <v>47</v>
      </c>
      <c r="J161" s="2">
        <v>42136</v>
      </c>
      <c r="K161" s="1" t="s">
        <v>31</v>
      </c>
      <c r="L161">
        <v>117</v>
      </c>
      <c r="M161" s="1" t="b">
        <f>OR(Solution!$C$2=1,INDEX(Solution!$A$1:$A$11,Solution!$C$2)=Sales_Pipeline[Country])</f>
        <v>1</v>
      </c>
    </row>
    <row r="162" spans="1:13" x14ac:dyDescent="0.25">
      <c r="A162" s="2">
        <v>42019</v>
      </c>
      <c r="B162" s="1" t="s">
        <v>59</v>
      </c>
      <c r="C162" s="1" t="s">
        <v>216</v>
      </c>
      <c r="D162" s="1" t="s">
        <v>13</v>
      </c>
      <c r="E162" s="1" t="s">
        <v>14</v>
      </c>
      <c r="F162" s="28">
        <v>1590</v>
      </c>
      <c r="G162" s="30">
        <v>0.6</v>
      </c>
      <c r="H162" s="28">
        <v>954</v>
      </c>
      <c r="I162" s="1" t="s">
        <v>15</v>
      </c>
      <c r="J162" s="2">
        <v>42098</v>
      </c>
      <c r="K162" s="1" t="s">
        <v>21</v>
      </c>
      <c r="L162">
        <v>79</v>
      </c>
      <c r="M162" s="1" t="b">
        <f>OR(Solution!$C$2=1,INDEX(Solution!$A$1:$A$11,Solution!$C$2)=Sales_Pipeline[Country])</f>
        <v>1</v>
      </c>
    </row>
    <row r="163" spans="1:13" x14ac:dyDescent="0.25">
      <c r="A163" s="2">
        <v>42019</v>
      </c>
      <c r="B163" s="1" t="s">
        <v>70</v>
      </c>
      <c r="C163" s="1" t="s">
        <v>217</v>
      </c>
      <c r="D163" s="1" t="s">
        <v>40</v>
      </c>
      <c r="E163" s="1" t="s">
        <v>20</v>
      </c>
      <c r="F163" s="28">
        <v>3600</v>
      </c>
      <c r="G163" s="30">
        <v>0.65</v>
      </c>
      <c r="H163" s="28">
        <v>2340</v>
      </c>
      <c r="I163" s="1" t="s">
        <v>24</v>
      </c>
      <c r="J163" s="2">
        <v>42108</v>
      </c>
      <c r="K163" s="1" t="s">
        <v>21</v>
      </c>
      <c r="L163">
        <v>89</v>
      </c>
      <c r="M163" s="1" t="b">
        <f>OR(Solution!$C$2=1,INDEX(Solution!$A$1:$A$11,Solution!$C$2)=Sales_Pipeline[Country])</f>
        <v>1</v>
      </c>
    </row>
    <row r="164" spans="1:13" x14ac:dyDescent="0.25">
      <c r="A164" s="2">
        <v>42019</v>
      </c>
      <c r="B164" s="1" t="s">
        <v>87</v>
      </c>
      <c r="C164" s="1" t="s">
        <v>218</v>
      </c>
      <c r="D164" s="1" t="s">
        <v>27</v>
      </c>
      <c r="E164" s="1" t="s">
        <v>20</v>
      </c>
      <c r="F164" s="28">
        <v>2140</v>
      </c>
      <c r="G164" s="30">
        <v>0.75</v>
      </c>
      <c r="H164" s="28">
        <v>1605</v>
      </c>
      <c r="I164" s="1" t="s">
        <v>24</v>
      </c>
      <c r="J164" s="2">
        <v>42133</v>
      </c>
      <c r="K164" s="1" t="s">
        <v>54</v>
      </c>
      <c r="L164">
        <v>114</v>
      </c>
      <c r="M164" s="1" t="b">
        <f>OR(Solution!$C$2=1,INDEX(Solution!$A$1:$A$11,Solution!$C$2)=Sales_Pipeline[Country])</f>
        <v>1</v>
      </c>
    </row>
    <row r="165" spans="1:13" x14ac:dyDescent="0.25">
      <c r="A165" s="2">
        <v>42019</v>
      </c>
      <c r="B165" s="1" t="s">
        <v>48</v>
      </c>
      <c r="C165" s="1" t="s">
        <v>219</v>
      </c>
      <c r="D165" s="1" t="s">
        <v>40</v>
      </c>
      <c r="E165" s="1" t="s">
        <v>35</v>
      </c>
      <c r="F165" s="28">
        <v>2330</v>
      </c>
      <c r="G165" s="30">
        <v>0.55000000000000004</v>
      </c>
      <c r="H165" s="28">
        <v>1281.5</v>
      </c>
      <c r="I165" s="1" t="s">
        <v>15</v>
      </c>
      <c r="J165" s="2">
        <v>42114</v>
      </c>
      <c r="K165" s="1" t="s">
        <v>16</v>
      </c>
      <c r="L165">
        <v>95</v>
      </c>
      <c r="M165" s="1" t="b">
        <f>OR(Solution!$C$2=1,INDEX(Solution!$A$1:$A$11,Solution!$C$2)=Sales_Pipeline[Country])</f>
        <v>1</v>
      </c>
    </row>
    <row r="166" spans="1:13" x14ac:dyDescent="0.25">
      <c r="A166" s="2">
        <v>42020</v>
      </c>
      <c r="B166" s="1" t="s">
        <v>91</v>
      </c>
      <c r="C166" s="1" t="s">
        <v>220</v>
      </c>
      <c r="D166" s="1" t="s">
        <v>34</v>
      </c>
      <c r="E166" s="1" t="s">
        <v>35</v>
      </c>
      <c r="F166" s="28">
        <v>4290</v>
      </c>
      <c r="G166" s="30">
        <v>0.8</v>
      </c>
      <c r="H166" s="28">
        <v>3432</v>
      </c>
      <c r="I166" s="1" t="s">
        <v>24</v>
      </c>
      <c r="J166" s="2">
        <v>42112</v>
      </c>
      <c r="K166" s="1" t="s">
        <v>37</v>
      </c>
      <c r="L166">
        <v>92</v>
      </c>
      <c r="M166" s="1" t="b">
        <f>OR(Solution!$C$2=1,INDEX(Solution!$A$1:$A$11,Solution!$C$2)=Sales_Pipeline[Country])</f>
        <v>1</v>
      </c>
    </row>
    <row r="167" spans="1:13" x14ac:dyDescent="0.25">
      <c r="A167" s="2">
        <v>42020</v>
      </c>
      <c r="B167" s="1" t="s">
        <v>48</v>
      </c>
      <c r="C167" s="1" t="s">
        <v>221</v>
      </c>
      <c r="D167" s="1" t="s">
        <v>57</v>
      </c>
      <c r="E167" s="1" t="s">
        <v>14</v>
      </c>
      <c r="F167" s="28">
        <v>1000</v>
      </c>
      <c r="G167" s="30">
        <v>0.65</v>
      </c>
      <c r="H167" s="28">
        <v>650</v>
      </c>
      <c r="I167" s="1" t="s">
        <v>47</v>
      </c>
      <c r="J167" s="2">
        <v>42123</v>
      </c>
      <c r="K167" s="1" t="s">
        <v>16</v>
      </c>
      <c r="L167">
        <v>103</v>
      </c>
      <c r="M167" s="1" t="b">
        <f>OR(Solution!$C$2=1,INDEX(Solution!$A$1:$A$11,Solution!$C$2)=Sales_Pipeline[Country])</f>
        <v>1</v>
      </c>
    </row>
    <row r="168" spans="1:13" x14ac:dyDescent="0.25">
      <c r="A168" s="2">
        <v>42020</v>
      </c>
      <c r="B168" s="1" t="s">
        <v>68</v>
      </c>
      <c r="C168" s="1" t="s">
        <v>222</v>
      </c>
      <c r="D168" s="1" t="s">
        <v>43</v>
      </c>
      <c r="E168" s="1" t="s">
        <v>35</v>
      </c>
      <c r="F168" s="28">
        <v>4260</v>
      </c>
      <c r="G168" s="30">
        <v>0.8</v>
      </c>
      <c r="H168" s="28">
        <v>3408</v>
      </c>
      <c r="I168" s="1" t="s">
        <v>47</v>
      </c>
      <c r="J168" s="2">
        <v>42166</v>
      </c>
      <c r="K168" s="1" t="s">
        <v>31</v>
      </c>
      <c r="L168">
        <v>146</v>
      </c>
      <c r="M168" s="1" t="b">
        <f>OR(Solution!$C$2=1,INDEX(Solution!$A$1:$A$11,Solution!$C$2)=Sales_Pipeline[Country])</f>
        <v>1</v>
      </c>
    </row>
    <row r="169" spans="1:13" x14ac:dyDescent="0.25">
      <c r="A169" s="2">
        <v>42020</v>
      </c>
      <c r="B169" s="1" t="s">
        <v>70</v>
      </c>
      <c r="C169" s="1" t="s">
        <v>223</v>
      </c>
      <c r="D169" s="1" t="s">
        <v>57</v>
      </c>
      <c r="E169" s="1" t="s">
        <v>28</v>
      </c>
      <c r="F169" s="28">
        <v>460</v>
      </c>
      <c r="G169" s="30">
        <v>0.75</v>
      </c>
      <c r="H169" s="28">
        <v>345</v>
      </c>
      <c r="I169" s="1" t="s">
        <v>53</v>
      </c>
      <c r="J169" s="2">
        <v>42137</v>
      </c>
      <c r="K169" s="1" t="s">
        <v>16</v>
      </c>
      <c r="L169">
        <v>117</v>
      </c>
      <c r="M169" s="1" t="b">
        <f>OR(Solution!$C$2=1,INDEX(Solution!$A$1:$A$11,Solution!$C$2)=Sales_Pipeline[Country])</f>
        <v>1</v>
      </c>
    </row>
    <row r="170" spans="1:13" x14ac:dyDescent="0.25">
      <c r="A170" s="2">
        <v>42020</v>
      </c>
      <c r="B170" s="1" t="s">
        <v>93</v>
      </c>
      <c r="C170" s="1" t="s">
        <v>224</v>
      </c>
      <c r="D170" s="1" t="s">
        <v>43</v>
      </c>
      <c r="E170" s="1" t="s">
        <v>14</v>
      </c>
      <c r="F170" s="28">
        <v>1560</v>
      </c>
      <c r="G170" s="30">
        <v>0.6</v>
      </c>
      <c r="H170" s="28">
        <v>936</v>
      </c>
      <c r="I170" s="1" t="s">
        <v>47</v>
      </c>
      <c r="J170" s="2">
        <v>42104</v>
      </c>
      <c r="K170" s="1" t="s">
        <v>21</v>
      </c>
      <c r="L170">
        <v>84</v>
      </c>
      <c r="M170" s="1" t="b">
        <f>OR(Solution!$C$2=1,INDEX(Solution!$A$1:$A$11,Solution!$C$2)=Sales_Pipeline[Country])</f>
        <v>1</v>
      </c>
    </row>
    <row r="171" spans="1:13" x14ac:dyDescent="0.25">
      <c r="A171" s="2">
        <v>42020</v>
      </c>
      <c r="B171" s="1" t="s">
        <v>70</v>
      </c>
      <c r="C171" s="1" t="s">
        <v>225</v>
      </c>
      <c r="D171" s="1" t="s">
        <v>23</v>
      </c>
      <c r="E171" s="1" t="s">
        <v>46</v>
      </c>
      <c r="F171" s="28">
        <v>1100</v>
      </c>
      <c r="G171" s="30">
        <v>0.8</v>
      </c>
      <c r="H171" s="28">
        <v>880</v>
      </c>
      <c r="I171" s="1" t="s">
        <v>47</v>
      </c>
      <c r="J171" s="2">
        <v>42048</v>
      </c>
      <c r="K171" s="1" t="s">
        <v>54</v>
      </c>
      <c r="M171" s="1" t="b">
        <f>OR(Solution!$C$2=1,INDEX(Solution!$A$1:$A$11,Solution!$C$2)=Sales_Pipeline[Country])</f>
        <v>1</v>
      </c>
    </row>
    <row r="172" spans="1:13" x14ac:dyDescent="0.25">
      <c r="A172" s="2">
        <v>42020</v>
      </c>
      <c r="B172" s="1" t="s">
        <v>48</v>
      </c>
      <c r="C172" s="1" t="s">
        <v>226</v>
      </c>
      <c r="D172" s="1" t="s">
        <v>40</v>
      </c>
      <c r="E172" s="1" t="s">
        <v>14</v>
      </c>
      <c r="F172" s="28">
        <v>3260</v>
      </c>
      <c r="G172" s="30">
        <v>0.55000000000000004</v>
      </c>
      <c r="H172" s="28">
        <v>1793</v>
      </c>
      <c r="I172" s="1" t="s">
        <v>47</v>
      </c>
      <c r="J172" s="2">
        <v>42118</v>
      </c>
      <c r="K172" s="1" t="s">
        <v>37</v>
      </c>
      <c r="L172">
        <v>98</v>
      </c>
      <c r="M172" s="1" t="b">
        <f>OR(Solution!$C$2=1,INDEX(Solution!$A$1:$A$11,Solution!$C$2)=Sales_Pipeline[Country])</f>
        <v>1</v>
      </c>
    </row>
    <row r="173" spans="1:13" x14ac:dyDescent="0.25">
      <c r="A173" s="2">
        <v>42020</v>
      </c>
      <c r="B173" s="1" t="s">
        <v>48</v>
      </c>
      <c r="C173" s="1" t="s">
        <v>227</v>
      </c>
      <c r="D173" s="1" t="s">
        <v>57</v>
      </c>
      <c r="E173" s="1" t="s">
        <v>20</v>
      </c>
      <c r="F173" s="28">
        <v>550</v>
      </c>
      <c r="G173" s="30">
        <v>0.65</v>
      </c>
      <c r="H173" s="28">
        <v>357.5</v>
      </c>
      <c r="I173" s="1" t="s">
        <v>15</v>
      </c>
      <c r="J173" s="2">
        <v>42097</v>
      </c>
      <c r="K173" s="1" t="s">
        <v>37</v>
      </c>
      <c r="L173">
        <v>77</v>
      </c>
      <c r="M173" s="1" t="b">
        <f>OR(Solution!$C$2=1,INDEX(Solution!$A$1:$A$11,Solution!$C$2)=Sales_Pipeline[Country])</f>
        <v>1</v>
      </c>
    </row>
    <row r="174" spans="1:13" x14ac:dyDescent="0.25">
      <c r="A174" s="2">
        <v>42020</v>
      </c>
      <c r="B174" s="1" t="s">
        <v>55</v>
      </c>
      <c r="C174" s="1" t="s">
        <v>228</v>
      </c>
      <c r="D174" s="1" t="s">
        <v>19</v>
      </c>
      <c r="E174" s="1" t="s">
        <v>14</v>
      </c>
      <c r="F174" s="28">
        <v>4830</v>
      </c>
      <c r="G174" s="30">
        <v>0.65</v>
      </c>
      <c r="H174" s="28">
        <v>3139.5</v>
      </c>
      <c r="I174" s="1" t="s">
        <v>15</v>
      </c>
      <c r="J174" s="2">
        <v>42106</v>
      </c>
      <c r="K174" s="1" t="s">
        <v>37</v>
      </c>
      <c r="L174">
        <v>86</v>
      </c>
      <c r="M174" s="1" t="b">
        <f>OR(Solution!$C$2=1,INDEX(Solution!$A$1:$A$11,Solution!$C$2)=Sales_Pipeline[Country])</f>
        <v>1</v>
      </c>
    </row>
    <row r="175" spans="1:13" x14ac:dyDescent="0.25">
      <c r="A175" s="2">
        <v>42020</v>
      </c>
      <c r="B175" s="1" t="s">
        <v>44</v>
      </c>
      <c r="C175" s="1" t="s">
        <v>229</v>
      </c>
      <c r="D175" s="1" t="s">
        <v>27</v>
      </c>
      <c r="E175" s="1" t="s">
        <v>20</v>
      </c>
      <c r="F175" s="28">
        <v>4640</v>
      </c>
      <c r="G175" s="30">
        <v>0.7</v>
      </c>
      <c r="H175" s="28">
        <v>3248</v>
      </c>
      <c r="I175" s="1" t="s">
        <v>15</v>
      </c>
      <c r="J175" s="2">
        <v>42121</v>
      </c>
      <c r="K175" s="1" t="s">
        <v>16</v>
      </c>
      <c r="L175">
        <v>101</v>
      </c>
      <c r="M175" s="1" t="b">
        <f>OR(Solution!$C$2=1,INDEX(Solution!$A$1:$A$11,Solution!$C$2)=Sales_Pipeline[Country])</f>
        <v>1</v>
      </c>
    </row>
    <row r="176" spans="1:13" x14ac:dyDescent="0.25">
      <c r="A176" s="2">
        <v>42020</v>
      </c>
      <c r="B176" s="1" t="s">
        <v>32</v>
      </c>
      <c r="C176" s="1" t="s">
        <v>230</v>
      </c>
      <c r="D176" s="1" t="s">
        <v>40</v>
      </c>
      <c r="E176" s="1" t="s">
        <v>20</v>
      </c>
      <c r="F176" s="28">
        <v>3500</v>
      </c>
      <c r="G176" s="30">
        <v>0.8</v>
      </c>
      <c r="H176" s="28">
        <v>2800</v>
      </c>
      <c r="I176" s="1" t="s">
        <v>15</v>
      </c>
      <c r="J176" s="2">
        <v>42105</v>
      </c>
      <c r="K176" s="1" t="s">
        <v>37</v>
      </c>
      <c r="L176">
        <v>85</v>
      </c>
      <c r="M176" s="1" t="b">
        <f>OR(Solution!$C$2=1,INDEX(Solution!$A$1:$A$11,Solution!$C$2)=Sales_Pipeline[Country])</f>
        <v>1</v>
      </c>
    </row>
    <row r="177" spans="1:13" x14ac:dyDescent="0.25">
      <c r="A177" s="2">
        <v>42020</v>
      </c>
      <c r="B177" s="1" t="s">
        <v>59</v>
      </c>
      <c r="C177" s="1" t="s">
        <v>231</v>
      </c>
      <c r="D177" s="1" t="s">
        <v>61</v>
      </c>
      <c r="E177" s="1" t="s">
        <v>14</v>
      </c>
      <c r="F177" s="28">
        <v>740</v>
      </c>
      <c r="G177" s="30">
        <v>0.65</v>
      </c>
      <c r="H177" s="28">
        <v>481</v>
      </c>
      <c r="I177" s="1" t="s">
        <v>15</v>
      </c>
      <c r="J177" s="2">
        <v>42177</v>
      </c>
      <c r="K177" s="1" t="s">
        <v>31</v>
      </c>
      <c r="L177">
        <v>157</v>
      </c>
      <c r="M177" s="1" t="b">
        <f>OR(Solution!$C$2=1,INDEX(Solution!$A$1:$A$11,Solution!$C$2)=Sales_Pipeline[Country])</f>
        <v>1</v>
      </c>
    </row>
    <row r="178" spans="1:13" x14ac:dyDescent="0.25">
      <c r="A178" s="2">
        <v>42020</v>
      </c>
      <c r="B178" s="1" t="s">
        <v>83</v>
      </c>
      <c r="C178" s="1" t="s">
        <v>232</v>
      </c>
      <c r="D178" s="1" t="s">
        <v>23</v>
      </c>
      <c r="E178" s="1" t="s">
        <v>14</v>
      </c>
      <c r="F178" s="28">
        <v>4560</v>
      </c>
      <c r="G178" s="30">
        <v>0.85</v>
      </c>
      <c r="H178" s="28">
        <v>3876</v>
      </c>
      <c r="I178" s="1" t="s">
        <v>15</v>
      </c>
      <c r="J178" s="2">
        <v>42111</v>
      </c>
      <c r="K178" s="1" t="s">
        <v>37</v>
      </c>
      <c r="L178">
        <v>91</v>
      </c>
      <c r="M178" s="1" t="b">
        <f>OR(Solution!$C$2=1,INDEX(Solution!$A$1:$A$11,Solution!$C$2)=Sales_Pipeline[Country])</f>
        <v>1</v>
      </c>
    </row>
    <row r="179" spans="1:13" x14ac:dyDescent="0.25">
      <c r="A179" s="2">
        <v>42020</v>
      </c>
      <c r="B179" s="1" t="s">
        <v>41</v>
      </c>
      <c r="C179" s="1" t="s">
        <v>233</v>
      </c>
      <c r="D179" s="1" t="s">
        <v>13</v>
      </c>
      <c r="E179" s="1" t="s">
        <v>20</v>
      </c>
      <c r="F179" s="28">
        <v>2870</v>
      </c>
      <c r="G179" s="30">
        <v>0.8</v>
      </c>
      <c r="H179" s="28">
        <v>2296</v>
      </c>
      <c r="I179" s="1" t="s">
        <v>24</v>
      </c>
      <c r="J179" s="2">
        <v>42174</v>
      </c>
      <c r="K179" s="1" t="s">
        <v>21</v>
      </c>
      <c r="L179">
        <v>154</v>
      </c>
      <c r="M179" s="1" t="b">
        <f>OR(Solution!$C$2=1,INDEX(Solution!$A$1:$A$11,Solution!$C$2)=Sales_Pipeline[Country])</f>
        <v>1</v>
      </c>
    </row>
    <row r="180" spans="1:13" x14ac:dyDescent="0.25">
      <c r="A180" s="2">
        <v>42021</v>
      </c>
      <c r="B180" s="1" t="s">
        <v>32</v>
      </c>
      <c r="C180" s="1" t="s">
        <v>234</v>
      </c>
      <c r="D180" s="1" t="s">
        <v>43</v>
      </c>
      <c r="E180" s="1" t="s">
        <v>35</v>
      </c>
      <c r="F180" s="28">
        <v>1980</v>
      </c>
      <c r="G180" s="30">
        <v>0.8</v>
      </c>
      <c r="H180" s="28">
        <v>1584</v>
      </c>
      <c r="I180" s="1" t="s">
        <v>47</v>
      </c>
      <c r="J180" s="2">
        <v>42181</v>
      </c>
      <c r="K180" s="1" t="s">
        <v>37</v>
      </c>
      <c r="L180">
        <v>160</v>
      </c>
      <c r="M180" s="1" t="b">
        <f>OR(Solution!$C$2=1,INDEX(Solution!$A$1:$A$11,Solution!$C$2)=Sales_Pipeline[Country])</f>
        <v>1</v>
      </c>
    </row>
    <row r="181" spans="1:13" x14ac:dyDescent="0.25">
      <c r="A181" s="2">
        <v>42021</v>
      </c>
      <c r="B181" s="1" t="s">
        <v>32</v>
      </c>
      <c r="C181" s="1" t="s">
        <v>235</v>
      </c>
      <c r="D181" s="1" t="s">
        <v>19</v>
      </c>
      <c r="E181" s="1" t="s">
        <v>20</v>
      </c>
      <c r="F181" s="28">
        <v>1680</v>
      </c>
      <c r="G181" s="30">
        <v>0.7</v>
      </c>
      <c r="H181" s="28">
        <v>1176</v>
      </c>
      <c r="I181" s="1" t="s">
        <v>24</v>
      </c>
      <c r="J181" s="2">
        <v>42167</v>
      </c>
      <c r="K181" s="1" t="s">
        <v>31</v>
      </c>
      <c r="L181">
        <v>146</v>
      </c>
      <c r="M181" s="1" t="b">
        <f>OR(Solution!$C$2=1,INDEX(Solution!$A$1:$A$11,Solution!$C$2)=Sales_Pipeline[Country])</f>
        <v>1</v>
      </c>
    </row>
    <row r="182" spans="1:13" x14ac:dyDescent="0.25">
      <c r="A182" s="2">
        <v>42021</v>
      </c>
      <c r="B182" s="1" t="s">
        <v>29</v>
      </c>
      <c r="C182" s="1" t="s">
        <v>236</v>
      </c>
      <c r="D182" s="1" t="s">
        <v>19</v>
      </c>
      <c r="E182" s="1" t="s">
        <v>73</v>
      </c>
      <c r="F182" s="28">
        <v>1850</v>
      </c>
      <c r="G182" s="30">
        <v>0.8</v>
      </c>
      <c r="H182" s="28">
        <v>1480</v>
      </c>
      <c r="I182" s="1" t="s">
        <v>47</v>
      </c>
      <c r="J182" s="2">
        <v>42129</v>
      </c>
      <c r="K182" s="1" t="s">
        <v>54</v>
      </c>
      <c r="L182">
        <v>108</v>
      </c>
      <c r="M182" s="1" t="b">
        <f>OR(Solution!$C$2=1,INDEX(Solution!$A$1:$A$11,Solution!$C$2)=Sales_Pipeline[Country])</f>
        <v>1</v>
      </c>
    </row>
    <row r="183" spans="1:13" x14ac:dyDescent="0.25">
      <c r="A183" s="2">
        <v>42021</v>
      </c>
      <c r="B183" s="1" t="s">
        <v>11</v>
      </c>
      <c r="C183" s="1" t="s">
        <v>237</v>
      </c>
      <c r="D183" s="1" t="s">
        <v>19</v>
      </c>
      <c r="E183" s="1" t="s">
        <v>35</v>
      </c>
      <c r="F183" s="28">
        <v>4720</v>
      </c>
      <c r="G183" s="30">
        <v>0.55000000000000004</v>
      </c>
      <c r="H183" s="28">
        <v>2596</v>
      </c>
      <c r="I183" s="1" t="s">
        <v>47</v>
      </c>
      <c r="J183" s="2">
        <v>42170</v>
      </c>
      <c r="K183" s="1" t="s">
        <v>21</v>
      </c>
      <c r="L183">
        <v>149</v>
      </c>
      <c r="M183" s="1" t="b">
        <f>OR(Solution!$C$2=1,INDEX(Solution!$A$1:$A$11,Solution!$C$2)=Sales_Pipeline[Country])</f>
        <v>1</v>
      </c>
    </row>
    <row r="184" spans="1:13" x14ac:dyDescent="0.25">
      <c r="A184" s="2">
        <v>42021</v>
      </c>
      <c r="B184" s="1" t="s">
        <v>55</v>
      </c>
      <c r="C184" s="1" t="s">
        <v>238</v>
      </c>
      <c r="D184" s="1" t="s">
        <v>13</v>
      </c>
      <c r="E184" s="1" t="s">
        <v>20</v>
      </c>
      <c r="F184" s="28">
        <v>1530</v>
      </c>
      <c r="G184" s="30">
        <v>0.55000000000000004</v>
      </c>
      <c r="H184" s="28">
        <v>841.5</v>
      </c>
      <c r="I184" s="1" t="s">
        <v>15</v>
      </c>
      <c r="J184" s="2">
        <v>42136</v>
      </c>
      <c r="K184" s="1" t="s">
        <v>37</v>
      </c>
      <c r="L184">
        <v>115</v>
      </c>
      <c r="M184" s="1" t="b">
        <f>OR(Solution!$C$2=1,INDEX(Solution!$A$1:$A$11,Solution!$C$2)=Sales_Pipeline[Country])</f>
        <v>1</v>
      </c>
    </row>
    <row r="185" spans="1:13" x14ac:dyDescent="0.25">
      <c r="A185" s="2">
        <v>42021</v>
      </c>
      <c r="B185" s="1" t="s">
        <v>83</v>
      </c>
      <c r="C185" s="1" t="s">
        <v>239</v>
      </c>
      <c r="D185" s="1" t="s">
        <v>43</v>
      </c>
      <c r="E185" s="1" t="s">
        <v>14</v>
      </c>
      <c r="F185" s="28">
        <v>1440</v>
      </c>
      <c r="G185" s="30">
        <v>0.7</v>
      </c>
      <c r="H185" s="28">
        <v>1008</v>
      </c>
      <c r="I185" s="1" t="s">
        <v>47</v>
      </c>
      <c r="J185" s="2">
        <v>42117</v>
      </c>
      <c r="K185" s="1" t="s">
        <v>21</v>
      </c>
      <c r="L185">
        <v>96</v>
      </c>
      <c r="M185" s="1" t="b">
        <f>OR(Solution!$C$2=1,INDEX(Solution!$A$1:$A$11,Solution!$C$2)=Sales_Pipeline[Country])</f>
        <v>1</v>
      </c>
    </row>
    <row r="186" spans="1:13" x14ac:dyDescent="0.25">
      <c r="A186" s="2">
        <v>42021</v>
      </c>
      <c r="B186" s="1" t="s">
        <v>11</v>
      </c>
      <c r="C186" s="1" t="s">
        <v>240</v>
      </c>
      <c r="D186" s="1" t="s">
        <v>57</v>
      </c>
      <c r="E186" s="1" t="s">
        <v>46</v>
      </c>
      <c r="F186" s="28">
        <v>3570</v>
      </c>
      <c r="G186" s="30">
        <v>0.65</v>
      </c>
      <c r="H186" s="28">
        <v>2320.5</v>
      </c>
      <c r="I186" s="1" t="s">
        <v>47</v>
      </c>
      <c r="J186" s="2">
        <v>42059</v>
      </c>
      <c r="K186" s="1" t="s">
        <v>54</v>
      </c>
      <c r="M186" s="1" t="b">
        <f>OR(Solution!$C$2=1,INDEX(Solution!$A$1:$A$11,Solution!$C$2)=Sales_Pipeline[Country])</f>
        <v>1</v>
      </c>
    </row>
    <row r="187" spans="1:13" x14ac:dyDescent="0.25">
      <c r="A187" s="2">
        <v>42021</v>
      </c>
      <c r="B187" s="1" t="s">
        <v>68</v>
      </c>
      <c r="C187" s="1" t="s">
        <v>241</v>
      </c>
      <c r="D187" s="1" t="s">
        <v>13</v>
      </c>
      <c r="E187" s="1" t="s">
        <v>35</v>
      </c>
      <c r="F187" s="28">
        <v>2900</v>
      </c>
      <c r="G187" s="30">
        <v>0.65</v>
      </c>
      <c r="H187" s="28">
        <v>1885</v>
      </c>
      <c r="I187" s="1" t="s">
        <v>15</v>
      </c>
      <c r="J187" s="2">
        <v>42136</v>
      </c>
      <c r="K187" s="1" t="s">
        <v>37</v>
      </c>
      <c r="L187">
        <v>115</v>
      </c>
      <c r="M187" s="1" t="b">
        <f>OR(Solution!$C$2=1,INDEX(Solution!$A$1:$A$11,Solution!$C$2)=Sales_Pipeline[Country])</f>
        <v>1</v>
      </c>
    </row>
    <row r="188" spans="1:13" x14ac:dyDescent="0.25">
      <c r="A188" s="2">
        <v>42021</v>
      </c>
      <c r="B188" s="1" t="s">
        <v>55</v>
      </c>
      <c r="C188" s="1" t="s">
        <v>242</v>
      </c>
      <c r="D188" s="1" t="s">
        <v>40</v>
      </c>
      <c r="E188" s="1" t="s">
        <v>14</v>
      </c>
      <c r="F188" s="28">
        <v>3900</v>
      </c>
      <c r="G188" s="30">
        <v>0.7</v>
      </c>
      <c r="H188" s="28">
        <v>2730</v>
      </c>
      <c r="I188" s="1" t="s">
        <v>47</v>
      </c>
      <c r="J188" s="2">
        <v>42155</v>
      </c>
      <c r="K188" s="1" t="s">
        <v>54</v>
      </c>
      <c r="L188">
        <v>134</v>
      </c>
      <c r="M188" s="1" t="b">
        <f>OR(Solution!$C$2=1,INDEX(Solution!$A$1:$A$11,Solution!$C$2)=Sales_Pipeline[Country])</f>
        <v>1</v>
      </c>
    </row>
    <row r="189" spans="1:13" x14ac:dyDescent="0.25">
      <c r="A189" s="2">
        <v>42021</v>
      </c>
      <c r="B189" s="1" t="s">
        <v>55</v>
      </c>
      <c r="C189" s="1" t="s">
        <v>243</v>
      </c>
      <c r="D189" s="1" t="s">
        <v>52</v>
      </c>
      <c r="E189" s="1" t="s">
        <v>35</v>
      </c>
      <c r="F189" s="28">
        <v>3280</v>
      </c>
      <c r="G189" s="30">
        <v>0.7</v>
      </c>
      <c r="H189" s="28">
        <v>2296</v>
      </c>
      <c r="I189" s="1" t="s">
        <v>47</v>
      </c>
      <c r="J189" s="2">
        <v>42099</v>
      </c>
      <c r="K189" s="1" t="s">
        <v>16</v>
      </c>
      <c r="L189">
        <v>78</v>
      </c>
      <c r="M189" s="1" t="b">
        <f>OR(Solution!$C$2=1,INDEX(Solution!$A$1:$A$11,Solution!$C$2)=Sales_Pipeline[Country])</f>
        <v>1</v>
      </c>
    </row>
    <row r="190" spans="1:13" x14ac:dyDescent="0.25">
      <c r="A190" s="2">
        <v>42022</v>
      </c>
      <c r="B190" s="1" t="s">
        <v>65</v>
      </c>
      <c r="C190" s="1" t="s">
        <v>244</v>
      </c>
      <c r="D190" s="1" t="s">
        <v>27</v>
      </c>
      <c r="E190" s="1" t="s">
        <v>20</v>
      </c>
      <c r="F190" s="28">
        <v>3410</v>
      </c>
      <c r="G190" s="30">
        <v>0.65</v>
      </c>
      <c r="H190" s="28">
        <v>2216.5</v>
      </c>
      <c r="I190" s="1" t="s">
        <v>47</v>
      </c>
      <c r="J190" s="2">
        <v>42162</v>
      </c>
      <c r="K190" s="1" t="s">
        <v>31</v>
      </c>
      <c r="L190">
        <v>140</v>
      </c>
      <c r="M190" s="1" t="b">
        <f>OR(Solution!$C$2=1,INDEX(Solution!$A$1:$A$11,Solution!$C$2)=Sales_Pipeline[Country])</f>
        <v>1</v>
      </c>
    </row>
    <row r="191" spans="1:13" x14ac:dyDescent="0.25">
      <c r="A191" s="2">
        <v>42022</v>
      </c>
      <c r="B191" s="1" t="s">
        <v>70</v>
      </c>
      <c r="C191" s="1" t="s">
        <v>245</v>
      </c>
      <c r="D191" s="1" t="s">
        <v>40</v>
      </c>
      <c r="E191" s="1" t="s">
        <v>46</v>
      </c>
      <c r="F191" s="28">
        <v>2520</v>
      </c>
      <c r="G191" s="30">
        <v>0.6</v>
      </c>
      <c r="H191" s="28">
        <v>1512</v>
      </c>
      <c r="I191" s="1" t="s">
        <v>47</v>
      </c>
      <c r="J191" s="2">
        <v>42062</v>
      </c>
      <c r="K191" s="1" t="s">
        <v>54</v>
      </c>
      <c r="M191" s="1" t="b">
        <f>OR(Solution!$C$2=1,INDEX(Solution!$A$1:$A$11,Solution!$C$2)=Sales_Pipeline[Country])</f>
        <v>1</v>
      </c>
    </row>
    <row r="192" spans="1:13" x14ac:dyDescent="0.25">
      <c r="A192" s="2">
        <v>42022</v>
      </c>
      <c r="B192" s="1" t="s">
        <v>59</v>
      </c>
      <c r="C192" s="1" t="s">
        <v>246</v>
      </c>
      <c r="D192" s="1" t="s">
        <v>52</v>
      </c>
      <c r="E192" s="1" t="s">
        <v>14</v>
      </c>
      <c r="F192" s="28">
        <v>2490</v>
      </c>
      <c r="G192" s="30">
        <v>0.85</v>
      </c>
      <c r="H192" s="28">
        <v>2116.5</v>
      </c>
      <c r="I192" s="1" t="s">
        <v>47</v>
      </c>
      <c r="J192" s="2">
        <v>42122</v>
      </c>
      <c r="K192" s="1" t="s">
        <v>16</v>
      </c>
      <c r="L192">
        <v>100</v>
      </c>
      <c r="M192" s="1" t="b">
        <f>OR(Solution!$C$2=1,INDEX(Solution!$A$1:$A$11,Solution!$C$2)=Sales_Pipeline[Country])</f>
        <v>1</v>
      </c>
    </row>
    <row r="193" spans="1:13" x14ac:dyDescent="0.25">
      <c r="A193" s="2">
        <v>42022</v>
      </c>
      <c r="B193" s="1" t="s">
        <v>62</v>
      </c>
      <c r="C193" s="1" t="s">
        <v>247</v>
      </c>
      <c r="D193" s="1" t="s">
        <v>13</v>
      </c>
      <c r="E193" s="1" t="s">
        <v>28</v>
      </c>
      <c r="F193" s="28">
        <v>1250</v>
      </c>
      <c r="G193" s="30">
        <v>0.85</v>
      </c>
      <c r="H193" s="28">
        <v>1062.5</v>
      </c>
      <c r="I193" s="1" t="s">
        <v>15</v>
      </c>
      <c r="J193" s="2">
        <v>42121</v>
      </c>
      <c r="K193" s="1" t="s">
        <v>16</v>
      </c>
      <c r="L193">
        <v>99</v>
      </c>
      <c r="M193" s="1" t="b">
        <f>OR(Solution!$C$2=1,INDEX(Solution!$A$1:$A$11,Solution!$C$2)=Sales_Pipeline[Country])</f>
        <v>1</v>
      </c>
    </row>
    <row r="194" spans="1:13" x14ac:dyDescent="0.25">
      <c r="A194" s="2">
        <v>42022</v>
      </c>
      <c r="B194" s="1" t="s">
        <v>74</v>
      </c>
      <c r="C194" s="1" t="s">
        <v>248</v>
      </c>
      <c r="D194" s="1" t="s">
        <v>13</v>
      </c>
      <c r="E194" s="1" t="s">
        <v>20</v>
      </c>
      <c r="F194" s="28">
        <v>1140</v>
      </c>
      <c r="G194" s="30">
        <v>0.7</v>
      </c>
      <c r="H194" s="28">
        <v>798</v>
      </c>
      <c r="I194" s="1" t="s">
        <v>47</v>
      </c>
      <c r="J194" s="2">
        <v>42176</v>
      </c>
      <c r="K194" s="1" t="s">
        <v>21</v>
      </c>
      <c r="L194">
        <v>154</v>
      </c>
      <c r="M194" s="1" t="b">
        <f>OR(Solution!$C$2=1,INDEX(Solution!$A$1:$A$11,Solution!$C$2)=Sales_Pipeline[Country])</f>
        <v>1</v>
      </c>
    </row>
    <row r="195" spans="1:13" x14ac:dyDescent="0.25">
      <c r="A195" s="2">
        <v>42022</v>
      </c>
      <c r="B195" s="1" t="s">
        <v>68</v>
      </c>
      <c r="C195" s="1" t="s">
        <v>249</v>
      </c>
      <c r="D195" s="1" t="s">
        <v>52</v>
      </c>
      <c r="E195" s="1" t="s">
        <v>14</v>
      </c>
      <c r="F195" s="28">
        <v>2420</v>
      </c>
      <c r="G195" s="30">
        <v>0.6</v>
      </c>
      <c r="H195" s="28">
        <v>1452</v>
      </c>
      <c r="I195" s="1" t="s">
        <v>24</v>
      </c>
      <c r="J195" s="2">
        <v>42175</v>
      </c>
      <c r="K195" s="1" t="s">
        <v>21</v>
      </c>
      <c r="L195">
        <v>153</v>
      </c>
      <c r="M195" s="1" t="b">
        <f>OR(Solution!$C$2=1,INDEX(Solution!$A$1:$A$11,Solution!$C$2)=Sales_Pipeline[Country])</f>
        <v>1</v>
      </c>
    </row>
    <row r="196" spans="1:13" x14ac:dyDescent="0.25">
      <c r="A196" s="2">
        <v>42022</v>
      </c>
      <c r="B196" s="1" t="s">
        <v>59</v>
      </c>
      <c r="C196" s="1" t="s">
        <v>250</v>
      </c>
      <c r="D196" s="1" t="s">
        <v>23</v>
      </c>
      <c r="E196" s="1" t="s">
        <v>14</v>
      </c>
      <c r="F196" s="28">
        <v>2370</v>
      </c>
      <c r="G196" s="30">
        <v>0.7</v>
      </c>
      <c r="H196" s="28">
        <v>1659</v>
      </c>
      <c r="I196" s="1" t="s">
        <v>15</v>
      </c>
      <c r="J196" s="2">
        <v>42099</v>
      </c>
      <c r="K196" s="1" t="s">
        <v>54</v>
      </c>
      <c r="L196">
        <v>77</v>
      </c>
      <c r="M196" s="1" t="b">
        <f>OR(Solution!$C$2=1,INDEX(Solution!$A$1:$A$11,Solution!$C$2)=Sales_Pipeline[Country])</f>
        <v>1</v>
      </c>
    </row>
    <row r="197" spans="1:13" x14ac:dyDescent="0.25">
      <c r="A197" s="2">
        <v>42022</v>
      </c>
      <c r="B197" s="1" t="s">
        <v>38</v>
      </c>
      <c r="C197" s="1" t="s">
        <v>251</v>
      </c>
      <c r="D197" s="1" t="s">
        <v>27</v>
      </c>
      <c r="E197" s="1" t="s">
        <v>14</v>
      </c>
      <c r="F197" s="28">
        <v>1220</v>
      </c>
      <c r="G197" s="30">
        <v>0.7</v>
      </c>
      <c r="H197" s="28">
        <v>854</v>
      </c>
      <c r="I197" s="1" t="s">
        <v>15</v>
      </c>
      <c r="J197" s="2">
        <v>42130</v>
      </c>
      <c r="K197" s="1" t="s">
        <v>21</v>
      </c>
      <c r="L197">
        <v>108</v>
      </c>
      <c r="M197" s="1" t="b">
        <f>OR(Solution!$C$2=1,INDEX(Solution!$A$1:$A$11,Solution!$C$2)=Sales_Pipeline[Country])</f>
        <v>1</v>
      </c>
    </row>
    <row r="198" spans="1:13" x14ac:dyDescent="0.25">
      <c r="A198" s="2">
        <v>42022</v>
      </c>
      <c r="B198" s="1" t="s">
        <v>44</v>
      </c>
      <c r="C198" s="1" t="s">
        <v>252</v>
      </c>
      <c r="D198" s="1" t="s">
        <v>27</v>
      </c>
      <c r="E198" s="1" t="s">
        <v>20</v>
      </c>
      <c r="F198" s="28">
        <v>550</v>
      </c>
      <c r="G198" s="30">
        <v>0.75</v>
      </c>
      <c r="H198" s="28">
        <v>412.5</v>
      </c>
      <c r="I198" s="1" t="s">
        <v>15</v>
      </c>
      <c r="J198" s="2">
        <v>42123</v>
      </c>
      <c r="K198" s="1" t="s">
        <v>21</v>
      </c>
      <c r="L198">
        <v>101</v>
      </c>
      <c r="M198" s="1" t="b">
        <f>OR(Solution!$C$2=1,INDEX(Solution!$A$1:$A$11,Solution!$C$2)=Sales_Pipeline[Country])</f>
        <v>1</v>
      </c>
    </row>
    <row r="199" spans="1:13" x14ac:dyDescent="0.25">
      <c r="A199" s="2">
        <v>42022</v>
      </c>
      <c r="B199" s="1" t="s">
        <v>41</v>
      </c>
      <c r="C199" s="1" t="s">
        <v>253</v>
      </c>
      <c r="D199" s="1" t="s">
        <v>43</v>
      </c>
      <c r="E199" s="1" t="s">
        <v>20</v>
      </c>
      <c r="F199" s="28">
        <v>2290</v>
      </c>
      <c r="G199" s="30">
        <v>0.8</v>
      </c>
      <c r="H199" s="28">
        <v>1832</v>
      </c>
      <c r="I199" s="1" t="s">
        <v>47</v>
      </c>
      <c r="J199" s="2">
        <v>42129</v>
      </c>
      <c r="K199" s="1" t="s">
        <v>37</v>
      </c>
      <c r="L199">
        <v>107</v>
      </c>
      <c r="M199" s="1" t="b">
        <f>OR(Solution!$C$2=1,INDEX(Solution!$A$1:$A$11,Solution!$C$2)=Sales_Pipeline[Country])</f>
        <v>1</v>
      </c>
    </row>
    <row r="200" spans="1:13" x14ac:dyDescent="0.25">
      <c r="A200" s="2">
        <v>42022</v>
      </c>
      <c r="B200" s="1" t="s">
        <v>74</v>
      </c>
      <c r="C200" s="1" t="s">
        <v>254</v>
      </c>
      <c r="D200" s="1" t="s">
        <v>34</v>
      </c>
      <c r="E200" s="1" t="s">
        <v>73</v>
      </c>
      <c r="F200" s="28">
        <v>4190</v>
      </c>
      <c r="G200" s="30">
        <v>0.6</v>
      </c>
      <c r="H200" s="28">
        <v>2514</v>
      </c>
      <c r="I200" s="1" t="s">
        <v>47</v>
      </c>
      <c r="J200" s="2">
        <v>42102</v>
      </c>
      <c r="K200" s="1" t="s">
        <v>54</v>
      </c>
      <c r="L200">
        <v>80</v>
      </c>
      <c r="M200" s="1" t="b">
        <f>OR(Solution!$C$2=1,INDEX(Solution!$A$1:$A$11,Solution!$C$2)=Sales_Pipeline[Country])</f>
        <v>1</v>
      </c>
    </row>
    <row r="201" spans="1:13" x14ac:dyDescent="0.25">
      <c r="A201" s="2">
        <v>42022</v>
      </c>
      <c r="B201" s="1" t="s">
        <v>59</v>
      </c>
      <c r="C201" s="1" t="s">
        <v>255</v>
      </c>
      <c r="D201" s="1" t="s">
        <v>27</v>
      </c>
      <c r="E201" s="1" t="s">
        <v>14</v>
      </c>
      <c r="F201" s="28">
        <v>3410</v>
      </c>
      <c r="G201" s="30">
        <v>0.65</v>
      </c>
      <c r="H201" s="28">
        <v>2216.5</v>
      </c>
      <c r="I201" s="1" t="s">
        <v>47</v>
      </c>
      <c r="J201" s="2">
        <v>42172</v>
      </c>
      <c r="K201" s="1" t="s">
        <v>16</v>
      </c>
      <c r="L201">
        <v>150</v>
      </c>
      <c r="M201" s="1" t="b">
        <f>OR(Solution!$C$2=1,INDEX(Solution!$A$1:$A$11,Solution!$C$2)=Sales_Pipeline[Country])</f>
        <v>1</v>
      </c>
    </row>
    <row r="202" spans="1:13" x14ac:dyDescent="0.25">
      <c r="A202" s="2">
        <v>42022</v>
      </c>
      <c r="B202" s="1" t="s">
        <v>68</v>
      </c>
      <c r="C202" s="1" t="s">
        <v>256</v>
      </c>
      <c r="D202" s="1" t="s">
        <v>40</v>
      </c>
      <c r="E202" s="1" t="s">
        <v>35</v>
      </c>
      <c r="F202" s="28">
        <v>3020</v>
      </c>
      <c r="G202" s="30">
        <v>0.65</v>
      </c>
      <c r="H202" s="28">
        <v>1963</v>
      </c>
      <c r="I202" s="1" t="s">
        <v>15</v>
      </c>
      <c r="J202" s="2">
        <v>42143</v>
      </c>
      <c r="K202" s="1" t="s">
        <v>37</v>
      </c>
      <c r="L202">
        <v>121</v>
      </c>
      <c r="M202" s="1" t="b">
        <f>OR(Solution!$C$2=1,INDEX(Solution!$A$1:$A$11,Solution!$C$2)=Sales_Pipeline[Country])</f>
        <v>1</v>
      </c>
    </row>
    <row r="203" spans="1:13" x14ac:dyDescent="0.25">
      <c r="A203" s="2">
        <v>42022</v>
      </c>
      <c r="B203" s="1" t="s">
        <v>59</v>
      </c>
      <c r="C203" s="1" t="s">
        <v>257</v>
      </c>
      <c r="D203" s="1" t="s">
        <v>52</v>
      </c>
      <c r="E203" s="1" t="s">
        <v>20</v>
      </c>
      <c r="F203" s="28">
        <v>2320</v>
      </c>
      <c r="G203" s="30">
        <v>0.8</v>
      </c>
      <c r="H203" s="28">
        <v>1856</v>
      </c>
      <c r="I203" s="1" t="s">
        <v>24</v>
      </c>
      <c r="J203" s="2">
        <v>42166</v>
      </c>
      <c r="K203" s="1" t="s">
        <v>37</v>
      </c>
      <c r="L203">
        <v>144</v>
      </c>
      <c r="M203" s="1" t="b">
        <f>OR(Solution!$C$2=1,INDEX(Solution!$A$1:$A$11,Solution!$C$2)=Sales_Pipeline[Country])</f>
        <v>1</v>
      </c>
    </row>
    <row r="204" spans="1:13" x14ac:dyDescent="0.25">
      <c r="A204" s="2">
        <v>42023</v>
      </c>
      <c r="B204" s="1" t="s">
        <v>83</v>
      </c>
      <c r="C204" s="1" t="s">
        <v>258</v>
      </c>
      <c r="D204" s="1" t="s">
        <v>13</v>
      </c>
      <c r="E204" s="1" t="s">
        <v>46</v>
      </c>
      <c r="F204" s="28">
        <v>1310</v>
      </c>
      <c r="G204" s="30">
        <v>0.8</v>
      </c>
      <c r="H204" s="28">
        <v>1048</v>
      </c>
      <c r="I204" s="1" t="s">
        <v>47</v>
      </c>
      <c r="J204" s="2">
        <v>42091</v>
      </c>
      <c r="K204" s="1" t="s">
        <v>54</v>
      </c>
      <c r="M204" s="1" t="b">
        <f>OR(Solution!$C$2=1,INDEX(Solution!$A$1:$A$11,Solution!$C$2)=Sales_Pipeline[Country])</f>
        <v>1</v>
      </c>
    </row>
    <row r="205" spans="1:13" x14ac:dyDescent="0.25">
      <c r="A205" s="2">
        <v>42023</v>
      </c>
      <c r="B205" s="1" t="s">
        <v>55</v>
      </c>
      <c r="C205" s="1" t="s">
        <v>259</v>
      </c>
      <c r="D205" s="1" t="s">
        <v>34</v>
      </c>
      <c r="E205" s="1" t="s">
        <v>14</v>
      </c>
      <c r="F205" s="28">
        <v>4280</v>
      </c>
      <c r="G205" s="30">
        <v>0.65</v>
      </c>
      <c r="H205" s="28">
        <v>2782</v>
      </c>
      <c r="I205" s="1" t="s">
        <v>47</v>
      </c>
      <c r="J205" s="2">
        <v>42145</v>
      </c>
      <c r="K205" s="1" t="s">
        <v>31</v>
      </c>
      <c r="L205">
        <v>122</v>
      </c>
      <c r="M205" s="1" t="b">
        <f>OR(Solution!$C$2=1,INDEX(Solution!$A$1:$A$11,Solution!$C$2)=Sales_Pipeline[Country])</f>
        <v>1</v>
      </c>
    </row>
    <row r="206" spans="1:13" x14ac:dyDescent="0.25">
      <c r="A206" s="2">
        <v>42023</v>
      </c>
      <c r="B206" s="1" t="s">
        <v>55</v>
      </c>
      <c r="C206" s="1" t="s">
        <v>260</v>
      </c>
      <c r="D206" s="1" t="s">
        <v>13</v>
      </c>
      <c r="E206" s="1" t="s">
        <v>14</v>
      </c>
      <c r="F206" s="28">
        <v>3500</v>
      </c>
      <c r="G206" s="30">
        <v>0.65</v>
      </c>
      <c r="H206" s="28">
        <v>2275</v>
      </c>
      <c r="I206" s="1" t="s">
        <v>47</v>
      </c>
      <c r="J206" s="2">
        <v>42135</v>
      </c>
      <c r="K206" s="1" t="s">
        <v>37</v>
      </c>
      <c r="L206">
        <v>112</v>
      </c>
      <c r="M206" s="1" t="b">
        <f>OR(Solution!$C$2=1,INDEX(Solution!$A$1:$A$11,Solution!$C$2)=Sales_Pipeline[Country])</f>
        <v>1</v>
      </c>
    </row>
    <row r="207" spans="1:13" x14ac:dyDescent="0.25">
      <c r="A207" s="2">
        <v>42023</v>
      </c>
      <c r="B207" s="1" t="s">
        <v>87</v>
      </c>
      <c r="C207" s="1" t="s">
        <v>261</v>
      </c>
      <c r="D207" s="1" t="s">
        <v>19</v>
      </c>
      <c r="E207" s="1" t="s">
        <v>14</v>
      </c>
      <c r="F207" s="28">
        <v>3060</v>
      </c>
      <c r="G207" s="30">
        <v>0.85</v>
      </c>
      <c r="H207" s="28">
        <v>2601</v>
      </c>
      <c r="I207" s="1" t="s">
        <v>47</v>
      </c>
      <c r="J207" s="2">
        <v>42177</v>
      </c>
      <c r="K207" s="1" t="s">
        <v>37</v>
      </c>
      <c r="L207">
        <v>154</v>
      </c>
      <c r="M207" s="1" t="b">
        <f>OR(Solution!$C$2=1,INDEX(Solution!$A$1:$A$11,Solution!$C$2)=Sales_Pipeline[Country])</f>
        <v>1</v>
      </c>
    </row>
    <row r="208" spans="1:13" x14ac:dyDescent="0.25">
      <c r="A208" s="2">
        <v>42023</v>
      </c>
      <c r="B208" s="1" t="s">
        <v>29</v>
      </c>
      <c r="C208" s="1" t="s">
        <v>262</v>
      </c>
      <c r="D208" s="1" t="s">
        <v>61</v>
      </c>
      <c r="E208" s="1" t="s">
        <v>20</v>
      </c>
      <c r="F208" s="28">
        <v>3770</v>
      </c>
      <c r="G208" s="30">
        <v>0.75</v>
      </c>
      <c r="H208" s="28">
        <v>2827.5</v>
      </c>
      <c r="I208" s="1" t="s">
        <v>24</v>
      </c>
      <c r="J208" s="2">
        <v>42163</v>
      </c>
      <c r="K208" s="1" t="s">
        <v>37</v>
      </c>
      <c r="L208">
        <v>140</v>
      </c>
      <c r="M208" s="1" t="b">
        <f>OR(Solution!$C$2=1,INDEX(Solution!$A$1:$A$11,Solution!$C$2)=Sales_Pipeline[Country])</f>
        <v>1</v>
      </c>
    </row>
    <row r="209" spans="1:13" x14ac:dyDescent="0.25">
      <c r="A209" s="2">
        <v>42023</v>
      </c>
      <c r="B209" s="1" t="s">
        <v>41</v>
      </c>
      <c r="C209" s="1" t="s">
        <v>263</v>
      </c>
      <c r="D209" s="1" t="s">
        <v>23</v>
      </c>
      <c r="E209" s="1" t="s">
        <v>28</v>
      </c>
      <c r="F209" s="28">
        <v>2590</v>
      </c>
      <c r="G209" s="30">
        <v>0.5</v>
      </c>
      <c r="H209" s="28">
        <v>1295</v>
      </c>
      <c r="I209" s="1" t="s">
        <v>47</v>
      </c>
      <c r="J209" s="2">
        <v>42100</v>
      </c>
      <c r="K209" s="1" t="s">
        <v>21</v>
      </c>
      <c r="L209">
        <v>77</v>
      </c>
      <c r="M209" s="1" t="b">
        <f>OR(Solution!$C$2=1,INDEX(Solution!$A$1:$A$11,Solution!$C$2)=Sales_Pipeline[Country])</f>
        <v>1</v>
      </c>
    </row>
    <row r="210" spans="1:13" x14ac:dyDescent="0.25">
      <c r="A210" s="2">
        <v>42023</v>
      </c>
      <c r="B210" s="1" t="s">
        <v>41</v>
      </c>
      <c r="C210" s="1" t="s">
        <v>264</v>
      </c>
      <c r="D210" s="1" t="s">
        <v>19</v>
      </c>
      <c r="E210" s="1" t="s">
        <v>20</v>
      </c>
      <c r="F210" s="28">
        <v>2910</v>
      </c>
      <c r="G210" s="30">
        <v>0.6</v>
      </c>
      <c r="H210" s="28">
        <v>1746</v>
      </c>
      <c r="I210" s="1" t="s">
        <v>47</v>
      </c>
      <c r="J210" s="2">
        <v>42137</v>
      </c>
      <c r="K210" s="1" t="s">
        <v>16</v>
      </c>
      <c r="L210">
        <v>114</v>
      </c>
      <c r="M210" s="1" t="b">
        <f>OR(Solution!$C$2=1,INDEX(Solution!$A$1:$A$11,Solution!$C$2)=Sales_Pipeline[Country])</f>
        <v>1</v>
      </c>
    </row>
    <row r="211" spans="1:13" x14ac:dyDescent="0.25">
      <c r="A211" s="2">
        <v>42023</v>
      </c>
      <c r="B211" s="1" t="s">
        <v>91</v>
      </c>
      <c r="C211" s="1" t="s">
        <v>265</v>
      </c>
      <c r="D211" s="1" t="s">
        <v>52</v>
      </c>
      <c r="E211" s="1" t="s">
        <v>28</v>
      </c>
      <c r="F211" s="28">
        <v>4020</v>
      </c>
      <c r="G211" s="30">
        <v>0.55000000000000004</v>
      </c>
      <c r="H211" s="28">
        <v>2211</v>
      </c>
      <c r="I211" s="1" t="s">
        <v>24</v>
      </c>
      <c r="J211" s="2">
        <v>42121</v>
      </c>
      <c r="K211" s="1" t="s">
        <v>31</v>
      </c>
      <c r="L211">
        <v>98</v>
      </c>
      <c r="M211" s="1" t="b">
        <f>OR(Solution!$C$2=1,INDEX(Solution!$A$1:$A$11,Solution!$C$2)=Sales_Pipeline[Country])</f>
        <v>1</v>
      </c>
    </row>
    <row r="212" spans="1:13" x14ac:dyDescent="0.25">
      <c r="A212" s="2">
        <v>42023</v>
      </c>
      <c r="B212" s="1" t="s">
        <v>11</v>
      </c>
      <c r="C212" s="1" t="s">
        <v>266</v>
      </c>
      <c r="D212" s="1" t="s">
        <v>57</v>
      </c>
      <c r="E212" s="1" t="s">
        <v>14</v>
      </c>
      <c r="F212" s="28">
        <v>2180</v>
      </c>
      <c r="G212" s="30">
        <v>0.6</v>
      </c>
      <c r="H212" s="28">
        <v>1308</v>
      </c>
      <c r="I212" s="1" t="s">
        <v>47</v>
      </c>
      <c r="J212" s="2">
        <v>42174</v>
      </c>
      <c r="K212" s="1" t="s">
        <v>37</v>
      </c>
      <c r="L212">
        <v>151</v>
      </c>
      <c r="M212" s="1" t="b">
        <f>OR(Solution!$C$2=1,INDEX(Solution!$A$1:$A$11,Solution!$C$2)=Sales_Pipeline[Country])</f>
        <v>1</v>
      </c>
    </row>
    <row r="213" spans="1:13" x14ac:dyDescent="0.25">
      <c r="A213" s="2">
        <v>42023</v>
      </c>
      <c r="B213" s="1" t="s">
        <v>11</v>
      </c>
      <c r="C213" s="1" t="s">
        <v>267</v>
      </c>
      <c r="D213" s="1" t="s">
        <v>52</v>
      </c>
      <c r="E213" s="1" t="s">
        <v>20</v>
      </c>
      <c r="F213" s="28">
        <v>2980</v>
      </c>
      <c r="G213" s="30">
        <v>0.6</v>
      </c>
      <c r="H213" s="28">
        <v>1788</v>
      </c>
      <c r="I213" s="1" t="s">
        <v>47</v>
      </c>
      <c r="J213" s="2">
        <v>42119</v>
      </c>
      <c r="K213" s="1" t="s">
        <v>16</v>
      </c>
      <c r="L213">
        <v>96</v>
      </c>
      <c r="M213" s="1" t="b">
        <f>OR(Solution!$C$2=1,INDEX(Solution!$A$1:$A$11,Solution!$C$2)=Sales_Pipeline[Country])</f>
        <v>1</v>
      </c>
    </row>
    <row r="214" spans="1:13" x14ac:dyDescent="0.25">
      <c r="A214" s="2">
        <v>42023</v>
      </c>
      <c r="B214" s="1" t="s">
        <v>74</v>
      </c>
      <c r="C214" s="1" t="s">
        <v>268</v>
      </c>
      <c r="D214" s="1" t="s">
        <v>13</v>
      </c>
      <c r="E214" s="1" t="s">
        <v>20</v>
      </c>
      <c r="F214" s="28">
        <v>1280</v>
      </c>
      <c r="G214" s="30">
        <v>0.5</v>
      </c>
      <c r="H214" s="28">
        <v>640</v>
      </c>
      <c r="I214" s="1" t="s">
        <v>24</v>
      </c>
      <c r="J214" s="2">
        <v>42128</v>
      </c>
      <c r="K214" s="1" t="s">
        <v>54</v>
      </c>
      <c r="L214">
        <v>105</v>
      </c>
      <c r="M214" s="1" t="b">
        <f>OR(Solution!$C$2=1,INDEX(Solution!$A$1:$A$11,Solution!$C$2)=Sales_Pipeline[Country])</f>
        <v>1</v>
      </c>
    </row>
    <row r="215" spans="1:13" x14ac:dyDescent="0.25">
      <c r="A215" s="2">
        <v>42023</v>
      </c>
      <c r="B215" s="1" t="s">
        <v>29</v>
      </c>
      <c r="C215" s="1" t="s">
        <v>269</v>
      </c>
      <c r="D215" s="1" t="s">
        <v>57</v>
      </c>
      <c r="E215" s="1" t="s">
        <v>46</v>
      </c>
      <c r="F215" s="28">
        <v>2940</v>
      </c>
      <c r="G215" s="30">
        <v>0.6</v>
      </c>
      <c r="H215" s="28">
        <v>1764</v>
      </c>
      <c r="I215" s="1" t="s">
        <v>24</v>
      </c>
      <c r="J215" s="2">
        <v>42077</v>
      </c>
      <c r="K215" s="1" t="s">
        <v>54</v>
      </c>
      <c r="M215" s="1" t="b">
        <f>OR(Solution!$C$2=1,INDEX(Solution!$A$1:$A$11,Solution!$C$2)=Sales_Pipeline[Country])</f>
        <v>1</v>
      </c>
    </row>
    <row r="216" spans="1:13" x14ac:dyDescent="0.25">
      <c r="A216" s="2">
        <v>42023</v>
      </c>
      <c r="B216" s="1" t="s">
        <v>38</v>
      </c>
      <c r="C216" s="1" t="s">
        <v>270</v>
      </c>
      <c r="D216" s="1" t="s">
        <v>23</v>
      </c>
      <c r="E216" s="1" t="s">
        <v>28</v>
      </c>
      <c r="F216" s="28">
        <v>4090</v>
      </c>
      <c r="G216" s="30">
        <v>0.65</v>
      </c>
      <c r="H216" s="28">
        <v>2658.5</v>
      </c>
      <c r="I216" s="1" t="s">
        <v>47</v>
      </c>
      <c r="J216" s="2">
        <v>42164</v>
      </c>
      <c r="K216" s="1" t="s">
        <v>21</v>
      </c>
      <c r="L216">
        <v>141</v>
      </c>
      <c r="M216" s="1" t="b">
        <f>OR(Solution!$C$2=1,INDEX(Solution!$A$1:$A$11,Solution!$C$2)=Sales_Pipeline[Country])</f>
        <v>1</v>
      </c>
    </row>
    <row r="217" spans="1:13" x14ac:dyDescent="0.25">
      <c r="A217" s="2">
        <v>42024</v>
      </c>
      <c r="B217" s="1" t="s">
        <v>74</v>
      </c>
      <c r="C217" s="1" t="s">
        <v>271</v>
      </c>
      <c r="D217" s="1" t="s">
        <v>23</v>
      </c>
      <c r="E217" s="1" t="s">
        <v>73</v>
      </c>
      <c r="F217" s="28">
        <v>950</v>
      </c>
      <c r="G217" s="30">
        <v>0.85</v>
      </c>
      <c r="H217" s="28">
        <v>807.5</v>
      </c>
      <c r="I217" s="1" t="s">
        <v>24</v>
      </c>
      <c r="J217" s="2">
        <v>42142</v>
      </c>
      <c r="K217" s="1" t="s">
        <v>54</v>
      </c>
      <c r="L217">
        <v>118</v>
      </c>
      <c r="M217" s="1" t="b">
        <f>OR(Solution!$C$2=1,INDEX(Solution!$A$1:$A$11,Solution!$C$2)=Sales_Pipeline[Country])</f>
        <v>1</v>
      </c>
    </row>
    <row r="218" spans="1:13" x14ac:dyDescent="0.25">
      <c r="A218" s="2">
        <v>42024</v>
      </c>
      <c r="B218" s="1" t="s">
        <v>38</v>
      </c>
      <c r="C218" s="1" t="s">
        <v>272</v>
      </c>
      <c r="D218" s="1" t="s">
        <v>52</v>
      </c>
      <c r="E218" s="1" t="s">
        <v>46</v>
      </c>
      <c r="F218" s="28">
        <v>280</v>
      </c>
      <c r="G218" s="30">
        <v>0.55000000000000004</v>
      </c>
      <c r="H218" s="28">
        <v>154</v>
      </c>
      <c r="I218" s="1" t="s">
        <v>24</v>
      </c>
      <c r="J218" s="2">
        <v>42064</v>
      </c>
      <c r="K218" s="1" t="s">
        <v>54</v>
      </c>
      <c r="M218" s="1" t="b">
        <f>OR(Solution!$C$2=1,INDEX(Solution!$A$1:$A$11,Solution!$C$2)=Sales_Pipeline[Country])</f>
        <v>1</v>
      </c>
    </row>
    <row r="219" spans="1:13" x14ac:dyDescent="0.25">
      <c r="A219" s="2">
        <v>42024</v>
      </c>
      <c r="B219" s="1" t="s">
        <v>17</v>
      </c>
      <c r="C219" s="1" t="s">
        <v>273</v>
      </c>
      <c r="D219" s="1" t="s">
        <v>40</v>
      </c>
      <c r="E219" s="1" t="s">
        <v>20</v>
      </c>
      <c r="F219" s="28">
        <v>2430</v>
      </c>
      <c r="G219" s="30">
        <v>0.6</v>
      </c>
      <c r="H219" s="28">
        <v>1458</v>
      </c>
      <c r="I219" s="1" t="s">
        <v>47</v>
      </c>
      <c r="J219" s="2">
        <v>42130</v>
      </c>
      <c r="K219" s="1" t="s">
        <v>37</v>
      </c>
      <c r="L219">
        <v>106</v>
      </c>
      <c r="M219" s="1" t="b">
        <f>OR(Solution!$C$2=1,INDEX(Solution!$A$1:$A$11,Solution!$C$2)=Sales_Pipeline[Country])</f>
        <v>1</v>
      </c>
    </row>
    <row r="220" spans="1:13" x14ac:dyDescent="0.25">
      <c r="A220" s="2">
        <v>42024</v>
      </c>
      <c r="B220" s="1" t="s">
        <v>68</v>
      </c>
      <c r="C220" s="1" t="s">
        <v>274</v>
      </c>
      <c r="D220" s="1" t="s">
        <v>40</v>
      </c>
      <c r="E220" s="1" t="s">
        <v>14</v>
      </c>
      <c r="F220" s="28">
        <v>2460</v>
      </c>
      <c r="G220" s="30">
        <v>0.7</v>
      </c>
      <c r="H220" s="28">
        <v>1722</v>
      </c>
      <c r="I220" s="1" t="s">
        <v>24</v>
      </c>
      <c r="J220" s="2">
        <v>42130</v>
      </c>
      <c r="K220" s="1" t="s">
        <v>21</v>
      </c>
      <c r="L220">
        <v>106</v>
      </c>
      <c r="M220" s="1" t="b">
        <f>OR(Solution!$C$2=1,INDEX(Solution!$A$1:$A$11,Solution!$C$2)=Sales_Pipeline[Country])</f>
        <v>1</v>
      </c>
    </row>
    <row r="221" spans="1:13" x14ac:dyDescent="0.25">
      <c r="A221" s="2">
        <v>42024</v>
      </c>
      <c r="B221" s="1" t="s">
        <v>17</v>
      </c>
      <c r="C221" s="1" t="s">
        <v>275</v>
      </c>
      <c r="D221" s="1" t="s">
        <v>43</v>
      </c>
      <c r="E221" s="1" t="s">
        <v>14</v>
      </c>
      <c r="F221" s="28">
        <v>120</v>
      </c>
      <c r="G221" s="30">
        <v>0.5</v>
      </c>
      <c r="H221" s="28">
        <v>60</v>
      </c>
      <c r="I221" s="1" t="s">
        <v>53</v>
      </c>
      <c r="J221" s="2">
        <v>42098</v>
      </c>
      <c r="K221" s="1" t="s">
        <v>21</v>
      </c>
      <c r="L221">
        <v>74</v>
      </c>
      <c r="M221" s="1" t="b">
        <f>OR(Solution!$C$2=1,INDEX(Solution!$A$1:$A$11,Solution!$C$2)=Sales_Pipeline[Country])</f>
        <v>1</v>
      </c>
    </row>
    <row r="222" spans="1:13" x14ac:dyDescent="0.25">
      <c r="A222" s="2">
        <v>42024</v>
      </c>
      <c r="B222" s="1" t="s">
        <v>65</v>
      </c>
      <c r="C222" s="1" t="s">
        <v>276</v>
      </c>
      <c r="D222" s="1" t="s">
        <v>57</v>
      </c>
      <c r="E222" s="1" t="s">
        <v>28</v>
      </c>
      <c r="F222" s="28">
        <v>4000</v>
      </c>
      <c r="G222" s="30">
        <v>0.65</v>
      </c>
      <c r="H222" s="28">
        <v>2600</v>
      </c>
      <c r="I222" s="1" t="s">
        <v>47</v>
      </c>
      <c r="J222" s="2">
        <v>42176</v>
      </c>
      <c r="K222" s="1" t="s">
        <v>21</v>
      </c>
      <c r="L222">
        <v>152</v>
      </c>
      <c r="M222" s="1" t="b">
        <f>OR(Solution!$C$2=1,INDEX(Solution!$A$1:$A$11,Solution!$C$2)=Sales_Pipeline[Country])</f>
        <v>1</v>
      </c>
    </row>
    <row r="223" spans="1:13" x14ac:dyDescent="0.25">
      <c r="A223" s="2">
        <v>42024</v>
      </c>
      <c r="B223" s="1" t="s">
        <v>87</v>
      </c>
      <c r="C223" s="1" t="s">
        <v>277</v>
      </c>
      <c r="D223" s="1" t="s">
        <v>43</v>
      </c>
      <c r="E223" s="1" t="s">
        <v>46</v>
      </c>
      <c r="F223" s="28">
        <v>4340</v>
      </c>
      <c r="G223" s="30">
        <v>0.65</v>
      </c>
      <c r="H223" s="28">
        <v>2821</v>
      </c>
      <c r="I223" s="1" t="s">
        <v>47</v>
      </c>
      <c r="J223" s="2">
        <v>42094</v>
      </c>
      <c r="K223" s="1" t="s">
        <v>54</v>
      </c>
      <c r="M223" s="1" t="b">
        <f>OR(Solution!$C$2=1,INDEX(Solution!$A$1:$A$11,Solution!$C$2)=Sales_Pipeline[Country])</f>
        <v>1</v>
      </c>
    </row>
    <row r="224" spans="1:13" x14ac:dyDescent="0.25">
      <c r="A224" s="2">
        <v>42024</v>
      </c>
      <c r="B224" s="1" t="s">
        <v>17</v>
      </c>
      <c r="C224" s="1" t="s">
        <v>278</v>
      </c>
      <c r="D224" s="1" t="s">
        <v>27</v>
      </c>
      <c r="E224" s="1" t="s">
        <v>20</v>
      </c>
      <c r="F224" s="28">
        <v>1460</v>
      </c>
      <c r="G224" s="30">
        <v>0.6</v>
      </c>
      <c r="H224" s="28">
        <v>876</v>
      </c>
      <c r="I224" s="1" t="s">
        <v>47</v>
      </c>
      <c r="J224" s="2">
        <v>42132</v>
      </c>
      <c r="K224" s="1" t="s">
        <v>16</v>
      </c>
      <c r="L224">
        <v>108</v>
      </c>
      <c r="M224" s="1" t="b">
        <f>OR(Solution!$C$2=1,INDEX(Solution!$A$1:$A$11,Solution!$C$2)=Sales_Pipeline[Country])</f>
        <v>1</v>
      </c>
    </row>
    <row r="225" spans="1:13" x14ac:dyDescent="0.25">
      <c r="A225" s="2">
        <v>42024</v>
      </c>
      <c r="B225" s="1" t="s">
        <v>93</v>
      </c>
      <c r="C225" s="1" t="s">
        <v>279</v>
      </c>
      <c r="D225" s="1" t="s">
        <v>19</v>
      </c>
      <c r="E225" s="1" t="s">
        <v>20</v>
      </c>
      <c r="F225" s="28">
        <v>4850</v>
      </c>
      <c r="G225" s="30">
        <v>0.8</v>
      </c>
      <c r="H225" s="28">
        <v>3880</v>
      </c>
      <c r="I225" s="1" t="s">
        <v>47</v>
      </c>
      <c r="J225" s="2">
        <v>42115</v>
      </c>
      <c r="K225" s="1" t="s">
        <v>16</v>
      </c>
      <c r="L225">
        <v>91</v>
      </c>
      <c r="M225" s="1" t="b">
        <f>OR(Solution!$C$2=1,INDEX(Solution!$A$1:$A$11,Solution!$C$2)=Sales_Pipeline[Country])</f>
        <v>1</v>
      </c>
    </row>
    <row r="226" spans="1:13" x14ac:dyDescent="0.25">
      <c r="A226" s="2">
        <v>42024</v>
      </c>
      <c r="B226" s="1" t="s">
        <v>55</v>
      </c>
      <c r="C226" s="1" t="s">
        <v>280</v>
      </c>
      <c r="D226" s="1" t="s">
        <v>27</v>
      </c>
      <c r="E226" s="1" t="s">
        <v>28</v>
      </c>
      <c r="F226" s="28">
        <v>2120</v>
      </c>
      <c r="G226" s="30">
        <v>0.7</v>
      </c>
      <c r="H226" s="28">
        <v>1484</v>
      </c>
      <c r="I226" s="1" t="s">
        <v>24</v>
      </c>
      <c r="J226" s="2">
        <v>42181</v>
      </c>
      <c r="K226" s="1" t="s">
        <v>16</v>
      </c>
      <c r="L226">
        <v>157</v>
      </c>
      <c r="M226" s="1" t="b">
        <f>OR(Solution!$C$2=1,INDEX(Solution!$A$1:$A$11,Solution!$C$2)=Sales_Pipeline[Country])</f>
        <v>1</v>
      </c>
    </row>
    <row r="227" spans="1:13" x14ac:dyDescent="0.25">
      <c r="A227" s="2">
        <v>42024</v>
      </c>
      <c r="B227" s="1" t="s">
        <v>38</v>
      </c>
      <c r="C227" s="1" t="s">
        <v>281</v>
      </c>
      <c r="D227" s="1" t="s">
        <v>61</v>
      </c>
      <c r="E227" s="1" t="s">
        <v>14</v>
      </c>
      <c r="F227" s="28">
        <v>930</v>
      </c>
      <c r="G227" s="30">
        <v>0.85</v>
      </c>
      <c r="H227" s="28">
        <v>790.5</v>
      </c>
      <c r="I227" s="1" t="s">
        <v>47</v>
      </c>
      <c r="J227" s="2">
        <v>42124</v>
      </c>
      <c r="K227" s="1" t="s">
        <v>31</v>
      </c>
      <c r="L227">
        <v>100</v>
      </c>
      <c r="M227" s="1" t="b">
        <f>OR(Solution!$C$2=1,INDEX(Solution!$A$1:$A$11,Solution!$C$2)=Sales_Pipeline[Country])</f>
        <v>1</v>
      </c>
    </row>
    <row r="228" spans="1:13" x14ac:dyDescent="0.25">
      <c r="A228" s="2">
        <v>42025</v>
      </c>
      <c r="B228" s="1" t="s">
        <v>44</v>
      </c>
      <c r="C228" s="1" t="s">
        <v>282</v>
      </c>
      <c r="D228" s="1" t="s">
        <v>13</v>
      </c>
      <c r="E228" s="1" t="s">
        <v>35</v>
      </c>
      <c r="F228" s="28">
        <v>2380</v>
      </c>
      <c r="G228" s="30">
        <v>0.6</v>
      </c>
      <c r="H228" s="28">
        <v>1428</v>
      </c>
      <c r="I228" s="1" t="s">
        <v>24</v>
      </c>
      <c r="J228" s="2">
        <v>42158</v>
      </c>
      <c r="K228" s="1" t="s">
        <v>16</v>
      </c>
      <c r="L228">
        <v>133</v>
      </c>
      <c r="M228" s="1" t="b">
        <f>OR(Solution!$C$2=1,INDEX(Solution!$A$1:$A$11,Solution!$C$2)=Sales_Pipeline[Country])</f>
        <v>1</v>
      </c>
    </row>
    <row r="229" spans="1:13" x14ac:dyDescent="0.25">
      <c r="A229" s="2">
        <v>42025</v>
      </c>
      <c r="B229" s="1" t="s">
        <v>83</v>
      </c>
      <c r="C229" s="1" t="s">
        <v>283</v>
      </c>
      <c r="D229" s="1" t="s">
        <v>27</v>
      </c>
      <c r="E229" s="1" t="s">
        <v>14</v>
      </c>
      <c r="F229" s="28">
        <v>480</v>
      </c>
      <c r="G229" s="30">
        <v>0.75</v>
      </c>
      <c r="H229" s="28">
        <v>360</v>
      </c>
      <c r="I229" s="1" t="s">
        <v>53</v>
      </c>
      <c r="J229" s="2">
        <v>42177</v>
      </c>
      <c r="K229" s="1" t="s">
        <v>31</v>
      </c>
      <c r="L229">
        <v>152</v>
      </c>
      <c r="M229" s="1" t="b">
        <f>OR(Solution!$C$2=1,INDEX(Solution!$A$1:$A$11,Solution!$C$2)=Sales_Pipeline[Country])</f>
        <v>1</v>
      </c>
    </row>
    <row r="230" spans="1:13" x14ac:dyDescent="0.25">
      <c r="A230" s="2">
        <v>42025</v>
      </c>
      <c r="B230" s="1" t="s">
        <v>74</v>
      </c>
      <c r="C230" s="1" t="s">
        <v>284</v>
      </c>
      <c r="D230" s="1" t="s">
        <v>23</v>
      </c>
      <c r="E230" s="1" t="s">
        <v>14</v>
      </c>
      <c r="F230" s="28">
        <v>4280</v>
      </c>
      <c r="G230" s="30">
        <v>0.65</v>
      </c>
      <c r="H230" s="28">
        <v>2782</v>
      </c>
      <c r="I230" s="1" t="s">
        <v>15</v>
      </c>
      <c r="J230" s="2">
        <v>42107</v>
      </c>
      <c r="K230" s="1" t="s">
        <v>37</v>
      </c>
      <c r="L230">
        <v>82</v>
      </c>
      <c r="M230" s="1" t="b">
        <f>OR(Solution!$C$2=1,INDEX(Solution!$A$1:$A$11,Solution!$C$2)=Sales_Pipeline[Country])</f>
        <v>1</v>
      </c>
    </row>
    <row r="231" spans="1:13" x14ac:dyDescent="0.25">
      <c r="A231" s="2">
        <v>42025</v>
      </c>
      <c r="B231" s="1" t="s">
        <v>55</v>
      </c>
      <c r="C231" s="1" t="s">
        <v>285</v>
      </c>
      <c r="D231" s="1" t="s">
        <v>13</v>
      </c>
      <c r="E231" s="1" t="s">
        <v>20</v>
      </c>
      <c r="F231" s="28">
        <v>1330</v>
      </c>
      <c r="G231" s="30">
        <v>0.75</v>
      </c>
      <c r="H231" s="28">
        <v>997.5</v>
      </c>
      <c r="I231" s="1" t="s">
        <v>24</v>
      </c>
      <c r="J231" s="2">
        <v>42124</v>
      </c>
      <c r="K231" s="1" t="s">
        <v>37</v>
      </c>
      <c r="L231">
        <v>99</v>
      </c>
      <c r="M231" s="1" t="b">
        <f>OR(Solution!$C$2=1,INDEX(Solution!$A$1:$A$11,Solution!$C$2)=Sales_Pipeline[Country])</f>
        <v>1</v>
      </c>
    </row>
    <row r="232" spans="1:13" x14ac:dyDescent="0.25">
      <c r="A232" s="2">
        <v>42025</v>
      </c>
      <c r="B232" s="1" t="s">
        <v>41</v>
      </c>
      <c r="C232" s="1" t="s">
        <v>286</v>
      </c>
      <c r="D232" s="1" t="s">
        <v>43</v>
      </c>
      <c r="E232" s="1" t="s">
        <v>28</v>
      </c>
      <c r="F232" s="28">
        <v>4560</v>
      </c>
      <c r="G232" s="30">
        <v>0.75</v>
      </c>
      <c r="H232" s="28">
        <v>3420</v>
      </c>
      <c r="I232" s="1" t="s">
        <v>47</v>
      </c>
      <c r="J232" s="2">
        <v>42152</v>
      </c>
      <c r="K232" s="1" t="s">
        <v>37</v>
      </c>
      <c r="L232">
        <v>127</v>
      </c>
      <c r="M232" s="1" t="b">
        <f>OR(Solution!$C$2=1,INDEX(Solution!$A$1:$A$11,Solution!$C$2)=Sales_Pipeline[Country])</f>
        <v>1</v>
      </c>
    </row>
    <row r="233" spans="1:13" x14ac:dyDescent="0.25">
      <c r="A233" s="2">
        <v>42025</v>
      </c>
      <c r="B233" s="1" t="s">
        <v>38</v>
      </c>
      <c r="C233" s="1" t="s">
        <v>287</v>
      </c>
      <c r="D233" s="1" t="s">
        <v>13</v>
      </c>
      <c r="E233" s="1" t="s">
        <v>14</v>
      </c>
      <c r="F233" s="28">
        <v>4060</v>
      </c>
      <c r="G233" s="30">
        <v>0.65</v>
      </c>
      <c r="H233" s="28">
        <v>2639</v>
      </c>
      <c r="I233" s="1" t="s">
        <v>24</v>
      </c>
      <c r="J233" s="2">
        <v>42167</v>
      </c>
      <c r="K233" s="1" t="s">
        <v>54</v>
      </c>
      <c r="L233">
        <v>142</v>
      </c>
      <c r="M233" s="1" t="b">
        <f>OR(Solution!$C$2=1,INDEX(Solution!$A$1:$A$11,Solution!$C$2)=Sales_Pipeline[Country])</f>
        <v>1</v>
      </c>
    </row>
    <row r="234" spans="1:13" x14ac:dyDescent="0.25">
      <c r="A234" s="2">
        <v>42025</v>
      </c>
      <c r="B234" s="1" t="s">
        <v>32</v>
      </c>
      <c r="C234" s="1" t="s">
        <v>288</v>
      </c>
      <c r="D234" s="1" t="s">
        <v>27</v>
      </c>
      <c r="E234" s="1" t="s">
        <v>35</v>
      </c>
      <c r="F234" s="28">
        <v>1860</v>
      </c>
      <c r="G234" s="30">
        <v>0.8</v>
      </c>
      <c r="H234" s="28">
        <v>1488</v>
      </c>
      <c r="I234" s="1" t="s">
        <v>24</v>
      </c>
      <c r="J234" s="2">
        <v>42130</v>
      </c>
      <c r="K234" s="1" t="s">
        <v>37</v>
      </c>
      <c r="L234">
        <v>105</v>
      </c>
      <c r="M234" s="1" t="b">
        <f>OR(Solution!$C$2=1,INDEX(Solution!$A$1:$A$11,Solution!$C$2)=Sales_Pipeline[Country])</f>
        <v>1</v>
      </c>
    </row>
    <row r="235" spans="1:13" x14ac:dyDescent="0.25">
      <c r="A235" s="2">
        <v>42025</v>
      </c>
      <c r="B235" s="1" t="s">
        <v>62</v>
      </c>
      <c r="C235" s="1" t="s">
        <v>289</v>
      </c>
      <c r="D235" s="1" t="s">
        <v>57</v>
      </c>
      <c r="E235" s="1" t="s">
        <v>14</v>
      </c>
      <c r="F235" s="28">
        <v>1150</v>
      </c>
      <c r="G235" s="30">
        <v>0.55000000000000004</v>
      </c>
      <c r="H235" s="28">
        <v>632.5</v>
      </c>
      <c r="I235" s="1" t="s">
        <v>47</v>
      </c>
      <c r="J235" s="2">
        <v>42172</v>
      </c>
      <c r="K235" s="1" t="s">
        <v>21</v>
      </c>
      <c r="L235">
        <v>147</v>
      </c>
      <c r="M235" s="1" t="b">
        <f>OR(Solution!$C$2=1,INDEX(Solution!$A$1:$A$11,Solution!$C$2)=Sales_Pipeline[Country])</f>
        <v>1</v>
      </c>
    </row>
    <row r="236" spans="1:13" x14ac:dyDescent="0.25">
      <c r="A236" s="2">
        <v>42025</v>
      </c>
      <c r="B236" s="1" t="s">
        <v>38</v>
      </c>
      <c r="C236" s="1" t="s">
        <v>290</v>
      </c>
      <c r="D236" s="1" t="s">
        <v>40</v>
      </c>
      <c r="E236" s="1" t="s">
        <v>20</v>
      </c>
      <c r="F236" s="28">
        <v>710</v>
      </c>
      <c r="G236" s="30">
        <v>0.65</v>
      </c>
      <c r="H236" s="28">
        <v>461.5</v>
      </c>
      <c r="I236" s="1" t="s">
        <v>47</v>
      </c>
      <c r="J236" s="2">
        <v>42129</v>
      </c>
      <c r="K236" s="1" t="s">
        <v>21</v>
      </c>
      <c r="L236">
        <v>104</v>
      </c>
      <c r="M236" s="1" t="b">
        <f>OR(Solution!$C$2=1,INDEX(Solution!$A$1:$A$11,Solution!$C$2)=Sales_Pipeline[Country])</f>
        <v>1</v>
      </c>
    </row>
    <row r="237" spans="1:13" x14ac:dyDescent="0.25">
      <c r="A237" s="2">
        <v>42025</v>
      </c>
      <c r="B237" s="1" t="s">
        <v>32</v>
      </c>
      <c r="C237" s="1" t="s">
        <v>291</v>
      </c>
      <c r="D237" s="1" t="s">
        <v>43</v>
      </c>
      <c r="E237" s="1" t="s">
        <v>35</v>
      </c>
      <c r="F237" s="28">
        <v>1270</v>
      </c>
      <c r="G237" s="30">
        <v>0.65</v>
      </c>
      <c r="H237" s="28">
        <v>825.5</v>
      </c>
      <c r="I237" s="1" t="s">
        <v>47</v>
      </c>
      <c r="J237" s="2">
        <v>42159</v>
      </c>
      <c r="K237" s="1" t="s">
        <v>37</v>
      </c>
      <c r="L237">
        <v>134</v>
      </c>
      <c r="M237" s="1" t="b">
        <f>OR(Solution!$C$2=1,INDEX(Solution!$A$1:$A$11,Solution!$C$2)=Sales_Pipeline[Country])</f>
        <v>1</v>
      </c>
    </row>
    <row r="238" spans="1:13" x14ac:dyDescent="0.25">
      <c r="A238" s="2">
        <v>42025</v>
      </c>
      <c r="B238" s="1" t="s">
        <v>48</v>
      </c>
      <c r="C238" s="1" t="s">
        <v>292</v>
      </c>
      <c r="D238" s="1" t="s">
        <v>40</v>
      </c>
      <c r="E238" s="1" t="s">
        <v>46</v>
      </c>
      <c r="F238" s="28">
        <v>2010</v>
      </c>
      <c r="G238" s="30">
        <v>0.8</v>
      </c>
      <c r="H238" s="28">
        <v>1608</v>
      </c>
      <c r="I238" s="1" t="s">
        <v>15</v>
      </c>
      <c r="J238" s="2">
        <v>42039</v>
      </c>
      <c r="K238" s="1" t="s">
        <v>54</v>
      </c>
      <c r="M238" s="1" t="b">
        <f>OR(Solution!$C$2=1,INDEX(Solution!$A$1:$A$11,Solution!$C$2)=Sales_Pipeline[Country])</f>
        <v>1</v>
      </c>
    </row>
    <row r="239" spans="1:13" x14ac:dyDescent="0.25">
      <c r="A239" s="2">
        <v>42025</v>
      </c>
      <c r="B239" s="1" t="s">
        <v>17</v>
      </c>
      <c r="C239" s="1" t="s">
        <v>293</v>
      </c>
      <c r="D239" s="1" t="s">
        <v>61</v>
      </c>
      <c r="E239" s="1" t="s">
        <v>28</v>
      </c>
      <c r="F239" s="28">
        <v>4300</v>
      </c>
      <c r="G239" s="30">
        <v>0.85</v>
      </c>
      <c r="H239" s="28">
        <v>3655</v>
      </c>
      <c r="I239" s="1" t="s">
        <v>47</v>
      </c>
      <c r="J239" s="2">
        <v>42104</v>
      </c>
      <c r="K239" s="1" t="s">
        <v>21</v>
      </c>
      <c r="L239">
        <v>79</v>
      </c>
      <c r="M239" s="1" t="b">
        <f>OR(Solution!$C$2=1,INDEX(Solution!$A$1:$A$11,Solution!$C$2)=Sales_Pipeline[Country])</f>
        <v>1</v>
      </c>
    </row>
    <row r="240" spans="1:13" x14ac:dyDescent="0.25">
      <c r="A240" s="2">
        <v>42025</v>
      </c>
      <c r="B240" s="1" t="s">
        <v>41</v>
      </c>
      <c r="C240" s="1" t="s">
        <v>294</v>
      </c>
      <c r="D240" s="1" t="s">
        <v>13</v>
      </c>
      <c r="E240" s="1" t="s">
        <v>35</v>
      </c>
      <c r="F240" s="28">
        <v>3630</v>
      </c>
      <c r="G240" s="30">
        <v>0.7</v>
      </c>
      <c r="H240" s="28">
        <v>2541</v>
      </c>
      <c r="I240" s="1" t="s">
        <v>47</v>
      </c>
      <c r="J240" s="2">
        <v>42157</v>
      </c>
      <c r="K240" s="1" t="s">
        <v>16</v>
      </c>
      <c r="L240">
        <v>132</v>
      </c>
      <c r="M240" s="1" t="b">
        <f>OR(Solution!$C$2=1,INDEX(Solution!$A$1:$A$11,Solution!$C$2)=Sales_Pipeline[Country])</f>
        <v>1</v>
      </c>
    </row>
    <row r="241" spans="1:13" x14ac:dyDescent="0.25">
      <c r="A241" s="2">
        <v>42025</v>
      </c>
      <c r="B241" s="1" t="s">
        <v>65</v>
      </c>
      <c r="C241" s="1" t="s">
        <v>295</v>
      </c>
      <c r="D241" s="1" t="s">
        <v>23</v>
      </c>
      <c r="E241" s="1" t="s">
        <v>35</v>
      </c>
      <c r="F241" s="28">
        <v>3120</v>
      </c>
      <c r="G241" s="30">
        <v>0.8</v>
      </c>
      <c r="H241" s="28">
        <v>2496</v>
      </c>
      <c r="I241" s="1" t="s">
        <v>24</v>
      </c>
      <c r="J241" s="2">
        <v>42137</v>
      </c>
      <c r="K241" s="1" t="s">
        <v>21</v>
      </c>
      <c r="L241">
        <v>112</v>
      </c>
      <c r="M241" s="1" t="b">
        <f>OR(Solution!$C$2=1,INDEX(Solution!$A$1:$A$11,Solution!$C$2)=Sales_Pipeline[Country])</f>
        <v>1</v>
      </c>
    </row>
    <row r="242" spans="1:13" x14ac:dyDescent="0.25">
      <c r="A242" s="2">
        <v>42025</v>
      </c>
      <c r="B242" s="1" t="s">
        <v>55</v>
      </c>
      <c r="C242" s="1" t="s">
        <v>296</v>
      </c>
      <c r="D242" s="1" t="s">
        <v>57</v>
      </c>
      <c r="E242" s="1" t="s">
        <v>28</v>
      </c>
      <c r="F242" s="28">
        <v>1670</v>
      </c>
      <c r="G242" s="30">
        <v>0.7</v>
      </c>
      <c r="H242" s="28">
        <v>1169</v>
      </c>
      <c r="I242" s="1" t="s">
        <v>24</v>
      </c>
      <c r="J242" s="2">
        <v>42128</v>
      </c>
      <c r="K242" s="1" t="s">
        <v>37</v>
      </c>
      <c r="L242">
        <v>103</v>
      </c>
      <c r="M242" s="1" t="b">
        <f>OR(Solution!$C$2=1,INDEX(Solution!$A$1:$A$11,Solution!$C$2)=Sales_Pipeline[Country])</f>
        <v>1</v>
      </c>
    </row>
    <row r="243" spans="1:13" x14ac:dyDescent="0.25">
      <c r="A243" s="2">
        <v>42025</v>
      </c>
      <c r="B243" s="1" t="s">
        <v>17</v>
      </c>
      <c r="C243" s="1" t="s">
        <v>297</v>
      </c>
      <c r="D243" s="1" t="s">
        <v>52</v>
      </c>
      <c r="E243" s="1" t="s">
        <v>73</v>
      </c>
      <c r="F243" s="28">
        <v>430</v>
      </c>
      <c r="G243" s="30">
        <v>0.65</v>
      </c>
      <c r="H243" s="28">
        <v>279.5</v>
      </c>
      <c r="I243" s="1" t="s">
        <v>15</v>
      </c>
      <c r="J243" s="2">
        <v>42139</v>
      </c>
      <c r="K243" s="1" t="s">
        <v>54</v>
      </c>
      <c r="L243">
        <v>114</v>
      </c>
      <c r="M243" s="1" t="b">
        <f>OR(Solution!$C$2=1,INDEX(Solution!$A$1:$A$11,Solution!$C$2)=Sales_Pipeline[Country])</f>
        <v>1</v>
      </c>
    </row>
    <row r="244" spans="1:13" x14ac:dyDescent="0.25">
      <c r="A244" s="2">
        <v>42026</v>
      </c>
      <c r="B244" s="1" t="s">
        <v>65</v>
      </c>
      <c r="C244" s="1" t="s">
        <v>298</v>
      </c>
      <c r="D244" s="1" t="s">
        <v>52</v>
      </c>
      <c r="E244" s="1" t="s">
        <v>14</v>
      </c>
      <c r="F244" s="28">
        <v>4190</v>
      </c>
      <c r="G244" s="30">
        <v>0.55000000000000004</v>
      </c>
      <c r="H244" s="28">
        <v>2304.5</v>
      </c>
      <c r="I244" s="1" t="s">
        <v>47</v>
      </c>
      <c r="J244" s="2">
        <v>42128</v>
      </c>
      <c r="K244" s="1" t="s">
        <v>31</v>
      </c>
      <c r="L244">
        <v>102</v>
      </c>
      <c r="M244" s="1" t="b">
        <f>OR(Solution!$C$2=1,INDEX(Solution!$A$1:$A$11,Solution!$C$2)=Sales_Pipeline[Country])</f>
        <v>1</v>
      </c>
    </row>
    <row r="245" spans="1:13" x14ac:dyDescent="0.25">
      <c r="A245" s="2">
        <v>42026</v>
      </c>
      <c r="B245" s="1" t="s">
        <v>62</v>
      </c>
      <c r="C245" s="1" t="s">
        <v>299</v>
      </c>
      <c r="D245" s="1" t="s">
        <v>61</v>
      </c>
      <c r="E245" s="1" t="s">
        <v>20</v>
      </c>
      <c r="F245" s="28">
        <v>1250</v>
      </c>
      <c r="G245" s="30">
        <v>0.65</v>
      </c>
      <c r="H245" s="28">
        <v>812.5</v>
      </c>
      <c r="I245" s="1" t="s">
        <v>15</v>
      </c>
      <c r="J245" s="2">
        <v>42156</v>
      </c>
      <c r="K245" s="1" t="s">
        <v>21</v>
      </c>
      <c r="L245">
        <v>130</v>
      </c>
      <c r="M245" s="1" t="b">
        <f>OR(Solution!$C$2=1,INDEX(Solution!$A$1:$A$11,Solution!$C$2)=Sales_Pipeline[Country])</f>
        <v>1</v>
      </c>
    </row>
    <row r="246" spans="1:13" x14ac:dyDescent="0.25">
      <c r="A246" s="2">
        <v>42026</v>
      </c>
      <c r="B246" s="1" t="s">
        <v>25</v>
      </c>
      <c r="C246" s="1" t="s">
        <v>300</v>
      </c>
      <c r="D246" s="1" t="s">
        <v>57</v>
      </c>
      <c r="E246" s="1" t="s">
        <v>14</v>
      </c>
      <c r="F246" s="28">
        <v>2690</v>
      </c>
      <c r="G246" s="30">
        <v>0.6</v>
      </c>
      <c r="H246" s="28">
        <v>1614</v>
      </c>
      <c r="I246" s="1" t="s">
        <v>24</v>
      </c>
      <c r="J246" s="2">
        <v>42171</v>
      </c>
      <c r="K246" s="1" t="s">
        <v>54</v>
      </c>
      <c r="L246">
        <v>145</v>
      </c>
      <c r="M246" s="1" t="b">
        <f>OR(Solution!$C$2=1,INDEX(Solution!$A$1:$A$11,Solution!$C$2)=Sales_Pipeline[Country])</f>
        <v>1</v>
      </c>
    </row>
    <row r="247" spans="1:13" x14ac:dyDescent="0.25">
      <c r="A247" s="2">
        <v>42026</v>
      </c>
      <c r="B247" s="1" t="s">
        <v>11</v>
      </c>
      <c r="C247" s="1" t="s">
        <v>301</v>
      </c>
      <c r="D247" s="1" t="s">
        <v>19</v>
      </c>
      <c r="E247" s="1" t="s">
        <v>46</v>
      </c>
      <c r="F247" s="28">
        <v>4840</v>
      </c>
      <c r="G247" s="30">
        <v>0.7</v>
      </c>
      <c r="H247" s="28">
        <v>3388</v>
      </c>
      <c r="I247" s="1" t="s">
        <v>24</v>
      </c>
      <c r="J247" s="2">
        <v>42085</v>
      </c>
      <c r="K247" s="1" t="s">
        <v>54</v>
      </c>
      <c r="M247" s="1" t="b">
        <f>OR(Solution!$C$2=1,INDEX(Solution!$A$1:$A$11,Solution!$C$2)=Sales_Pipeline[Country])</f>
        <v>1</v>
      </c>
    </row>
    <row r="248" spans="1:13" x14ac:dyDescent="0.25">
      <c r="A248" s="2">
        <v>42027</v>
      </c>
      <c r="B248" s="1" t="s">
        <v>48</v>
      </c>
      <c r="C248" s="1" t="s">
        <v>302</v>
      </c>
      <c r="D248" s="1" t="s">
        <v>19</v>
      </c>
      <c r="E248" s="1" t="s">
        <v>14</v>
      </c>
      <c r="F248" s="28">
        <v>4300</v>
      </c>
      <c r="G248" s="30">
        <v>0.8</v>
      </c>
      <c r="H248" s="28">
        <v>3440</v>
      </c>
      <c r="I248" s="1" t="s">
        <v>24</v>
      </c>
      <c r="J248" s="2">
        <v>42157</v>
      </c>
      <c r="K248" s="1" t="s">
        <v>37</v>
      </c>
      <c r="L248">
        <v>130</v>
      </c>
      <c r="M248" s="1" t="b">
        <f>OR(Solution!$C$2=1,INDEX(Solution!$A$1:$A$11,Solution!$C$2)=Sales_Pipeline[Country])</f>
        <v>1</v>
      </c>
    </row>
    <row r="249" spans="1:13" x14ac:dyDescent="0.25">
      <c r="A249" s="2">
        <v>42027</v>
      </c>
      <c r="B249" s="1" t="s">
        <v>74</v>
      </c>
      <c r="C249" s="1" t="s">
        <v>303</v>
      </c>
      <c r="D249" s="1" t="s">
        <v>19</v>
      </c>
      <c r="E249" s="1" t="s">
        <v>35</v>
      </c>
      <c r="F249" s="28">
        <v>1740</v>
      </c>
      <c r="G249" s="30">
        <v>0.7</v>
      </c>
      <c r="H249" s="28">
        <v>1218</v>
      </c>
      <c r="I249" s="1" t="s">
        <v>47</v>
      </c>
      <c r="J249" s="2">
        <v>42143</v>
      </c>
      <c r="K249" s="1" t="s">
        <v>37</v>
      </c>
      <c r="L249">
        <v>116</v>
      </c>
      <c r="M249" s="1" t="b">
        <f>OR(Solution!$C$2=1,INDEX(Solution!$A$1:$A$11,Solution!$C$2)=Sales_Pipeline[Country])</f>
        <v>1</v>
      </c>
    </row>
    <row r="250" spans="1:13" x14ac:dyDescent="0.25">
      <c r="A250" s="2">
        <v>42027</v>
      </c>
      <c r="B250" s="1" t="s">
        <v>59</v>
      </c>
      <c r="C250" s="1" t="s">
        <v>304</v>
      </c>
      <c r="D250" s="1" t="s">
        <v>61</v>
      </c>
      <c r="E250" s="1" t="s">
        <v>14</v>
      </c>
      <c r="F250" s="28">
        <v>1340</v>
      </c>
      <c r="G250" s="30">
        <v>0.55000000000000004</v>
      </c>
      <c r="H250" s="28">
        <v>737</v>
      </c>
      <c r="I250" s="1" t="s">
        <v>24</v>
      </c>
      <c r="J250" s="2">
        <v>42131</v>
      </c>
      <c r="K250" s="1" t="s">
        <v>37</v>
      </c>
      <c r="L250">
        <v>104</v>
      </c>
      <c r="M250" s="1" t="b">
        <f>OR(Solution!$C$2=1,INDEX(Solution!$A$1:$A$11,Solution!$C$2)=Sales_Pipeline[Country])</f>
        <v>1</v>
      </c>
    </row>
    <row r="251" spans="1:13" x14ac:dyDescent="0.25">
      <c r="A251" s="2">
        <v>42027</v>
      </c>
      <c r="B251" s="1" t="s">
        <v>55</v>
      </c>
      <c r="C251" s="1" t="s">
        <v>305</v>
      </c>
      <c r="D251" s="1" t="s">
        <v>34</v>
      </c>
      <c r="E251" s="1" t="s">
        <v>46</v>
      </c>
      <c r="F251" s="28">
        <v>880</v>
      </c>
      <c r="G251" s="30">
        <v>0.65</v>
      </c>
      <c r="H251" s="28">
        <v>572</v>
      </c>
      <c r="I251" s="1" t="s">
        <v>24</v>
      </c>
      <c r="J251" s="2">
        <v>42051</v>
      </c>
      <c r="K251" s="1" t="s">
        <v>54</v>
      </c>
      <c r="M251" s="1" t="b">
        <f>OR(Solution!$C$2=1,INDEX(Solution!$A$1:$A$11,Solution!$C$2)=Sales_Pipeline[Country])</f>
        <v>1</v>
      </c>
    </row>
    <row r="252" spans="1:13" x14ac:dyDescent="0.25">
      <c r="A252" s="2">
        <v>42027</v>
      </c>
      <c r="B252" s="1" t="s">
        <v>44</v>
      </c>
      <c r="C252" s="1" t="s">
        <v>306</v>
      </c>
      <c r="D252" s="1" t="s">
        <v>19</v>
      </c>
      <c r="E252" s="1" t="s">
        <v>14</v>
      </c>
      <c r="F252" s="28">
        <v>110</v>
      </c>
      <c r="G252" s="30">
        <v>0.75</v>
      </c>
      <c r="H252" s="28">
        <v>82.5</v>
      </c>
      <c r="I252" s="1" t="s">
        <v>24</v>
      </c>
      <c r="J252" s="2">
        <v>42174</v>
      </c>
      <c r="K252" s="1" t="s">
        <v>21</v>
      </c>
      <c r="L252">
        <v>147</v>
      </c>
      <c r="M252" s="1" t="b">
        <f>OR(Solution!$C$2=1,INDEX(Solution!$A$1:$A$11,Solution!$C$2)=Sales_Pipeline[Country])</f>
        <v>1</v>
      </c>
    </row>
    <row r="253" spans="1:13" x14ac:dyDescent="0.25">
      <c r="A253" s="2">
        <v>42027</v>
      </c>
      <c r="B253" s="1" t="s">
        <v>91</v>
      </c>
      <c r="C253" s="1" t="s">
        <v>307</v>
      </c>
      <c r="D253" s="1" t="s">
        <v>23</v>
      </c>
      <c r="E253" s="1" t="s">
        <v>14</v>
      </c>
      <c r="F253" s="28">
        <v>190</v>
      </c>
      <c r="G253" s="30">
        <v>0.6</v>
      </c>
      <c r="H253" s="28">
        <v>114</v>
      </c>
      <c r="I253" s="1" t="s">
        <v>53</v>
      </c>
      <c r="J253" s="2">
        <v>42120</v>
      </c>
      <c r="K253" s="1" t="s">
        <v>21</v>
      </c>
      <c r="L253">
        <v>93</v>
      </c>
      <c r="M253" s="1" t="b">
        <f>OR(Solution!$C$2=1,INDEX(Solution!$A$1:$A$11,Solution!$C$2)=Sales_Pipeline[Country])</f>
        <v>1</v>
      </c>
    </row>
    <row r="254" spans="1:13" x14ac:dyDescent="0.25">
      <c r="A254" s="2">
        <v>42027</v>
      </c>
      <c r="B254" s="1" t="s">
        <v>87</v>
      </c>
      <c r="C254" s="1" t="s">
        <v>308</v>
      </c>
      <c r="D254" s="1" t="s">
        <v>34</v>
      </c>
      <c r="E254" s="1" t="s">
        <v>14</v>
      </c>
      <c r="F254" s="28">
        <v>1300</v>
      </c>
      <c r="G254" s="30">
        <v>0.8</v>
      </c>
      <c r="H254" s="28">
        <v>1040</v>
      </c>
      <c r="I254" s="1" t="s">
        <v>47</v>
      </c>
      <c r="J254" s="2">
        <v>42167</v>
      </c>
      <c r="K254" s="1" t="s">
        <v>37</v>
      </c>
      <c r="L254">
        <v>140</v>
      </c>
      <c r="M254" s="1" t="b">
        <f>OR(Solution!$C$2=1,INDEX(Solution!$A$1:$A$11,Solution!$C$2)=Sales_Pipeline[Country])</f>
        <v>1</v>
      </c>
    </row>
    <row r="255" spans="1:13" x14ac:dyDescent="0.25">
      <c r="A255" s="2">
        <v>42027</v>
      </c>
      <c r="B255" s="1" t="s">
        <v>83</v>
      </c>
      <c r="C255" s="1" t="s">
        <v>309</v>
      </c>
      <c r="D255" s="1" t="s">
        <v>27</v>
      </c>
      <c r="E255" s="1" t="s">
        <v>73</v>
      </c>
      <c r="F255" s="28">
        <v>3520</v>
      </c>
      <c r="G255" s="30">
        <v>0.6</v>
      </c>
      <c r="H255" s="28">
        <v>2112</v>
      </c>
      <c r="I255" s="1" t="s">
        <v>47</v>
      </c>
      <c r="J255" s="2">
        <v>42163</v>
      </c>
      <c r="K255" s="1" t="s">
        <v>54</v>
      </c>
      <c r="L255">
        <v>136</v>
      </c>
      <c r="M255" s="1" t="b">
        <f>OR(Solution!$C$2=1,INDEX(Solution!$A$1:$A$11,Solution!$C$2)=Sales_Pipeline[Country])</f>
        <v>1</v>
      </c>
    </row>
    <row r="256" spans="1:13" x14ac:dyDescent="0.25">
      <c r="A256" s="2">
        <v>42027</v>
      </c>
      <c r="B256" s="1" t="s">
        <v>38</v>
      </c>
      <c r="C256" s="1" t="s">
        <v>310</v>
      </c>
      <c r="D256" s="1" t="s">
        <v>27</v>
      </c>
      <c r="E256" s="1" t="s">
        <v>35</v>
      </c>
      <c r="F256" s="28">
        <v>2140</v>
      </c>
      <c r="G256" s="30">
        <v>0.7</v>
      </c>
      <c r="H256" s="28">
        <v>1498</v>
      </c>
      <c r="I256" s="1" t="s">
        <v>24</v>
      </c>
      <c r="J256" s="2">
        <v>42173</v>
      </c>
      <c r="K256" s="1" t="s">
        <v>31</v>
      </c>
      <c r="L256">
        <v>146</v>
      </c>
      <c r="M256" s="1" t="b">
        <f>OR(Solution!$C$2=1,INDEX(Solution!$A$1:$A$11,Solution!$C$2)=Sales_Pipeline[Country])</f>
        <v>1</v>
      </c>
    </row>
    <row r="257" spans="1:13" x14ac:dyDescent="0.25">
      <c r="A257" s="2">
        <v>42027</v>
      </c>
      <c r="B257" s="1" t="s">
        <v>87</v>
      </c>
      <c r="C257" s="1" t="s">
        <v>311</v>
      </c>
      <c r="D257" s="1" t="s">
        <v>52</v>
      </c>
      <c r="E257" s="1" t="s">
        <v>35</v>
      </c>
      <c r="F257" s="28">
        <v>1630</v>
      </c>
      <c r="G257" s="30">
        <v>0.85</v>
      </c>
      <c r="H257" s="28">
        <v>1385.5</v>
      </c>
      <c r="I257" s="1" t="s">
        <v>47</v>
      </c>
      <c r="J257" s="2">
        <v>42157</v>
      </c>
      <c r="K257" s="1" t="s">
        <v>21</v>
      </c>
      <c r="L257">
        <v>130</v>
      </c>
      <c r="M257" s="1" t="b">
        <f>OR(Solution!$C$2=1,INDEX(Solution!$A$1:$A$11,Solution!$C$2)=Sales_Pipeline[Country])</f>
        <v>1</v>
      </c>
    </row>
    <row r="258" spans="1:13" x14ac:dyDescent="0.25">
      <c r="A258" s="2">
        <v>42027</v>
      </c>
      <c r="B258" s="1" t="s">
        <v>87</v>
      </c>
      <c r="C258" s="1" t="s">
        <v>312</v>
      </c>
      <c r="D258" s="1" t="s">
        <v>34</v>
      </c>
      <c r="E258" s="1" t="s">
        <v>35</v>
      </c>
      <c r="F258" s="28">
        <v>3560</v>
      </c>
      <c r="G258" s="30">
        <v>0.5</v>
      </c>
      <c r="H258" s="28">
        <v>1780</v>
      </c>
      <c r="I258" s="1" t="s">
        <v>24</v>
      </c>
      <c r="J258" s="2">
        <v>42128</v>
      </c>
      <c r="K258" s="1" t="s">
        <v>37</v>
      </c>
      <c r="L258">
        <v>101</v>
      </c>
      <c r="M258" s="1" t="b">
        <f>OR(Solution!$C$2=1,INDEX(Solution!$A$1:$A$11,Solution!$C$2)=Sales_Pipeline[Country])</f>
        <v>1</v>
      </c>
    </row>
    <row r="259" spans="1:13" x14ac:dyDescent="0.25">
      <c r="A259" s="2">
        <v>42028</v>
      </c>
      <c r="B259" s="1" t="s">
        <v>65</v>
      </c>
      <c r="C259" s="1" t="s">
        <v>313</v>
      </c>
      <c r="D259" s="1" t="s">
        <v>57</v>
      </c>
      <c r="E259" s="1" t="s">
        <v>20</v>
      </c>
      <c r="F259" s="28">
        <v>4710</v>
      </c>
      <c r="G259" s="30">
        <v>0.8</v>
      </c>
      <c r="H259" s="28">
        <v>3768</v>
      </c>
      <c r="I259" s="1" t="s">
        <v>47</v>
      </c>
      <c r="J259" s="2">
        <v>42108</v>
      </c>
      <c r="K259" s="1" t="s">
        <v>16</v>
      </c>
      <c r="L259">
        <v>80</v>
      </c>
      <c r="M259" s="1" t="b">
        <f>OR(Solution!$C$2=1,INDEX(Solution!$A$1:$A$11,Solution!$C$2)=Sales_Pipeline[Country])</f>
        <v>1</v>
      </c>
    </row>
    <row r="260" spans="1:13" x14ac:dyDescent="0.25">
      <c r="A260" s="2">
        <v>42028</v>
      </c>
      <c r="B260" s="1" t="s">
        <v>74</v>
      </c>
      <c r="C260" s="1" t="s">
        <v>314</v>
      </c>
      <c r="D260" s="1" t="s">
        <v>34</v>
      </c>
      <c r="E260" s="1" t="s">
        <v>20</v>
      </c>
      <c r="F260" s="28">
        <v>1700</v>
      </c>
      <c r="G260" s="30">
        <v>0.85</v>
      </c>
      <c r="H260" s="28">
        <v>1445</v>
      </c>
      <c r="I260" s="1" t="s">
        <v>47</v>
      </c>
      <c r="J260" s="2">
        <v>42135</v>
      </c>
      <c r="K260" s="1" t="s">
        <v>21</v>
      </c>
      <c r="L260">
        <v>107</v>
      </c>
      <c r="M260" s="1" t="b">
        <f>OR(Solution!$C$2=1,INDEX(Solution!$A$1:$A$11,Solution!$C$2)=Sales_Pipeline[Country])</f>
        <v>1</v>
      </c>
    </row>
    <row r="261" spans="1:13" x14ac:dyDescent="0.25">
      <c r="A261" s="2">
        <v>42028</v>
      </c>
      <c r="B261" s="1" t="s">
        <v>93</v>
      </c>
      <c r="C261" s="1" t="s">
        <v>315</v>
      </c>
      <c r="D261" s="1" t="s">
        <v>19</v>
      </c>
      <c r="E261" s="1" t="s">
        <v>28</v>
      </c>
      <c r="F261" s="28">
        <v>550</v>
      </c>
      <c r="G261" s="30">
        <v>0.6</v>
      </c>
      <c r="H261" s="28">
        <v>330</v>
      </c>
      <c r="I261" s="1" t="s">
        <v>47</v>
      </c>
      <c r="J261" s="2">
        <v>42112</v>
      </c>
      <c r="K261" s="1" t="s">
        <v>31</v>
      </c>
      <c r="L261">
        <v>84</v>
      </c>
      <c r="M261" s="1" t="b">
        <f>OR(Solution!$C$2=1,INDEX(Solution!$A$1:$A$11,Solution!$C$2)=Sales_Pipeline[Country])</f>
        <v>1</v>
      </c>
    </row>
    <row r="262" spans="1:13" x14ac:dyDescent="0.25">
      <c r="A262" s="2">
        <v>42028</v>
      </c>
      <c r="B262" s="1" t="s">
        <v>93</v>
      </c>
      <c r="C262" s="1" t="s">
        <v>316</v>
      </c>
      <c r="D262" s="1" t="s">
        <v>19</v>
      </c>
      <c r="E262" s="1" t="s">
        <v>28</v>
      </c>
      <c r="F262" s="28">
        <v>2070</v>
      </c>
      <c r="G262" s="30">
        <v>0.7</v>
      </c>
      <c r="H262" s="28">
        <v>1449</v>
      </c>
      <c r="I262" s="1" t="s">
        <v>47</v>
      </c>
      <c r="J262" s="2">
        <v>42154</v>
      </c>
      <c r="K262" s="1" t="s">
        <v>21</v>
      </c>
      <c r="L262">
        <v>126</v>
      </c>
      <c r="M262" s="1" t="b">
        <f>OR(Solution!$C$2=1,INDEX(Solution!$A$1:$A$11,Solution!$C$2)=Sales_Pipeline[Country])</f>
        <v>1</v>
      </c>
    </row>
    <row r="263" spans="1:13" x14ac:dyDescent="0.25">
      <c r="A263" s="2">
        <v>42028</v>
      </c>
      <c r="B263" s="1" t="s">
        <v>48</v>
      </c>
      <c r="C263" s="1" t="s">
        <v>317</v>
      </c>
      <c r="D263" s="1" t="s">
        <v>13</v>
      </c>
      <c r="E263" s="1" t="s">
        <v>14</v>
      </c>
      <c r="F263" s="28">
        <v>3370</v>
      </c>
      <c r="G263" s="30">
        <v>0.8</v>
      </c>
      <c r="H263" s="28">
        <v>2696</v>
      </c>
      <c r="I263" s="1" t="s">
        <v>47</v>
      </c>
      <c r="J263" s="2">
        <v>42102</v>
      </c>
      <c r="K263" s="1" t="s">
        <v>31</v>
      </c>
      <c r="L263">
        <v>74</v>
      </c>
      <c r="M263" s="1" t="b">
        <f>OR(Solution!$C$2=1,INDEX(Solution!$A$1:$A$11,Solution!$C$2)=Sales_Pipeline[Country])</f>
        <v>1</v>
      </c>
    </row>
    <row r="264" spans="1:13" x14ac:dyDescent="0.25">
      <c r="A264" s="2">
        <v>42028</v>
      </c>
      <c r="B264" s="1" t="s">
        <v>83</v>
      </c>
      <c r="C264" s="1" t="s">
        <v>318</v>
      </c>
      <c r="D264" s="1" t="s">
        <v>52</v>
      </c>
      <c r="E264" s="1" t="s">
        <v>73</v>
      </c>
      <c r="F264" s="28">
        <v>560</v>
      </c>
      <c r="G264" s="30">
        <v>0.65</v>
      </c>
      <c r="H264" s="28">
        <v>364</v>
      </c>
      <c r="I264" s="1" t="s">
        <v>15</v>
      </c>
      <c r="J264" s="2">
        <v>42160</v>
      </c>
      <c r="K264" s="1" t="s">
        <v>54</v>
      </c>
      <c r="L264">
        <v>132</v>
      </c>
      <c r="M264" s="1" t="b">
        <f>OR(Solution!$C$2=1,INDEX(Solution!$A$1:$A$11,Solution!$C$2)=Sales_Pipeline[Country])</f>
        <v>1</v>
      </c>
    </row>
    <row r="265" spans="1:13" x14ac:dyDescent="0.25">
      <c r="A265" s="2">
        <v>42028</v>
      </c>
      <c r="B265" s="1" t="s">
        <v>68</v>
      </c>
      <c r="C265" s="1" t="s">
        <v>319</v>
      </c>
      <c r="D265" s="1" t="s">
        <v>43</v>
      </c>
      <c r="E265" s="1" t="s">
        <v>14</v>
      </c>
      <c r="F265" s="28">
        <v>530</v>
      </c>
      <c r="G265" s="30">
        <v>0.8</v>
      </c>
      <c r="H265" s="28">
        <v>424</v>
      </c>
      <c r="I265" s="1" t="s">
        <v>15</v>
      </c>
      <c r="J265" s="2">
        <v>42165</v>
      </c>
      <c r="K265" s="1" t="s">
        <v>37</v>
      </c>
      <c r="L265">
        <v>137</v>
      </c>
      <c r="M265" s="1" t="b">
        <f>OR(Solution!$C$2=1,INDEX(Solution!$A$1:$A$11,Solution!$C$2)=Sales_Pipeline[Country])</f>
        <v>1</v>
      </c>
    </row>
    <row r="266" spans="1:13" x14ac:dyDescent="0.25">
      <c r="A266" s="2">
        <v>42028</v>
      </c>
      <c r="B266" s="1" t="s">
        <v>32</v>
      </c>
      <c r="C266" s="1" t="s">
        <v>320</v>
      </c>
      <c r="D266" s="1" t="s">
        <v>52</v>
      </c>
      <c r="E266" s="1" t="s">
        <v>14</v>
      </c>
      <c r="F266" s="28">
        <v>2640</v>
      </c>
      <c r="G266" s="30">
        <v>0.8</v>
      </c>
      <c r="H266" s="28">
        <v>2112</v>
      </c>
      <c r="I266" s="1" t="s">
        <v>24</v>
      </c>
      <c r="J266" s="2">
        <v>42117</v>
      </c>
      <c r="K266" s="1" t="s">
        <v>21</v>
      </c>
      <c r="L266">
        <v>89</v>
      </c>
      <c r="M266" s="1" t="b">
        <f>OR(Solution!$C$2=1,INDEX(Solution!$A$1:$A$11,Solution!$C$2)=Sales_Pipeline[Country])</f>
        <v>1</v>
      </c>
    </row>
    <row r="267" spans="1:13" x14ac:dyDescent="0.25">
      <c r="A267" s="2">
        <v>42028</v>
      </c>
      <c r="B267" s="1" t="s">
        <v>65</v>
      </c>
      <c r="C267" s="1" t="s">
        <v>321</v>
      </c>
      <c r="D267" s="1" t="s">
        <v>13</v>
      </c>
      <c r="E267" s="1" t="s">
        <v>28</v>
      </c>
      <c r="F267" s="28">
        <v>4840</v>
      </c>
      <c r="G267" s="30">
        <v>0.85</v>
      </c>
      <c r="H267" s="28">
        <v>4114</v>
      </c>
      <c r="I267" s="1" t="s">
        <v>47</v>
      </c>
      <c r="J267" s="2">
        <v>42138</v>
      </c>
      <c r="K267" s="1" t="s">
        <v>54</v>
      </c>
      <c r="L267">
        <v>110</v>
      </c>
      <c r="M267" s="1" t="b">
        <f>OR(Solution!$C$2=1,INDEX(Solution!$A$1:$A$11,Solution!$C$2)=Sales_Pipeline[Country])</f>
        <v>1</v>
      </c>
    </row>
    <row r="268" spans="1:13" x14ac:dyDescent="0.25">
      <c r="A268" s="2">
        <v>42028</v>
      </c>
      <c r="B268" s="1" t="s">
        <v>74</v>
      </c>
      <c r="C268" s="1" t="s">
        <v>322</v>
      </c>
      <c r="D268" s="1" t="s">
        <v>34</v>
      </c>
      <c r="E268" s="1" t="s">
        <v>28</v>
      </c>
      <c r="F268" s="28">
        <v>210</v>
      </c>
      <c r="G268" s="30">
        <v>0.7</v>
      </c>
      <c r="H268" s="28">
        <v>147</v>
      </c>
      <c r="I268" s="1" t="s">
        <v>53</v>
      </c>
      <c r="J268" s="2">
        <v>42146</v>
      </c>
      <c r="K268" s="1" t="s">
        <v>37</v>
      </c>
      <c r="L268">
        <v>118</v>
      </c>
      <c r="M268" s="1" t="b">
        <f>OR(Solution!$C$2=1,INDEX(Solution!$A$1:$A$11,Solution!$C$2)=Sales_Pipeline[Country])</f>
        <v>1</v>
      </c>
    </row>
    <row r="269" spans="1:13" x14ac:dyDescent="0.25">
      <c r="A269" s="2">
        <v>42028</v>
      </c>
      <c r="B269" s="1" t="s">
        <v>25</v>
      </c>
      <c r="C269" s="1" t="s">
        <v>323</v>
      </c>
      <c r="D269" s="1" t="s">
        <v>27</v>
      </c>
      <c r="E269" s="1" t="s">
        <v>14</v>
      </c>
      <c r="F269" s="28">
        <v>2700</v>
      </c>
      <c r="G269" s="30">
        <v>0.75</v>
      </c>
      <c r="H269" s="28">
        <v>2025</v>
      </c>
      <c r="I269" s="1" t="s">
        <v>24</v>
      </c>
      <c r="J269" s="2">
        <v>42126</v>
      </c>
      <c r="K269" s="1" t="s">
        <v>21</v>
      </c>
      <c r="L269">
        <v>98</v>
      </c>
      <c r="M269" s="1" t="b">
        <f>OR(Solution!$C$2=1,INDEX(Solution!$A$1:$A$11,Solution!$C$2)=Sales_Pipeline[Country])</f>
        <v>1</v>
      </c>
    </row>
    <row r="270" spans="1:13" x14ac:dyDescent="0.25">
      <c r="A270" s="2">
        <v>42028</v>
      </c>
      <c r="B270" s="1" t="s">
        <v>62</v>
      </c>
      <c r="C270" s="1" t="s">
        <v>324</v>
      </c>
      <c r="D270" s="1" t="s">
        <v>40</v>
      </c>
      <c r="E270" s="1" t="s">
        <v>35</v>
      </c>
      <c r="F270" s="28">
        <v>3040</v>
      </c>
      <c r="G270" s="30">
        <v>0.75</v>
      </c>
      <c r="H270" s="28">
        <v>2280</v>
      </c>
      <c r="I270" s="1" t="s">
        <v>47</v>
      </c>
      <c r="J270" s="2">
        <v>42139</v>
      </c>
      <c r="K270" s="1" t="s">
        <v>21</v>
      </c>
      <c r="L270">
        <v>111</v>
      </c>
      <c r="M270" s="1" t="b">
        <f>OR(Solution!$C$2=1,INDEX(Solution!$A$1:$A$11,Solution!$C$2)=Sales_Pipeline[Country])</f>
        <v>1</v>
      </c>
    </row>
    <row r="271" spans="1:13" x14ac:dyDescent="0.25">
      <c r="A271" s="2">
        <v>42028</v>
      </c>
      <c r="B271" s="1" t="s">
        <v>32</v>
      </c>
      <c r="C271" s="1" t="s">
        <v>325</v>
      </c>
      <c r="D271" s="1" t="s">
        <v>23</v>
      </c>
      <c r="E271" s="1" t="s">
        <v>35</v>
      </c>
      <c r="F271" s="28">
        <v>4480</v>
      </c>
      <c r="G271" s="30">
        <v>0.55000000000000004</v>
      </c>
      <c r="H271" s="28">
        <v>2464</v>
      </c>
      <c r="I271" s="1" t="s">
        <v>47</v>
      </c>
      <c r="J271" s="2">
        <v>42099</v>
      </c>
      <c r="K271" s="1" t="s">
        <v>21</v>
      </c>
      <c r="L271">
        <v>71</v>
      </c>
      <c r="M271" s="1" t="b">
        <f>OR(Solution!$C$2=1,INDEX(Solution!$A$1:$A$11,Solution!$C$2)=Sales_Pipeline[Country])</f>
        <v>1</v>
      </c>
    </row>
    <row r="272" spans="1:13" x14ac:dyDescent="0.25">
      <c r="A272" s="2">
        <v>42028</v>
      </c>
      <c r="B272" s="1" t="s">
        <v>91</v>
      </c>
      <c r="C272" s="1" t="s">
        <v>326</v>
      </c>
      <c r="D272" s="1" t="s">
        <v>19</v>
      </c>
      <c r="E272" s="1" t="s">
        <v>28</v>
      </c>
      <c r="F272" s="28">
        <v>1490</v>
      </c>
      <c r="G272" s="30">
        <v>0.7</v>
      </c>
      <c r="H272" s="28">
        <v>1043</v>
      </c>
      <c r="I272" s="1" t="s">
        <v>47</v>
      </c>
      <c r="J272" s="2">
        <v>42146</v>
      </c>
      <c r="K272" s="1" t="s">
        <v>16</v>
      </c>
      <c r="L272">
        <v>118</v>
      </c>
      <c r="M272" s="1" t="b">
        <f>OR(Solution!$C$2=1,INDEX(Solution!$A$1:$A$11,Solution!$C$2)=Sales_Pipeline[Country])</f>
        <v>1</v>
      </c>
    </row>
    <row r="273" spans="1:13" x14ac:dyDescent="0.25">
      <c r="A273" s="2">
        <v>42028</v>
      </c>
      <c r="B273" s="1" t="s">
        <v>68</v>
      </c>
      <c r="C273" s="1" t="s">
        <v>327</v>
      </c>
      <c r="D273" s="1" t="s">
        <v>61</v>
      </c>
      <c r="E273" s="1" t="s">
        <v>14</v>
      </c>
      <c r="F273" s="28">
        <v>3480</v>
      </c>
      <c r="G273" s="30">
        <v>0.75</v>
      </c>
      <c r="H273" s="28">
        <v>2610</v>
      </c>
      <c r="I273" s="1" t="s">
        <v>47</v>
      </c>
      <c r="J273" s="2">
        <v>42099</v>
      </c>
      <c r="K273" s="1" t="s">
        <v>37</v>
      </c>
      <c r="L273">
        <v>71</v>
      </c>
      <c r="M273" s="1" t="b">
        <f>OR(Solution!$C$2=1,INDEX(Solution!$A$1:$A$11,Solution!$C$2)=Sales_Pipeline[Country])</f>
        <v>1</v>
      </c>
    </row>
    <row r="274" spans="1:13" x14ac:dyDescent="0.25">
      <c r="A274" s="2">
        <v>42028</v>
      </c>
      <c r="B274" s="1" t="s">
        <v>38</v>
      </c>
      <c r="C274" s="1" t="s">
        <v>328</v>
      </c>
      <c r="D274" s="1" t="s">
        <v>13</v>
      </c>
      <c r="E274" s="1" t="s">
        <v>35</v>
      </c>
      <c r="F274" s="28">
        <v>2840</v>
      </c>
      <c r="G274" s="30">
        <v>0.7</v>
      </c>
      <c r="H274" s="28">
        <v>1988</v>
      </c>
      <c r="I274" s="1" t="s">
        <v>47</v>
      </c>
      <c r="J274" s="2">
        <v>42140</v>
      </c>
      <c r="K274" s="1" t="s">
        <v>21</v>
      </c>
      <c r="L274">
        <v>112</v>
      </c>
      <c r="M274" s="1" t="b">
        <f>OR(Solution!$C$2=1,INDEX(Solution!$A$1:$A$11,Solution!$C$2)=Sales_Pipeline[Country])</f>
        <v>1</v>
      </c>
    </row>
    <row r="275" spans="1:13" x14ac:dyDescent="0.25">
      <c r="A275" s="2">
        <v>42029</v>
      </c>
      <c r="B275" s="1" t="s">
        <v>41</v>
      </c>
      <c r="C275" s="1" t="s">
        <v>329</v>
      </c>
      <c r="D275" s="1" t="s">
        <v>19</v>
      </c>
      <c r="E275" s="1" t="s">
        <v>14</v>
      </c>
      <c r="F275" s="28">
        <v>510</v>
      </c>
      <c r="G275" s="30">
        <v>0.55000000000000004</v>
      </c>
      <c r="H275" s="28">
        <v>280.5</v>
      </c>
      <c r="I275" s="1" t="s">
        <v>47</v>
      </c>
      <c r="J275" s="2">
        <v>42158</v>
      </c>
      <c r="K275" s="1" t="s">
        <v>21</v>
      </c>
      <c r="L275">
        <v>129</v>
      </c>
      <c r="M275" s="1" t="b">
        <f>OR(Solution!$C$2=1,INDEX(Solution!$A$1:$A$11,Solution!$C$2)=Sales_Pipeline[Country])</f>
        <v>1</v>
      </c>
    </row>
    <row r="276" spans="1:13" x14ac:dyDescent="0.25">
      <c r="A276" s="2">
        <v>42029</v>
      </c>
      <c r="B276" s="1" t="s">
        <v>91</v>
      </c>
      <c r="C276" s="1" t="s">
        <v>330</v>
      </c>
      <c r="D276" s="1" t="s">
        <v>27</v>
      </c>
      <c r="E276" s="1" t="s">
        <v>35</v>
      </c>
      <c r="F276" s="28">
        <v>2170</v>
      </c>
      <c r="G276" s="30">
        <v>0.8</v>
      </c>
      <c r="H276" s="28">
        <v>1736</v>
      </c>
      <c r="I276" s="1" t="s">
        <v>47</v>
      </c>
      <c r="J276" s="2">
        <v>42160</v>
      </c>
      <c r="K276" s="1" t="s">
        <v>31</v>
      </c>
      <c r="L276">
        <v>131</v>
      </c>
      <c r="M276" s="1" t="b">
        <f>OR(Solution!$C$2=1,INDEX(Solution!$A$1:$A$11,Solution!$C$2)=Sales_Pipeline[Country])</f>
        <v>1</v>
      </c>
    </row>
    <row r="277" spans="1:13" x14ac:dyDescent="0.25">
      <c r="A277" s="2">
        <v>42029</v>
      </c>
      <c r="B277" s="1" t="s">
        <v>17</v>
      </c>
      <c r="C277" s="1" t="s">
        <v>331</v>
      </c>
      <c r="D277" s="1" t="s">
        <v>19</v>
      </c>
      <c r="E277" s="1" t="s">
        <v>46</v>
      </c>
      <c r="F277" s="28">
        <v>2210</v>
      </c>
      <c r="G277" s="30">
        <v>0.6</v>
      </c>
      <c r="H277" s="28">
        <v>1326</v>
      </c>
      <c r="I277" s="1" t="s">
        <v>47</v>
      </c>
      <c r="J277" s="2">
        <v>42040</v>
      </c>
      <c r="K277" s="1" t="s">
        <v>54</v>
      </c>
      <c r="M277" s="1" t="b">
        <f>OR(Solution!$C$2=1,INDEX(Solution!$A$1:$A$11,Solution!$C$2)=Sales_Pipeline[Country])</f>
        <v>1</v>
      </c>
    </row>
    <row r="278" spans="1:13" x14ac:dyDescent="0.25">
      <c r="A278" s="2">
        <v>42029</v>
      </c>
      <c r="B278" s="1" t="s">
        <v>91</v>
      </c>
      <c r="C278" s="1" t="s">
        <v>332</v>
      </c>
      <c r="D278" s="1" t="s">
        <v>27</v>
      </c>
      <c r="E278" s="1" t="s">
        <v>14</v>
      </c>
      <c r="F278" s="28">
        <v>4200</v>
      </c>
      <c r="G278" s="30">
        <v>0.65</v>
      </c>
      <c r="H278" s="28">
        <v>2730</v>
      </c>
      <c r="I278" s="1" t="s">
        <v>24</v>
      </c>
      <c r="J278" s="2">
        <v>42105</v>
      </c>
      <c r="K278" s="1" t="s">
        <v>21</v>
      </c>
      <c r="L278">
        <v>76</v>
      </c>
      <c r="M278" s="1" t="b">
        <f>OR(Solution!$C$2=1,INDEX(Solution!$A$1:$A$11,Solution!$C$2)=Sales_Pipeline[Country])</f>
        <v>1</v>
      </c>
    </row>
    <row r="279" spans="1:13" x14ac:dyDescent="0.25">
      <c r="A279" s="2">
        <v>42029</v>
      </c>
      <c r="B279" s="1" t="s">
        <v>70</v>
      </c>
      <c r="C279" s="1" t="s">
        <v>333</v>
      </c>
      <c r="D279" s="1" t="s">
        <v>43</v>
      </c>
      <c r="E279" s="1" t="s">
        <v>14</v>
      </c>
      <c r="F279" s="28">
        <v>1600</v>
      </c>
      <c r="G279" s="30">
        <v>0.75</v>
      </c>
      <c r="H279" s="28">
        <v>1200</v>
      </c>
      <c r="I279" s="1" t="s">
        <v>47</v>
      </c>
      <c r="J279" s="2">
        <v>42172</v>
      </c>
      <c r="K279" s="1" t="s">
        <v>37</v>
      </c>
      <c r="L279">
        <v>143</v>
      </c>
      <c r="M279" s="1" t="b">
        <f>OR(Solution!$C$2=1,INDEX(Solution!$A$1:$A$11,Solution!$C$2)=Sales_Pipeline[Country])</f>
        <v>1</v>
      </c>
    </row>
    <row r="280" spans="1:13" x14ac:dyDescent="0.25">
      <c r="A280" s="2">
        <v>42029</v>
      </c>
      <c r="B280" s="1" t="s">
        <v>17</v>
      </c>
      <c r="C280" s="1" t="s">
        <v>334</v>
      </c>
      <c r="D280" s="1" t="s">
        <v>43</v>
      </c>
      <c r="E280" s="1" t="s">
        <v>14</v>
      </c>
      <c r="F280" s="28">
        <v>3380</v>
      </c>
      <c r="G280" s="30">
        <v>0.8</v>
      </c>
      <c r="H280" s="28">
        <v>2704</v>
      </c>
      <c r="I280" s="1" t="s">
        <v>24</v>
      </c>
      <c r="J280" s="2">
        <v>42170</v>
      </c>
      <c r="K280" s="1" t="s">
        <v>54</v>
      </c>
      <c r="L280">
        <v>141</v>
      </c>
      <c r="M280" s="1" t="b">
        <f>OR(Solution!$C$2=1,INDEX(Solution!$A$1:$A$11,Solution!$C$2)=Sales_Pipeline[Country])</f>
        <v>1</v>
      </c>
    </row>
    <row r="281" spans="1:13" x14ac:dyDescent="0.25">
      <c r="A281" s="2">
        <v>42029</v>
      </c>
      <c r="B281" s="1" t="s">
        <v>38</v>
      </c>
      <c r="C281" s="1" t="s">
        <v>335</v>
      </c>
      <c r="D281" s="1" t="s">
        <v>13</v>
      </c>
      <c r="E281" s="1" t="s">
        <v>14</v>
      </c>
      <c r="F281" s="28">
        <v>3460</v>
      </c>
      <c r="G281" s="30">
        <v>0.75</v>
      </c>
      <c r="H281" s="28">
        <v>2595</v>
      </c>
      <c r="I281" s="1" t="s">
        <v>24</v>
      </c>
      <c r="J281" s="2">
        <v>42129</v>
      </c>
      <c r="K281" s="1" t="s">
        <v>21</v>
      </c>
      <c r="L281">
        <v>100</v>
      </c>
      <c r="M281" s="1" t="b">
        <f>OR(Solution!$C$2=1,INDEX(Solution!$A$1:$A$11,Solution!$C$2)=Sales_Pipeline[Country])</f>
        <v>1</v>
      </c>
    </row>
    <row r="282" spans="1:13" x14ac:dyDescent="0.25">
      <c r="A282" s="2">
        <v>42029</v>
      </c>
      <c r="B282" s="1" t="s">
        <v>65</v>
      </c>
      <c r="C282" s="1" t="s">
        <v>336</v>
      </c>
      <c r="D282" s="1" t="s">
        <v>40</v>
      </c>
      <c r="E282" s="1" t="s">
        <v>28</v>
      </c>
      <c r="F282" s="28">
        <v>4440</v>
      </c>
      <c r="G282" s="30">
        <v>0.85</v>
      </c>
      <c r="H282" s="28">
        <v>3774</v>
      </c>
      <c r="I282" s="1" t="s">
        <v>24</v>
      </c>
      <c r="J282" s="2">
        <v>42099</v>
      </c>
      <c r="K282" s="1" t="s">
        <v>54</v>
      </c>
      <c r="L282">
        <v>70</v>
      </c>
      <c r="M282" s="1" t="b">
        <f>OR(Solution!$C$2=1,INDEX(Solution!$A$1:$A$11,Solution!$C$2)=Sales_Pipeline[Country])</f>
        <v>1</v>
      </c>
    </row>
    <row r="283" spans="1:13" x14ac:dyDescent="0.25">
      <c r="A283" s="2">
        <v>42029</v>
      </c>
      <c r="B283" s="1" t="s">
        <v>17</v>
      </c>
      <c r="C283" s="1" t="s">
        <v>337</v>
      </c>
      <c r="D283" s="1" t="s">
        <v>13</v>
      </c>
      <c r="E283" s="1" t="s">
        <v>14</v>
      </c>
      <c r="F283" s="28">
        <v>2700</v>
      </c>
      <c r="G283" s="30">
        <v>0.75</v>
      </c>
      <c r="H283" s="28">
        <v>2025</v>
      </c>
      <c r="I283" s="1" t="s">
        <v>47</v>
      </c>
      <c r="J283" s="2">
        <v>42129</v>
      </c>
      <c r="K283" s="1" t="s">
        <v>21</v>
      </c>
      <c r="L283">
        <v>100</v>
      </c>
      <c r="M283" s="1" t="b">
        <f>OR(Solution!$C$2=1,INDEX(Solution!$A$1:$A$11,Solution!$C$2)=Sales_Pipeline[Country])</f>
        <v>1</v>
      </c>
    </row>
    <row r="284" spans="1:13" x14ac:dyDescent="0.25">
      <c r="A284" s="2">
        <v>42030</v>
      </c>
      <c r="B284" s="1" t="s">
        <v>11</v>
      </c>
      <c r="C284" s="1" t="s">
        <v>338</v>
      </c>
      <c r="D284" s="1" t="s">
        <v>23</v>
      </c>
      <c r="E284" s="1" t="s">
        <v>14</v>
      </c>
      <c r="F284" s="28">
        <v>3350</v>
      </c>
      <c r="G284" s="30">
        <v>0.65</v>
      </c>
      <c r="H284" s="28">
        <v>2177.5</v>
      </c>
      <c r="I284" s="1" t="s">
        <v>47</v>
      </c>
      <c r="J284" s="2">
        <v>42148</v>
      </c>
      <c r="K284" s="1" t="s">
        <v>21</v>
      </c>
      <c r="L284">
        <v>118</v>
      </c>
      <c r="M284" s="1" t="b">
        <f>OR(Solution!$C$2=1,INDEX(Solution!$A$1:$A$11,Solution!$C$2)=Sales_Pipeline[Country])</f>
        <v>1</v>
      </c>
    </row>
    <row r="285" spans="1:13" x14ac:dyDescent="0.25">
      <c r="A285" s="2">
        <v>42030</v>
      </c>
      <c r="B285" s="1" t="s">
        <v>55</v>
      </c>
      <c r="C285" s="1" t="s">
        <v>339</v>
      </c>
      <c r="D285" s="1" t="s">
        <v>61</v>
      </c>
      <c r="E285" s="1" t="s">
        <v>28</v>
      </c>
      <c r="F285" s="28">
        <v>2200</v>
      </c>
      <c r="G285" s="30">
        <v>0.8</v>
      </c>
      <c r="H285" s="28">
        <v>1760</v>
      </c>
      <c r="I285" s="1" t="s">
        <v>47</v>
      </c>
      <c r="J285" s="2">
        <v>42127</v>
      </c>
      <c r="K285" s="1" t="s">
        <v>21</v>
      </c>
      <c r="L285">
        <v>97</v>
      </c>
      <c r="M285" s="1" t="b">
        <f>OR(Solution!$C$2=1,INDEX(Solution!$A$1:$A$11,Solution!$C$2)=Sales_Pipeline[Country])</f>
        <v>1</v>
      </c>
    </row>
    <row r="286" spans="1:13" x14ac:dyDescent="0.25">
      <c r="A286" s="2">
        <v>42030</v>
      </c>
      <c r="B286" s="1" t="s">
        <v>87</v>
      </c>
      <c r="C286" s="1" t="s">
        <v>340</v>
      </c>
      <c r="D286" s="1" t="s">
        <v>23</v>
      </c>
      <c r="E286" s="1" t="s">
        <v>35</v>
      </c>
      <c r="F286" s="28">
        <v>3060</v>
      </c>
      <c r="G286" s="30">
        <v>0.6</v>
      </c>
      <c r="H286" s="28">
        <v>1836</v>
      </c>
      <c r="I286" s="1" t="s">
        <v>47</v>
      </c>
      <c r="J286" s="2">
        <v>42137</v>
      </c>
      <c r="K286" s="1" t="s">
        <v>31</v>
      </c>
      <c r="L286">
        <v>107</v>
      </c>
      <c r="M286" s="1" t="b">
        <f>OR(Solution!$C$2=1,INDEX(Solution!$A$1:$A$11,Solution!$C$2)=Sales_Pipeline[Country])</f>
        <v>1</v>
      </c>
    </row>
    <row r="287" spans="1:13" x14ac:dyDescent="0.25">
      <c r="A287" s="2">
        <v>42030</v>
      </c>
      <c r="B287" s="1" t="s">
        <v>93</v>
      </c>
      <c r="C287" s="1" t="s">
        <v>341</v>
      </c>
      <c r="D287" s="1" t="s">
        <v>19</v>
      </c>
      <c r="E287" s="1" t="s">
        <v>73</v>
      </c>
      <c r="F287" s="28">
        <v>380</v>
      </c>
      <c r="G287" s="30">
        <v>0.65</v>
      </c>
      <c r="H287" s="28">
        <v>247</v>
      </c>
      <c r="I287" s="1" t="s">
        <v>24</v>
      </c>
      <c r="J287" s="2">
        <v>42166</v>
      </c>
      <c r="K287" s="1" t="s">
        <v>54</v>
      </c>
      <c r="L287">
        <v>136</v>
      </c>
      <c r="M287" s="1" t="b">
        <f>OR(Solution!$C$2=1,INDEX(Solution!$A$1:$A$11,Solution!$C$2)=Sales_Pipeline[Country])</f>
        <v>1</v>
      </c>
    </row>
    <row r="288" spans="1:13" x14ac:dyDescent="0.25">
      <c r="A288" s="2">
        <v>42030</v>
      </c>
      <c r="B288" s="1" t="s">
        <v>74</v>
      </c>
      <c r="C288" s="1" t="s">
        <v>342</v>
      </c>
      <c r="D288" s="1" t="s">
        <v>23</v>
      </c>
      <c r="E288" s="1" t="s">
        <v>28</v>
      </c>
      <c r="F288" s="28">
        <v>740</v>
      </c>
      <c r="G288" s="30">
        <v>0.65</v>
      </c>
      <c r="H288" s="28">
        <v>481</v>
      </c>
      <c r="I288" s="1" t="s">
        <v>24</v>
      </c>
      <c r="J288" s="2">
        <v>42136</v>
      </c>
      <c r="K288" s="1" t="s">
        <v>16</v>
      </c>
      <c r="L288">
        <v>106</v>
      </c>
      <c r="M288" s="1" t="b">
        <f>OR(Solution!$C$2=1,INDEX(Solution!$A$1:$A$11,Solution!$C$2)=Sales_Pipeline[Country])</f>
        <v>1</v>
      </c>
    </row>
    <row r="289" spans="1:13" x14ac:dyDescent="0.25">
      <c r="A289" s="2">
        <v>42030</v>
      </c>
      <c r="B289" s="1" t="s">
        <v>87</v>
      </c>
      <c r="C289" s="1" t="s">
        <v>343</v>
      </c>
      <c r="D289" s="1" t="s">
        <v>34</v>
      </c>
      <c r="E289" s="1" t="s">
        <v>28</v>
      </c>
      <c r="F289" s="28">
        <v>3790</v>
      </c>
      <c r="G289" s="30">
        <v>0.5</v>
      </c>
      <c r="H289" s="28">
        <v>1895</v>
      </c>
      <c r="I289" s="1" t="s">
        <v>47</v>
      </c>
      <c r="J289" s="2">
        <v>42137</v>
      </c>
      <c r="K289" s="1" t="s">
        <v>16</v>
      </c>
      <c r="L289">
        <v>107</v>
      </c>
      <c r="M289" s="1" t="b">
        <f>OR(Solution!$C$2=1,INDEX(Solution!$A$1:$A$11,Solution!$C$2)=Sales_Pipeline[Country])</f>
        <v>1</v>
      </c>
    </row>
    <row r="290" spans="1:13" x14ac:dyDescent="0.25">
      <c r="A290" s="2">
        <v>42030</v>
      </c>
      <c r="B290" s="1" t="s">
        <v>48</v>
      </c>
      <c r="C290" s="1" t="s">
        <v>344</v>
      </c>
      <c r="D290" s="1" t="s">
        <v>34</v>
      </c>
      <c r="E290" s="1" t="s">
        <v>35</v>
      </c>
      <c r="F290" s="28">
        <v>1620</v>
      </c>
      <c r="G290" s="30">
        <v>0.5</v>
      </c>
      <c r="H290" s="28">
        <v>810</v>
      </c>
      <c r="I290" s="1" t="s">
        <v>24</v>
      </c>
      <c r="J290" s="2">
        <v>42179</v>
      </c>
      <c r="K290" s="1" t="s">
        <v>16</v>
      </c>
      <c r="L290">
        <v>149</v>
      </c>
      <c r="M290" s="1" t="b">
        <f>OR(Solution!$C$2=1,INDEX(Solution!$A$1:$A$11,Solution!$C$2)=Sales_Pipeline[Country])</f>
        <v>1</v>
      </c>
    </row>
    <row r="291" spans="1:13" x14ac:dyDescent="0.25">
      <c r="A291" s="2">
        <v>42030</v>
      </c>
      <c r="B291" s="1" t="s">
        <v>25</v>
      </c>
      <c r="C291" s="1" t="s">
        <v>345</v>
      </c>
      <c r="D291" s="1" t="s">
        <v>61</v>
      </c>
      <c r="E291" s="1" t="s">
        <v>28</v>
      </c>
      <c r="F291" s="28">
        <v>3610</v>
      </c>
      <c r="G291" s="30">
        <v>0.6</v>
      </c>
      <c r="H291" s="28">
        <v>2166</v>
      </c>
      <c r="I291" s="1" t="s">
        <v>15</v>
      </c>
      <c r="J291" s="2">
        <v>42166</v>
      </c>
      <c r="K291" s="1" t="s">
        <v>16</v>
      </c>
      <c r="L291">
        <v>136</v>
      </c>
      <c r="M291" s="1" t="b">
        <f>OR(Solution!$C$2=1,INDEX(Solution!$A$1:$A$11,Solution!$C$2)=Sales_Pipeline[Country])</f>
        <v>1</v>
      </c>
    </row>
    <row r="292" spans="1:13" x14ac:dyDescent="0.25">
      <c r="A292" s="2">
        <v>42030</v>
      </c>
      <c r="B292" s="1" t="s">
        <v>48</v>
      </c>
      <c r="C292" s="1" t="s">
        <v>346</v>
      </c>
      <c r="D292" s="1" t="s">
        <v>23</v>
      </c>
      <c r="E292" s="1" t="s">
        <v>20</v>
      </c>
      <c r="F292" s="28">
        <v>4220</v>
      </c>
      <c r="G292" s="30">
        <v>0.85</v>
      </c>
      <c r="H292" s="28">
        <v>3587</v>
      </c>
      <c r="I292" s="1" t="s">
        <v>24</v>
      </c>
      <c r="J292" s="2">
        <v>42173</v>
      </c>
      <c r="K292" s="1" t="s">
        <v>37</v>
      </c>
      <c r="L292">
        <v>143</v>
      </c>
      <c r="M292" s="1" t="b">
        <f>OR(Solution!$C$2=1,INDEX(Solution!$A$1:$A$11,Solution!$C$2)=Sales_Pipeline[Country])</f>
        <v>1</v>
      </c>
    </row>
    <row r="293" spans="1:13" x14ac:dyDescent="0.25">
      <c r="A293" s="2">
        <v>42030</v>
      </c>
      <c r="B293" s="1" t="s">
        <v>48</v>
      </c>
      <c r="C293" s="1" t="s">
        <v>347</v>
      </c>
      <c r="D293" s="1" t="s">
        <v>52</v>
      </c>
      <c r="E293" s="1" t="s">
        <v>35</v>
      </c>
      <c r="F293" s="28">
        <v>3480</v>
      </c>
      <c r="G293" s="30">
        <v>0.85</v>
      </c>
      <c r="H293" s="28">
        <v>2958</v>
      </c>
      <c r="I293" s="1" t="s">
        <v>15</v>
      </c>
      <c r="J293" s="2">
        <v>42149</v>
      </c>
      <c r="K293" s="1" t="s">
        <v>37</v>
      </c>
      <c r="L293">
        <v>119</v>
      </c>
      <c r="M293" s="1" t="b">
        <f>OR(Solution!$C$2=1,INDEX(Solution!$A$1:$A$11,Solution!$C$2)=Sales_Pipeline[Country])</f>
        <v>1</v>
      </c>
    </row>
    <row r="294" spans="1:13" x14ac:dyDescent="0.25">
      <c r="A294" s="2">
        <v>42030</v>
      </c>
      <c r="B294" s="1" t="s">
        <v>62</v>
      </c>
      <c r="C294" s="1" t="s">
        <v>348</v>
      </c>
      <c r="D294" s="1" t="s">
        <v>13</v>
      </c>
      <c r="E294" s="1" t="s">
        <v>14</v>
      </c>
      <c r="F294" s="28">
        <v>640</v>
      </c>
      <c r="G294" s="30">
        <v>0.55000000000000004</v>
      </c>
      <c r="H294" s="28">
        <v>352</v>
      </c>
      <c r="I294" s="1" t="s">
        <v>15</v>
      </c>
      <c r="J294" s="2">
        <v>42142</v>
      </c>
      <c r="K294" s="1" t="s">
        <v>31</v>
      </c>
      <c r="L294">
        <v>112</v>
      </c>
      <c r="M294" s="1" t="b">
        <f>OR(Solution!$C$2=1,INDEX(Solution!$A$1:$A$11,Solution!$C$2)=Sales_Pipeline[Country])</f>
        <v>1</v>
      </c>
    </row>
    <row r="295" spans="1:13" x14ac:dyDescent="0.25">
      <c r="A295" s="2">
        <v>42030</v>
      </c>
      <c r="B295" s="1" t="s">
        <v>29</v>
      </c>
      <c r="C295" s="1" t="s">
        <v>349</v>
      </c>
      <c r="D295" s="1" t="s">
        <v>13</v>
      </c>
      <c r="E295" s="1" t="s">
        <v>20</v>
      </c>
      <c r="F295" s="28">
        <v>4740</v>
      </c>
      <c r="G295" s="30">
        <v>0.8</v>
      </c>
      <c r="H295" s="28">
        <v>3792</v>
      </c>
      <c r="I295" s="1" t="s">
        <v>47</v>
      </c>
      <c r="J295" s="2">
        <v>42136</v>
      </c>
      <c r="K295" s="1" t="s">
        <v>21</v>
      </c>
      <c r="L295">
        <v>106</v>
      </c>
      <c r="M295" s="1" t="b">
        <f>OR(Solution!$C$2=1,INDEX(Solution!$A$1:$A$11,Solution!$C$2)=Sales_Pipeline[Country])</f>
        <v>1</v>
      </c>
    </row>
    <row r="296" spans="1:13" x14ac:dyDescent="0.25">
      <c r="A296" s="2">
        <v>42030</v>
      </c>
      <c r="B296" s="1" t="s">
        <v>65</v>
      </c>
      <c r="C296" s="1" t="s">
        <v>350</v>
      </c>
      <c r="D296" s="1" t="s">
        <v>13</v>
      </c>
      <c r="E296" s="1" t="s">
        <v>14</v>
      </c>
      <c r="F296" s="28">
        <v>1890</v>
      </c>
      <c r="G296" s="30">
        <v>0.65</v>
      </c>
      <c r="H296" s="28">
        <v>1228.5</v>
      </c>
      <c r="I296" s="1" t="s">
        <v>47</v>
      </c>
      <c r="J296" s="2">
        <v>42124</v>
      </c>
      <c r="K296" s="1" t="s">
        <v>21</v>
      </c>
      <c r="L296">
        <v>94</v>
      </c>
      <c r="M296" s="1" t="b">
        <f>OR(Solution!$C$2=1,INDEX(Solution!$A$1:$A$11,Solution!$C$2)=Sales_Pipeline[Country])</f>
        <v>1</v>
      </c>
    </row>
    <row r="297" spans="1:13" x14ac:dyDescent="0.25">
      <c r="A297" s="2">
        <v>42030</v>
      </c>
      <c r="B297" s="1" t="s">
        <v>55</v>
      </c>
      <c r="C297" s="1" t="s">
        <v>351</v>
      </c>
      <c r="D297" s="1" t="s">
        <v>40</v>
      </c>
      <c r="E297" s="1" t="s">
        <v>73</v>
      </c>
      <c r="F297" s="28">
        <v>3380</v>
      </c>
      <c r="G297" s="30">
        <v>0.65</v>
      </c>
      <c r="H297" s="28">
        <v>2197</v>
      </c>
      <c r="I297" s="1" t="s">
        <v>24</v>
      </c>
      <c r="J297" s="2">
        <v>42121</v>
      </c>
      <c r="K297" s="1" t="s">
        <v>54</v>
      </c>
      <c r="L297">
        <v>91</v>
      </c>
      <c r="M297" s="1" t="b">
        <f>OR(Solution!$C$2=1,INDEX(Solution!$A$1:$A$11,Solution!$C$2)=Sales_Pipeline[Country])</f>
        <v>1</v>
      </c>
    </row>
    <row r="298" spans="1:13" x14ac:dyDescent="0.25">
      <c r="A298" s="2">
        <v>42030</v>
      </c>
      <c r="B298" s="1" t="s">
        <v>29</v>
      </c>
      <c r="C298" s="1" t="s">
        <v>352</v>
      </c>
      <c r="D298" s="1" t="s">
        <v>43</v>
      </c>
      <c r="E298" s="1" t="s">
        <v>35</v>
      </c>
      <c r="F298" s="28">
        <v>2290</v>
      </c>
      <c r="G298" s="30">
        <v>0.75</v>
      </c>
      <c r="H298" s="28">
        <v>1717.5</v>
      </c>
      <c r="I298" s="1" t="s">
        <v>24</v>
      </c>
      <c r="J298" s="2">
        <v>42133</v>
      </c>
      <c r="K298" s="1" t="s">
        <v>37</v>
      </c>
      <c r="L298">
        <v>103</v>
      </c>
      <c r="M298" s="1" t="b">
        <f>OR(Solution!$C$2=1,INDEX(Solution!$A$1:$A$11,Solution!$C$2)=Sales_Pipeline[Country])</f>
        <v>1</v>
      </c>
    </row>
    <row r="299" spans="1:13" x14ac:dyDescent="0.25">
      <c r="A299" s="2">
        <v>42030</v>
      </c>
      <c r="B299" s="1" t="s">
        <v>38</v>
      </c>
      <c r="C299" s="1" t="s">
        <v>353</v>
      </c>
      <c r="D299" s="1" t="s">
        <v>34</v>
      </c>
      <c r="E299" s="1" t="s">
        <v>14</v>
      </c>
      <c r="F299" s="28">
        <v>2340</v>
      </c>
      <c r="G299" s="30">
        <v>0.85</v>
      </c>
      <c r="H299" s="28">
        <v>1989</v>
      </c>
      <c r="I299" s="1" t="s">
        <v>47</v>
      </c>
      <c r="J299" s="2">
        <v>42158</v>
      </c>
      <c r="K299" s="1" t="s">
        <v>37</v>
      </c>
      <c r="L299">
        <v>128</v>
      </c>
      <c r="M299" s="1" t="b">
        <f>OR(Solution!$C$2=1,INDEX(Solution!$A$1:$A$11,Solution!$C$2)=Sales_Pipeline[Country])</f>
        <v>1</v>
      </c>
    </row>
    <row r="300" spans="1:13" x14ac:dyDescent="0.25">
      <c r="A300" s="2">
        <v>42030</v>
      </c>
      <c r="B300" s="1" t="s">
        <v>87</v>
      </c>
      <c r="C300" s="1" t="s">
        <v>354</v>
      </c>
      <c r="D300" s="1" t="s">
        <v>61</v>
      </c>
      <c r="E300" s="1" t="s">
        <v>14</v>
      </c>
      <c r="F300" s="28">
        <v>4340</v>
      </c>
      <c r="G300" s="30">
        <v>0.65</v>
      </c>
      <c r="H300" s="28">
        <v>2821</v>
      </c>
      <c r="I300" s="1" t="s">
        <v>15</v>
      </c>
      <c r="J300" s="2">
        <v>42132</v>
      </c>
      <c r="K300" s="1" t="s">
        <v>31</v>
      </c>
      <c r="L300">
        <v>102</v>
      </c>
      <c r="M300" s="1" t="b">
        <f>OR(Solution!$C$2=1,INDEX(Solution!$A$1:$A$11,Solution!$C$2)=Sales_Pipeline[Country])</f>
        <v>1</v>
      </c>
    </row>
    <row r="301" spans="1:13" x14ac:dyDescent="0.25">
      <c r="A301" s="2">
        <v>42030</v>
      </c>
      <c r="B301" s="1" t="s">
        <v>68</v>
      </c>
      <c r="C301" s="1" t="s">
        <v>355</v>
      </c>
      <c r="D301" s="1" t="s">
        <v>43</v>
      </c>
      <c r="E301" s="1" t="s">
        <v>46</v>
      </c>
      <c r="F301" s="28">
        <v>2290</v>
      </c>
      <c r="G301" s="30">
        <v>0.75</v>
      </c>
      <c r="H301" s="28">
        <v>1717.5</v>
      </c>
      <c r="I301" s="1" t="s">
        <v>47</v>
      </c>
      <c r="J301" s="2">
        <v>42075</v>
      </c>
      <c r="K301" s="1" t="s">
        <v>54</v>
      </c>
      <c r="M301" s="1" t="b">
        <f>OR(Solution!$C$2=1,INDEX(Solution!$A$1:$A$11,Solution!$C$2)=Sales_Pipeline[Country])</f>
        <v>1</v>
      </c>
    </row>
    <row r="302" spans="1:13" x14ac:dyDescent="0.25">
      <c r="A302" s="2">
        <v>42030</v>
      </c>
      <c r="B302" s="1" t="s">
        <v>70</v>
      </c>
      <c r="C302" s="1" t="s">
        <v>356</v>
      </c>
      <c r="D302" s="1" t="s">
        <v>13</v>
      </c>
      <c r="E302" s="1" t="s">
        <v>28</v>
      </c>
      <c r="F302" s="28">
        <v>1060</v>
      </c>
      <c r="G302" s="30">
        <v>0.75</v>
      </c>
      <c r="H302" s="28">
        <v>795</v>
      </c>
      <c r="I302" s="1" t="s">
        <v>24</v>
      </c>
      <c r="J302" s="2">
        <v>42102</v>
      </c>
      <c r="K302" s="1" t="s">
        <v>37</v>
      </c>
      <c r="L302">
        <v>72</v>
      </c>
      <c r="M302" s="1" t="b">
        <f>OR(Solution!$C$2=1,INDEX(Solution!$A$1:$A$11,Solution!$C$2)=Sales_Pipeline[Country])</f>
        <v>1</v>
      </c>
    </row>
    <row r="303" spans="1:13" x14ac:dyDescent="0.25">
      <c r="A303" s="2">
        <v>42030</v>
      </c>
      <c r="B303" s="1" t="s">
        <v>74</v>
      </c>
      <c r="C303" s="1" t="s">
        <v>357</v>
      </c>
      <c r="D303" s="1" t="s">
        <v>52</v>
      </c>
      <c r="E303" s="1" t="s">
        <v>14</v>
      </c>
      <c r="F303" s="28">
        <v>580</v>
      </c>
      <c r="G303" s="30">
        <v>0.65</v>
      </c>
      <c r="H303" s="28">
        <v>377</v>
      </c>
      <c r="I303" s="1" t="s">
        <v>47</v>
      </c>
      <c r="J303" s="2">
        <v>42166</v>
      </c>
      <c r="K303" s="1" t="s">
        <v>21</v>
      </c>
      <c r="L303">
        <v>136</v>
      </c>
      <c r="M303" s="1" t="b">
        <f>OR(Solution!$C$2=1,INDEX(Solution!$A$1:$A$11,Solution!$C$2)=Sales_Pipeline[Country])</f>
        <v>1</v>
      </c>
    </row>
    <row r="304" spans="1:13" x14ac:dyDescent="0.25">
      <c r="A304" s="2">
        <v>42031</v>
      </c>
      <c r="B304" s="1" t="s">
        <v>44</v>
      </c>
      <c r="C304" s="1" t="s">
        <v>358</v>
      </c>
      <c r="D304" s="1" t="s">
        <v>19</v>
      </c>
      <c r="E304" s="1" t="s">
        <v>46</v>
      </c>
      <c r="F304" s="28">
        <v>4510</v>
      </c>
      <c r="G304" s="30">
        <v>0.65</v>
      </c>
      <c r="H304" s="28">
        <v>2931.5</v>
      </c>
      <c r="I304" s="1" t="s">
        <v>47</v>
      </c>
      <c r="J304" s="2">
        <v>42054</v>
      </c>
      <c r="K304" s="1" t="s">
        <v>54</v>
      </c>
      <c r="M304" s="1" t="b">
        <f>OR(Solution!$C$2=1,INDEX(Solution!$A$1:$A$11,Solution!$C$2)=Sales_Pipeline[Country])</f>
        <v>1</v>
      </c>
    </row>
    <row r="305" spans="1:13" x14ac:dyDescent="0.25">
      <c r="A305" s="2">
        <v>42031</v>
      </c>
      <c r="B305" s="1" t="s">
        <v>44</v>
      </c>
      <c r="C305" s="1" t="s">
        <v>359</v>
      </c>
      <c r="D305" s="1" t="s">
        <v>61</v>
      </c>
      <c r="E305" s="1" t="s">
        <v>20</v>
      </c>
      <c r="F305" s="28">
        <v>1800</v>
      </c>
      <c r="G305" s="30">
        <v>0.75</v>
      </c>
      <c r="H305" s="28">
        <v>1350</v>
      </c>
      <c r="I305" s="1" t="s">
        <v>47</v>
      </c>
      <c r="J305" s="2">
        <v>42159</v>
      </c>
      <c r="K305" s="1" t="s">
        <v>37</v>
      </c>
      <c r="L305">
        <v>128</v>
      </c>
      <c r="M305" s="1" t="b">
        <f>OR(Solution!$C$2=1,INDEX(Solution!$A$1:$A$11,Solution!$C$2)=Sales_Pipeline[Country])</f>
        <v>1</v>
      </c>
    </row>
    <row r="306" spans="1:13" x14ac:dyDescent="0.25">
      <c r="A306" s="2">
        <v>42031</v>
      </c>
      <c r="B306" s="1" t="s">
        <v>48</v>
      </c>
      <c r="C306" s="1" t="s">
        <v>360</v>
      </c>
      <c r="D306" s="1" t="s">
        <v>23</v>
      </c>
      <c r="E306" s="1" t="s">
        <v>14</v>
      </c>
      <c r="F306" s="28">
        <v>1670</v>
      </c>
      <c r="G306" s="30">
        <v>0.55000000000000004</v>
      </c>
      <c r="H306" s="28">
        <v>918.5</v>
      </c>
      <c r="I306" s="1" t="s">
        <v>24</v>
      </c>
      <c r="J306" s="2">
        <v>42181</v>
      </c>
      <c r="K306" s="1" t="s">
        <v>31</v>
      </c>
      <c r="L306">
        <v>150</v>
      </c>
      <c r="M306" s="1" t="b">
        <f>OR(Solution!$C$2=1,INDEX(Solution!$A$1:$A$11,Solution!$C$2)=Sales_Pipeline[Country])</f>
        <v>1</v>
      </c>
    </row>
    <row r="307" spans="1:13" x14ac:dyDescent="0.25">
      <c r="A307" s="2">
        <v>42031</v>
      </c>
      <c r="B307" s="1" t="s">
        <v>87</v>
      </c>
      <c r="C307" s="1" t="s">
        <v>361</v>
      </c>
      <c r="D307" s="1" t="s">
        <v>27</v>
      </c>
      <c r="E307" s="1" t="s">
        <v>14</v>
      </c>
      <c r="F307" s="28">
        <v>1040</v>
      </c>
      <c r="G307" s="30">
        <v>0.55000000000000004</v>
      </c>
      <c r="H307" s="28">
        <v>572</v>
      </c>
      <c r="I307" s="1" t="s">
        <v>24</v>
      </c>
      <c r="J307" s="2">
        <v>42102</v>
      </c>
      <c r="K307" s="1" t="s">
        <v>31</v>
      </c>
      <c r="L307">
        <v>71</v>
      </c>
      <c r="M307" s="1" t="b">
        <f>OR(Solution!$C$2=1,INDEX(Solution!$A$1:$A$11,Solution!$C$2)=Sales_Pipeline[Country])</f>
        <v>1</v>
      </c>
    </row>
    <row r="308" spans="1:13" x14ac:dyDescent="0.25">
      <c r="A308" s="2">
        <v>42031</v>
      </c>
      <c r="B308" s="1" t="s">
        <v>74</v>
      </c>
      <c r="C308" s="1" t="s">
        <v>362</v>
      </c>
      <c r="D308" s="1" t="s">
        <v>61</v>
      </c>
      <c r="E308" s="1" t="s">
        <v>14</v>
      </c>
      <c r="F308" s="28">
        <v>1310</v>
      </c>
      <c r="G308" s="30">
        <v>0.6</v>
      </c>
      <c r="H308" s="28">
        <v>786</v>
      </c>
      <c r="I308" s="1" t="s">
        <v>24</v>
      </c>
      <c r="J308" s="2">
        <v>42168</v>
      </c>
      <c r="K308" s="1" t="s">
        <v>37</v>
      </c>
      <c r="L308">
        <v>137</v>
      </c>
      <c r="M308" s="1" t="b">
        <f>OR(Solution!$C$2=1,INDEX(Solution!$A$1:$A$11,Solution!$C$2)=Sales_Pipeline[Country])</f>
        <v>1</v>
      </c>
    </row>
    <row r="309" spans="1:13" x14ac:dyDescent="0.25">
      <c r="A309" s="2">
        <v>42031</v>
      </c>
      <c r="B309" s="1" t="s">
        <v>29</v>
      </c>
      <c r="C309" s="1" t="s">
        <v>363</v>
      </c>
      <c r="D309" s="1" t="s">
        <v>61</v>
      </c>
      <c r="E309" s="1" t="s">
        <v>35</v>
      </c>
      <c r="F309" s="28">
        <v>3230</v>
      </c>
      <c r="G309" s="30">
        <v>0.8</v>
      </c>
      <c r="H309" s="28">
        <v>2584</v>
      </c>
      <c r="I309" s="1" t="s">
        <v>47</v>
      </c>
      <c r="J309" s="2">
        <v>42097</v>
      </c>
      <c r="K309" s="1" t="s">
        <v>21</v>
      </c>
      <c r="L309">
        <v>66</v>
      </c>
      <c r="M309" s="1" t="b">
        <f>OR(Solution!$C$2=1,INDEX(Solution!$A$1:$A$11,Solution!$C$2)=Sales_Pipeline[Country])</f>
        <v>1</v>
      </c>
    </row>
    <row r="310" spans="1:13" x14ac:dyDescent="0.25">
      <c r="A310" s="2">
        <v>42031</v>
      </c>
      <c r="B310" s="1" t="s">
        <v>41</v>
      </c>
      <c r="C310" s="1" t="s">
        <v>364</v>
      </c>
      <c r="D310" s="1" t="s">
        <v>27</v>
      </c>
      <c r="E310" s="1" t="s">
        <v>73</v>
      </c>
      <c r="F310" s="28">
        <v>2570</v>
      </c>
      <c r="G310" s="30">
        <v>0.85</v>
      </c>
      <c r="H310" s="28">
        <v>2184.5</v>
      </c>
      <c r="I310" s="1" t="s">
        <v>24</v>
      </c>
      <c r="J310" s="2">
        <v>42163</v>
      </c>
      <c r="K310" s="1" t="s">
        <v>54</v>
      </c>
      <c r="L310">
        <v>132</v>
      </c>
      <c r="M310" s="1" t="b">
        <f>OR(Solution!$C$2=1,INDEX(Solution!$A$1:$A$11,Solution!$C$2)=Sales_Pipeline[Country])</f>
        <v>1</v>
      </c>
    </row>
    <row r="311" spans="1:13" x14ac:dyDescent="0.25">
      <c r="A311" s="2">
        <v>42031</v>
      </c>
      <c r="B311" s="1" t="s">
        <v>32</v>
      </c>
      <c r="C311" s="1" t="s">
        <v>365</v>
      </c>
      <c r="D311" s="1" t="s">
        <v>57</v>
      </c>
      <c r="E311" s="1" t="s">
        <v>28</v>
      </c>
      <c r="F311" s="28">
        <v>700</v>
      </c>
      <c r="G311" s="30">
        <v>0.7</v>
      </c>
      <c r="H311" s="28">
        <v>490</v>
      </c>
      <c r="I311" s="1" t="s">
        <v>15</v>
      </c>
      <c r="J311" s="2">
        <v>42113</v>
      </c>
      <c r="K311" s="1" t="s">
        <v>21</v>
      </c>
      <c r="L311">
        <v>82</v>
      </c>
      <c r="M311" s="1" t="b">
        <f>OR(Solution!$C$2=1,INDEX(Solution!$A$1:$A$11,Solution!$C$2)=Sales_Pipeline[Country])</f>
        <v>1</v>
      </c>
    </row>
    <row r="312" spans="1:13" x14ac:dyDescent="0.25">
      <c r="A312" s="2">
        <v>42031</v>
      </c>
      <c r="B312" s="1" t="s">
        <v>62</v>
      </c>
      <c r="C312" s="1" t="s">
        <v>366</v>
      </c>
      <c r="D312" s="1" t="s">
        <v>43</v>
      </c>
      <c r="E312" s="1" t="s">
        <v>35</v>
      </c>
      <c r="F312" s="28">
        <v>4250</v>
      </c>
      <c r="G312" s="30">
        <v>0.75</v>
      </c>
      <c r="H312" s="28">
        <v>3187.5</v>
      </c>
      <c r="I312" s="1" t="s">
        <v>47</v>
      </c>
      <c r="J312" s="2">
        <v>42171</v>
      </c>
      <c r="K312" s="1" t="s">
        <v>21</v>
      </c>
      <c r="L312">
        <v>140</v>
      </c>
      <c r="M312" s="1" t="b">
        <f>OR(Solution!$C$2=1,INDEX(Solution!$A$1:$A$11,Solution!$C$2)=Sales_Pipeline[Country])</f>
        <v>1</v>
      </c>
    </row>
    <row r="313" spans="1:13" x14ac:dyDescent="0.25">
      <c r="A313" s="2">
        <v>42031</v>
      </c>
      <c r="B313" s="1" t="s">
        <v>55</v>
      </c>
      <c r="C313" s="1" t="s">
        <v>367</v>
      </c>
      <c r="D313" s="1" t="s">
        <v>34</v>
      </c>
      <c r="E313" s="1" t="s">
        <v>20</v>
      </c>
      <c r="F313" s="28">
        <v>3220</v>
      </c>
      <c r="G313" s="30">
        <v>0.8</v>
      </c>
      <c r="H313" s="28">
        <v>2576</v>
      </c>
      <c r="I313" s="1" t="s">
        <v>15</v>
      </c>
      <c r="J313" s="2">
        <v>42125</v>
      </c>
      <c r="K313" s="1" t="s">
        <v>16</v>
      </c>
      <c r="L313">
        <v>94</v>
      </c>
      <c r="M313" s="1" t="b">
        <f>OR(Solution!$C$2=1,INDEX(Solution!$A$1:$A$11,Solution!$C$2)=Sales_Pipeline[Country])</f>
        <v>1</v>
      </c>
    </row>
    <row r="314" spans="1:13" x14ac:dyDescent="0.25">
      <c r="A314" s="2">
        <v>42031</v>
      </c>
      <c r="B314" s="1" t="s">
        <v>32</v>
      </c>
      <c r="C314" s="1" t="s">
        <v>368</v>
      </c>
      <c r="D314" s="1" t="s">
        <v>23</v>
      </c>
      <c r="E314" s="1" t="s">
        <v>28</v>
      </c>
      <c r="F314" s="28">
        <v>700</v>
      </c>
      <c r="G314" s="30">
        <v>0.55000000000000004</v>
      </c>
      <c r="H314" s="28">
        <v>385</v>
      </c>
      <c r="I314" s="1" t="s">
        <v>47</v>
      </c>
      <c r="J314" s="2">
        <v>42159</v>
      </c>
      <c r="K314" s="1" t="s">
        <v>37</v>
      </c>
      <c r="L314">
        <v>128</v>
      </c>
      <c r="M314" s="1" t="b">
        <f>OR(Solution!$C$2=1,INDEX(Solution!$A$1:$A$11,Solution!$C$2)=Sales_Pipeline[Country])</f>
        <v>1</v>
      </c>
    </row>
    <row r="315" spans="1:13" x14ac:dyDescent="0.25">
      <c r="A315" s="2">
        <v>42031</v>
      </c>
      <c r="B315" s="1" t="s">
        <v>32</v>
      </c>
      <c r="C315" s="1" t="s">
        <v>369</v>
      </c>
      <c r="D315" s="1" t="s">
        <v>34</v>
      </c>
      <c r="E315" s="1" t="s">
        <v>35</v>
      </c>
      <c r="F315" s="28">
        <v>1130</v>
      </c>
      <c r="G315" s="30">
        <v>0.7</v>
      </c>
      <c r="H315" s="28">
        <v>791</v>
      </c>
      <c r="I315" s="1" t="s">
        <v>47</v>
      </c>
      <c r="J315" s="2">
        <v>42182</v>
      </c>
      <c r="K315" s="1" t="s">
        <v>31</v>
      </c>
      <c r="L315">
        <v>151</v>
      </c>
      <c r="M315" s="1" t="b">
        <f>OR(Solution!$C$2=1,INDEX(Solution!$A$1:$A$11,Solution!$C$2)=Sales_Pipeline[Country])</f>
        <v>1</v>
      </c>
    </row>
    <row r="316" spans="1:13" x14ac:dyDescent="0.25">
      <c r="A316" s="2">
        <v>42031</v>
      </c>
      <c r="B316" s="1" t="s">
        <v>70</v>
      </c>
      <c r="C316" s="1" t="s">
        <v>370</v>
      </c>
      <c r="D316" s="1" t="s">
        <v>57</v>
      </c>
      <c r="E316" s="1" t="s">
        <v>14</v>
      </c>
      <c r="F316" s="28">
        <v>2830</v>
      </c>
      <c r="G316" s="30">
        <v>0.8</v>
      </c>
      <c r="H316" s="28">
        <v>2264</v>
      </c>
      <c r="I316" s="1" t="s">
        <v>15</v>
      </c>
      <c r="J316" s="2">
        <v>42124</v>
      </c>
      <c r="K316" s="1" t="s">
        <v>16</v>
      </c>
      <c r="L316">
        <v>93</v>
      </c>
      <c r="M316" s="1" t="b">
        <f>OR(Solution!$C$2=1,INDEX(Solution!$A$1:$A$11,Solution!$C$2)=Sales_Pipeline[Country])</f>
        <v>1</v>
      </c>
    </row>
    <row r="317" spans="1:13" x14ac:dyDescent="0.25">
      <c r="A317" s="2">
        <v>42031</v>
      </c>
      <c r="B317" s="1" t="s">
        <v>32</v>
      </c>
      <c r="C317" s="1" t="s">
        <v>371</v>
      </c>
      <c r="D317" s="1" t="s">
        <v>19</v>
      </c>
      <c r="E317" s="1" t="s">
        <v>14</v>
      </c>
      <c r="F317" s="28">
        <v>2150</v>
      </c>
      <c r="G317" s="30">
        <v>0.65</v>
      </c>
      <c r="H317" s="28">
        <v>1397.5</v>
      </c>
      <c r="I317" s="1" t="s">
        <v>47</v>
      </c>
      <c r="J317" s="2">
        <v>42165</v>
      </c>
      <c r="K317" s="1" t="s">
        <v>54</v>
      </c>
      <c r="L317">
        <v>134</v>
      </c>
      <c r="M317" s="1" t="b">
        <f>OR(Solution!$C$2=1,INDEX(Solution!$A$1:$A$11,Solution!$C$2)=Sales_Pipeline[Country])</f>
        <v>1</v>
      </c>
    </row>
    <row r="318" spans="1:13" x14ac:dyDescent="0.25">
      <c r="A318" s="2">
        <v>42032</v>
      </c>
      <c r="B318" s="1" t="s">
        <v>44</v>
      </c>
      <c r="C318" s="1" t="s">
        <v>372</v>
      </c>
      <c r="D318" s="1" t="s">
        <v>61</v>
      </c>
      <c r="E318" s="1" t="s">
        <v>28</v>
      </c>
      <c r="F318" s="28">
        <v>970</v>
      </c>
      <c r="G318" s="30">
        <v>0.7</v>
      </c>
      <c r="H318" s="28">
        <v>679</v>
      </c>
      <c r="I318" s="1" t="s">
        <v>47</v>
      </c>
      <c r="J318" s="2">
        <v>42135</v>
      </c>
      <c r="K318" s="1" t="s">
        <v>31</v>
      </c>
      <c r="L318">
        <v>103</v>
      </c>
      <c r="M318" s="1" t="b">
        <f>OR(Solution!$C$2=1,INDEX(Solution!$A$1:$A$11,Solution!$C$2)=Sales_Pipeline[Country])</f>
        <v>1</v>
      </c>
    </row>
    <row r="319" spans="1:13" x14ac:dyDescent="0.25">
      <c r="A319" s="2">
        <v>42032</v>
      </c>
      <c r="B319" s="1" t="s">
        <v>87</v>
      </c>
      <c r="C319" s="1" t="s">
        <v>373</v>
      </c>
      <c r="D319" s="1" t="s">
        <v>23</v>
      </c>
      <c r="E319" s="1" t="s">
        <v>14</v>
      </c>
      <c r="F319" s="28">
        <v>3850</v>
      </c>
      <c r="G319" s="30">
        <v>0.8</v>
      </c>
      <c r="H319" s="28">
        <v>3080</v>
      </c>
      <c r="I319" s="1" t="s">
        <v>15</v>
      </c>
      <c r="J319" s="2">
        <v>42120</v>
      </c>
      <c r="K319" s="1" t="s">
        <v>37</v>
      </c>
      <c r="L319">
        <v>88</v>
      </c>
      <c r="M319" s="1" t="b">
        <f>OR(Solution!$C$2=1,INDEX(Solution!$A$1:$A$11,Solution!$C$2)=Sales_Pipeline[Country])</f>
        <v>1</v>
      </c>
    </row>
    <row r="320" spans="1:13" x14ac:dyDescent="0.25">
      <c r="A320" s="2">
        <v>42032</v>
      </c>
      <c r="B320" s="1" t="s">
        <v>32</v>
      </c>
      <c r="C320" s="1" t="s">
        <v>374</v>
      </c>
      <c r="D320" s="1" t="s">
        <v>40</v>
      </c>
      <c r="E320" s="1" t="s">
        <v>14</v>
      </c>
      <c r="F320" s="28">
        <v>1860</v>
      </c>
      <c r="G320" s="30">
        <v>0.85</v>
      </c>
      <c r="H320" s="28">
        <v>1581</v>
      </c>
      <c r="I320" s="1" t="s">
        <v>47</v>
      </c>
      <c r="J320" s="2">
        <v>42096</v>
      </c>
      <c r="K320" s="1" t="s">
        <v>37</v>
      </c>
      <c r="L320">
        <v>64</v>
      </c>
      <c r="M320" s="1" t="b">
        <f>OR(Solution!$C$2=1,INDEX(Solution!$A$1:$A$11,Solution!$C$2)=Sales_Pipeline[Country])</f>
        <v>1</v>
      </c>
    </row>
    <row r="321" spans="1:13" x14ac:dyDescent="0.25">
      <c r="A321" s="2">
        <v>42032</v>
      </c>
      <c r="B321" s="1" t="s">
        <v>74</v>
      </c>
      <c r="C321" s="1" t="s">
        <v>375</v>
      </c>
      <c r="D321" s="1" t="s">
        <v>61</v>
      </c>
      <c r="E321" s="1" t="s">
        <v>35</v>
      </c>
      <c r="F321" s="28">
        <v>750</v>
      </c>
      <c r="G321" s="30">
        <v>0.85</v>
      </c>
      <c r="H321" s="28">
        <v>637.5</v>
      </c>
      <c r="I321" s="1" t="s">
        <v>47</v>
      </c>
      <c r="J321" s="2">
        <v>42129</v>
      </c>
      <c r="K321" s="1" t="s">
        <v>31</v>
      </c>
      <c r="L321">
        <v>97</v>
      </c>
      <c r="M321" s="1" t="b">
        <f>OR(Solution!$C$2=1,INDEX(Solution!$A$1:$A$11,Solution!$C$2)=Sales_Pipeline[Country])</f>
        <v>1</v>
      </c>
    </row>
    <row r="322" spans="1:13" x14ac:dyDescent="0.25">
      <c r="A322" s="2">
        <v>42032</v>
      </c>
      <c r="B322" s="1" t="s">
        <v>62</v>
      </c>
      <c r="C322" s="1" t="s">
        <v>376</v>
      </c>
      <c r="D322" s="1" t="s">
        <v>43</v>
      </c>
      <c r="E322" s="1" t="s">
        <v>35</v>
      </c>
      <c r="F322" s="28">
        <v>3020</v>
      </c>
      <c r="G322" s="30">
        <v>0.55000000000000004</v>
      </c>
      <c r="H322" s="28">
        <v>1661</v>
      </c>
      <c r="I322" s="1" t="s">
        <v>15</v>
      </c>
      <c r="J322" s="2">
        <v>42180</v>
      </c>
      <c r="K322" s="1" t="s">
        <v>16</v>
      </c>
      <c r="L322">
        <v>148</v>
      </c>
      <c r="M322" s="1" t="b">
        <f>OR(Solution!$C$2=1,INDEX(Solution!$A$1:$A$11,Solution!$C$2)=Sales_Pipeline[Country])</f>
        <v>1</v>
      </c>
    </row>
    <row r="323" spans="1:13" x14ac:dyDescent="0.25">
      <c r="A323" s="2">
        <v>42032</v>
      </c>
      <c r="B323" s="1" t="s">
        <v>74</v>
      </c>
      <c r="C323" s="1" t="s">
        <v>377</v>
      </c>
      <c r="D323" s="1" t="s">
        <v>34</v>
      </c>
      <c r="E323" s="1" t="s">
        <v>28</v>
      </c>
      <c r="F323" s="28">
        <v>4550</v>
      </c>
      <c r="G323" s="30">
        <v>0.7</v>
      </c>
      <c r="H323" s="28">
        <v>3185</v>
      </c>
      <c r="I323" s="1" t="s">
        <v>47</v>
      </c>
      <c r="J323" s="2">
        <v>42136</v>
      </c>
      <c r="K323" s="1" t="s">
        <v>31</v>
      </c>
      <c r="L323">
        <v>104</v>
      </c>
      <c r="M323" s="1" t="b">
        <f>OR(Solution!$C$2=1,INDEX(Solution!$A$1:$A$11,Solution!$C$2)=Sales_Pipeline[Country])</f>
        <v>1</v>
      </c>
    </row>
    <row r="324" spans="1:13" x14ac:dyDescent="0.25">
      <c r="A324" s="2">
        <v>42032</v>
      </c>
      <c r="B324" s="1" t="s">
        <v>83</v>
      </c>
      <c r="C324" s="1" t="s">
        <v>378</v>
      </c>
      <c r="D324" s="1" t="s">
        <v>27</v>
      </c>
      <c r="E324" s="1" t="s">
        <v>20</v>
      </c>
      <c r="F324" s="28">
        <v>4370</v>
      </c>
      <c r="G324" s="30">
        <v>0.6</v>
      </c>
      <c r="H324" s="28">
        <v>2622</v>
      </c>
      <c r="I324" s="1" t="s">
        <v>24</v>
      </c>
      <c r="J324" s="2">
        <v>42168</v>
      </c>
      <c r="K324" s="1" t="s">
        <v>37</v>
      </c>
      <c r="L324">
        <v>136</v>
      </c>
      <c r="M324" s="1" t="b">
        <f>OR(Solution!$C$2=1,INDEX(Solution!$A$1:$A$11,Solution!$C$2)=Sales_Pipeline[Country])</f>
        <v>1</v>
      </c>
    </row>
    <row r="325" spans="1:13" x14ac:dyDescent="0.25">
      <c r="A325" s="2">
        <v>42032</v>
      </c>
      <c r="B325" s="1" t="s">
        <v>62</v>
      </c>
      <c r="C325" s="1" t="s">
        <v>379</v>
      </c>
      <c r="D325" s="1" t="s">
        <v>57</v>
      </c>
      <c r="E325" s="1" t="s">
        <v>20</v>
      </c>
      <c r="F325" s="28">
        <v>3240</v>
      </c>
      <c r="G325" s="30">
        <v>0.8</v>
      </c>
      <c r="H325" s="28">
        <v>2592</v>
      </c>
      <c r="I325" s="1" t="s">
        <v>47</v>
      </c>
      <c r="J325" s="2">
        <v>42151</v>
      </c>
      <c r="K325" s="1" t="s">
        <v>21</v>
      </c>
      <c r="L325">
        <v>119</v>
      </c>
      <c r="M325" s="1" t="b">
        <f>OR(Solution!$C$2=1,INDEX(Solution!$A$1:$A$11,Solution!$C$2)=Sales_Pipeline[Country])</f>
        <v>1</v>
      </c>
    </row>
    <row r="326" spans="1:13" x14ac:dyDescent="0.25">
      <c r="A326" s="2">
        <v>42032</v>
      </c>
      <c r="B326" s="1" t="s">
        <v>17</v>
      </c>
      <c r="C326" s="1" t="s">
        <v>380</v>
      </c>
      <c r="D326" s="1" t="s">
        <v>52</v>
      </c>
      <c r="E326" s="1" t="s">
        <v>20</v>
      </c>
      <c r="F326" s="28">
        <v>200</v>
      </c>
      <c r="G326" s="30">
        <v>0.75</v>
      </c>
      <c r="H326" s="28">
        <v>150</v>
      </c>
      <c r="I326" s="1" t="s">
        <v>53</v>
      </c>
      <c r="J326" s="2">
        <v>42182</v>
      </c>
      <c r="K326" s="1" t="s">
        <v>37</v>
      </c>
      <c r="L326">
        <v>150</v>
      </c>
      <c r="M326" s="1" t="b">
        <f>OR(Solution!$C$2=1,INDEX(Solution!$A$1:$A$11,Solution!$C$2)=Sales_Pipeline[Country])</f>
        <v>1</v>
      </c>
    </row>
    <row r="327" spans="1:13" x14ac:dyDescent="0.25">
      <c r="A327" s="2">
        <v>42032</v>
      </c>
      <c r="B327" s="1" t="s">
        <v>87</v>
      </c>
      <c r="C327" s="1" t="s">
        <v>381</v>
      </c>
      <c r="D327" s="1" t="s">
        <v>23</v>
      </c>
      <c r="E327" s="1" t="s">
        <v>14</v>
      </c>
      <c r="F327" s="28">
        <v>1890</v>
      </c>
      <c r="G327" s="30">
        <v>0.65</v>
      </c>
      <c r="H327" s="28">
        <v>1228.5</v>
      </c>
      <c r="I327" s="1" t="s">
        <v>24</v>
      </c>
      <c r="J327" s="2">
        <v>42132</v>
      </c>
      <c r="K327" s="1" t="s">
        <v>37</v>
      </c>
      <c r="L327">
        <v>100</v>
      </c>
      <c r="M327" s="1" t="b">
        <f>OR(Solution!$C$2=1,INDEX(Solution!$A$1:$A$11,Solution!$C$2)=Sales_Pipeline[Country])</f>
        <v>1</v>
      </c>
    </row>
    <row r="328" spans="1:13" x14ac:dyDescent="0.25">
      <c r="A328" s="2">
        <v>42032</v>
      </c>
      <c r="B328" s="1" t="s">
        <v>70</v>
      </c>
      <c r="C328" s="1" t="s">
        <v>382</v>
      </c>
      <c r="D328" s="1" t="s">
        <v>43</v>
      </c>
      <c r="E328" s="1" t="s">
        <v>20</v>
      </c>
      <c r="F328" s="28">
        <v>3810</v>
      </c>
      <c r="G328" s="30">
        <v>0.8</v>
      </c>
      <c r="H328" s="28">
        <v>3048</v>
      </c>
      <c r="I328" s="1" t="s">
        <v>47</v>
      </c>
      <c r="J328" s="2">
        <v>42113</v>
      </c>
      <c r="K328" s="1" t="s">
        <v>21</v>
      </c>
      <c r="L328">
        <v>81</v>
      </c>
      <c r="M328" s="1" t="b">
        <f>OR(Solution!$C$2=1,INDEX(Solution!$A$1:$A$11,Solution!$C$2)=Sales_Pipeline[Country])</f>
        <v>1</v>
      </c>
    </row>
    <row r="329" spans="1:13" x14ac:dyDescent="0.25">
      <c r="A329" s="2">
        <v>42033</v>
      </c>
      <c r="B329" s="1" t="s">
        <v>93</v>
      </c>
      <c r="C329" s="1" t="s">
        <v>383</v>
      </c>
      <c r="D329" s="1" t="s">
        <v>52</v>
      </c>
      <c r="E329" s="1" t="s">
        <v>20</v>
      </c>
      <c r="F329" s="28">
        <v>3030</v>
      </c>
      <c r="G329" s="30">
        <v>0.55000000000000004</v>
      </c>
      <c r="H329" s="28">
        <v>1666.5</v>
      </c>
      <c r="I329" s="1" t="s">
        <v>47</v>
      </c>
      <c r="J329" s="2">
        <v>42134</v>
      </c>
      <c r="K329" s="1" t="s">
        <v>21</v>
      </c>
      <c r="L329">
        <v>101</v>
      </c>
      <c r="M329" s="1" t="b">
        <f>OR(Solution!$C$2=1,INDEX(Solution!$A$1:$A$11,Solution!$C$2)=Sales_Pipeline[Country])</f>
        <v>1</v>
      </c>
    </row>
    <row r="330" spans="1:13" x14ac:dyDescent="0.25">
      <c r="A330" s="2">
        <v>42033</v>
      </c>
      <c r="B330" s="1" t="s">
        <v>38</v>
      </c>
      <c r="C330" s="1" t="s">
        <v>384</v>
      </c>
      <c r="D330" s="1" t="s">
        <v>43</v>
      </c>
      <c r="E330" s="1" t="s">
        <v>35</v>
      </c>
      <c r="F330" s="28">
        <v>2740</v>
      </c>
      <c r="G330" s="30">
        <v>0.7</v>
      </c>
      <c r="H330" s="28">
        <v>1918</v>
      </c>
      <c r="I330" s="1" t="s">
        <v>24</v>
      </c>
      <c r="J330" s="2">
        <v>42141</v>
      </c>
      <c r="K330" s="1" t="s">
        <v>37</v>
      </c>
      <c r="L330">
        <v>108</v>
      </c>
      <c r="M330" s="1" t="b">
        <f>OR(Solution!$C$2=1,INDEX(Solution!$A$1:$A$11,Solution!$C$2)=Sales_Pipeline[Country])</f>
        <v>1</v>
      </c>
    </row>
    <row r="331" spans="1:13" x14ac:dyDescent="0.25">
      <c r="A331" s="2">
        <v>42033</v>
      </c>
      <c r="B331" s="1" t="s">
        <v>83</v>
      </c>
      <c r="C331" s="1" t="s">
        <v>385</v>
      </c>
      <c r="D331" s="1" t="s">
        <v>27</v>
      </c>
      <c r="E331" s="1" t="s">
        <v>28</v>
      </c>
      <c r="F331" s="28">
        <v>3490</v>
      </c>
      <c r="G331" s="30">
        <v>0.85</v>
      </c>
      <c r="H331" s="28">
        <v>2966.5</v>
      </c>
      <c r="I331" s="1" t="s">
        <v>15</v>
      </c>
      <c r="J331" s="2">
        <v>42181</v>
      </c>
      <c r="K331" s="1" t="s">
        <v>37</v>
      </c>
      <c r="L331">
        <v>148</v>
      </c>
      <c r="M331" s="1" t="b">
        <f>OR(Solution!$C$2=1,INDEX(Solution!$A$1:$A$11,Solution!$C$2)=Sales_Pipeline[Country])</f>
        <v>1</v>
      </c>
    </row>
    <row r="332" spans="1:13" x14ac:dyDescent="0.25">
      <c r="A332" s="2">
        <v>42033</v>
      </c>
      <c r="B332" s="1" t="s">
        <v>74</v>
      </c>
      <c r="C332" s="1" t="s">
        <v>386</v>
      </c>
      <c r="D332" s="1" t="s">
        <v>34</v>
      </c>
      <c r="E332" s="1" t="s">
        <v>14</v>
      </c>
      <c r="F332" s="28">
        <v>200</v>
      </c>
      <c r="G332" s="30">
        <v>0.6</v>
      </c>
      <c r="H332" s="28">
        <v>120</v>
      </c>
      <c r="I332" s="1" t="s">
        <v>24</v>
      </c>
      <c r="J332" s="2">
        <v>42135</v>
      </c>
      <c r="K332" s="1" t="s">
        <v>16</v>
      </c>
      <c r="L332">
        <v>102</v>
      </c>
      <c r="M332" s="1" t="b">
        <f>OR(Solution!$C$2=1,INDEX(Solution!$A$1:$A$11,Solution!$C$2)=Sales_Pipeline[Country])</f>
        <v>1</v>
      </c>
    </row>
    <row r="333" spans="1:13" x14ac:dyDescent="0.25">
      <c r="A333" s="2">
        <v>42033</v>
      </c>
      <c r="B333" s="1" t="s">
        <v>93</v>
      </c>
      <c r="C333" s="1" t="s">
        <v>387</v>
      </c>
      <c r="D333" s="1" t="s">
        <v>27</v>
      </c>
      <c r="E333" s="1" t="s">
        <v>14</v>
      </c>
      <c r="F333" s="28">
        <v>4480</v>
      </c>
      <c r="G333" s="30">
        <v>0.7</v>
      </c>
      <c r="H333" s="28">
        <v>3136</v>
      </c>
      <c r="I333" s="1" t="s">
        <v>24</v>
      </c>
      <c r="J333" s="2">
        <v>42113</v>
      </c>
      <c r="K333" s="1" t="s">
        <v>31</v>
      </c>
      <c r="L333">
        <v>80</v>
      </c>
      <c r="M333" s="1" t="b">
        <f>OR(Solution!$C$2=1,INDEX(Solution!$A$1:$A$11,Solution!$C$2)=Sales_Pipeline[Country])</f>
        <v>1</v>
      </c>
    </row>
    <row r="334" spans="1:13" x14ac:dyDescent="0.25">
      <c r="A334" s="2">
        <v>42033</v>
      </c>
      <c r="B334" s="1" t="s">
        <v>17</v>
      </c>
      <c r="C334" s="1" t="s">
        <v>388</v>
      </c>
      <c r="D334" s="1" t="s">
        <v>13</v>
      </c>
      <c r="E334" s="1" t="s">
        <v>14</v>
      </c>
      <c r="F334" s="28">
        <v>2210</v>
      </c>
      <c r="G334" s="30">
        <v>0.75</v>
      </c>
      <c r="H334" s="28">
        <v>1657.5</v>
      </c>
      <c r="I334" s="1" t="s">
        <v>47</v>
      </c>
      <c r="J334" s="2">
        <v>42150</v>
      </c>
      <c r="K334" s="1" t="s">
        <v>37</v>
      </c>
      <c r="L334">
        <v>117</v>
      </c>
      <c r="M334" s="1" t="b">
        <f>OR(Solution!$C$2=1,INDEX(Solution!$A$1:$A$11,Solution!$C$2)=Sales_Pipeline[Country])</f>
        <v>1</v>
      </c>
    </row>
    <row r="335" spans="1:13" x14ac:dyDescent="0.25">
      <c r="A335" s="2">
        <v>42033</v>
      </c>
      <c r="B335" s="1" t="s">
        <v>41</v>
      </c>
      <c r="C335" s="1" t="s">
        <v>389</v>
      </c>
      <c r="D335" s="1" t="s">
        <v>40</v>
      </c>
      <c r="E335" s="1" t="s">
        <v>14</v>
      </c>
      <c r="F335" s="28">
        <v>310</v>
      </c>
      <c r="G335" s="30">
        <v>0.85</v>
      </c>
      <c r="H335" s="28">
        <v>263.5</v>
      </c>
      <c r="I335" s="1" t="s">
        <v>15</v>
      </c>
      <c r="J335" s="2">
        <v>42170</v>
      </c>
      <c r="K335" s="1" t="s">
        <v>37</v>
      </c>
      <c r="L335">
        <v>137</v>
      </c>
      <c r="M335" s="1" t="b">
        <f>OR(Solution!$C$2=1,INDEX(Solution!$A$1:$A$11,Solution!$C$2)=Sales_Pipeline[Country])</f>
        <v>1</v>
      </c>
    </row>
    <row r="336" spans="1:13" x14ac:dyDescent="0.25">
      <c r="A336" s="2">
        <v>42033</v>
      </c>
      <c r="B336" s="1" t="s">
        <v>25</v>
      </c>
      <c r="C336" s="1" t="s">
        <v>390</v>
      </c>
      <c r="D336" s="1" t="s">
        <v>57</v>
      </c>
      <c r="E336" s="1" t="s">
        <v>14</v>
      </c>
      <c r="F336" s="28">
        <v>1200</v>
      </c>
      <c r="G336" s="30">
        <v>0.55000000000000004</v>
      </c>
      <c r="H336" s="28">
        <v>660</v>
      </c>
      <c r="I336" s="1" t="s">
        <v>15</v>
      </c>
      <c r="J336" s="2">
        <v>42122</v>
      </c>
      <c r="K336" s="1" t="s">
        <v>16</v>
      </c>
      <c r="L336">
        <v>89</v>
      </c>
      <c r="M336" s="1" t="b">
        <f>OR(Solution!$C$2=1,INDEX(Solution!$A$1:$A$11,Solution!$C$2)=Sales_Pipeline[Country])</f>
        <v>1</v>
      </c>
    </row>
    <row r="337" spans="1:13" x14ac:dyDescent="0.25">
      <c r="A337" s="2">
        <v>42033</v>
      </c>
      <c r="B337" s="1" t="s">
        <v>11</v>
      </c>
      <c r="C337" s="1" t="s">
        <v>391</v>
      </c>
      <c r="D337" s="1" t="s">
        <v>43</v>
      </c>
      <c r="E337" s="1" t="s">
        <v>28</v>
      </c>
      <c r="F337" s="28">
        <v>3050</v>
      </c>
      <c r="G337" s="30">
        <v>0.7</v>
      </c>
      <c r="H337" s="28">
        <v>2135</v>
      </c>
      <c r="I337" s="1" t="s">
        <v>24</v>
      </c>
      <c r="J337" s="2">
        <v>42165</v>
      </c>
      <c r="K337" s="1" t="s">
        <v>37</v>
      </c>
      <c r="L337">
        <v>132</v>
      </c>
      <c r="M337" s="1" t="b">
        <f>OR(Solution!$C$2=1,INDEX(Solution!$A$1:$A$11,Solution!$C$2)=Sales_Pipeline[Country])</f>
        <v>1</v>
      </c>
    </row>
    <row r="338" spans="1:13" x14ac:dyDescent="0.25">
      <c r="A338" s="2">
        <v>42033</v>
      </c>
      <c r="B338" s="1" t="s">
        <v>59</v>
      </c>
      <c r="C338" s="1" t="s">
        <v>392</v>
      </c>
      <c r="D338" s="1" t="s">
        <v>43</v>
      </c>
      <c r="E338" s="1" t="s">
        <v>28</v>
      </c>
      <c r="F338" s="28">
        <v>3140</v>
      </c>
      <c r="G338" s="30">
        <v>0.85</v>
      </c>
      <c r="H338" s="28">
        <v>2669</v>
      </c>
      <c r="I338" s="1" t="s">
        <v>15</v>
      </c>
      <c r="J338" s="2">
        <v>42121</v>
      </c>
      <c r="K338" s="1" t="s">
        <v>21</v>
      </c>
      <c r="L338">
        <v>88</v>
      </c>
      <c r="M338" s="1" t="b">
        <f>OR(Solution!$C$2=1,INDEX(Solution!$A$1:$A$11,Solution!$C$2)=Sales_Pipeline[Country])</f>
        <v>1</v>
      </c>
    </row>
    <row r="339" spans="1:13" x14ac:dyDescent="0.25">
      <c r="A339" s="2">
        <v>42033</v>
      </c>
      <c r="B339" s="1" t="s">
        <v>74</v>
      </c>
      <c r="C339" s="1" t="s">
        <v>393</v>
      </c>
      <c r="D339" s="1" t="s">
        <v>61</v>
      </c>
      <c r="E339" s="1" t="s">
        <v>14</v>
      </c>
      <c r="F339" s="28">
        <v>2210</v>
      </c>
      <c r="G339" s="30">
        <v>0.8</v>
      </c>
      <c r="H339" s="28">
        <v>1768</v>
      </c>
      <c r="I339" s="1" t="s">
        <v>15</v>
      </c>
      <c r="J339" s="2">
        <v>42130</v>
      </c>
      <c r="K339" s="1" t="s">
        <v>21</v>
      </c>
      <c r="L339">
        <v>97</v>
      </c>
      <c r="M339" s="1" t="b">
        <f>OR(Solution!$C$2=1,INDEX(Solution!$A$1:$A$11,Solution!$C$2)=Sales_Pipeline[Country])</f>
        <v>1</v>
      </c>
    </row>
    <row r="340" spans="1:13" x14ac:dyDescent="0.25">
      <c r="A340" s="2">
        <v>42033</v>
      </c>
      <c r="B340" s="1" t="s">
        <v>29</v>
      </c>
      <c r="C340" s="1" t="s">
        <v>394</v>
      </c>
      <c r="D340" s="1" t="s">
        <v>13</v>
      </c>
      <c r="E340" s="1" t="s">
        <v>73</v>
      </c>
      <c r="F340" s="28">
        <v>3320</v>
      </c>
      <c r="G340" s="30">
        <v>0.55000000000000004</v>
      </c>
      <c r="H340" s="28">
        <v>1826</v>
      </c>
      <c r="I340" s="1" t="s">
        <v>47</v>
      </c>
      <c r="J340" s="2">
        <v>42183</v>
      </c>
      <c r="K340" s="1" t="s">
        <v>54</v>
      </c>
      <c r="L340">
        <v>150</v>
      </c>
      <c r="M340" s="1" t="b">
        <f>OR(Solution!$C$2=1,INDEX(Solution!$A$1:$A$11,Solution!$C$2)=Sales_Pipeline[Country])</f>
        <v>1</v>
      </c>
    </row>
    <row r="341" spans="1:13" x14ac:dyDescent="0.25">
      <c r="A341" s="2">
        <v>42033</v>
      </c>
      <c r="B341" s="1" t="s">
        <v>55</v>
      </c>
      <c r="C341" s="1" t="s">
        <v>395</v>
      </c>
      <c r="D341" s="1" t="s">
        <v>43</v>
      </c>
      <c r="E341" s="1" t="s">
        <v>14</v>
      </c>
      <c r="F341" s="28">
        <v>250</v>
      </c>
      <c r="G341" s="30">
        <v>0.65</v>
      </c>
      <c r="H341" s="28">
        <v>162.5</v>
      </c>
      <c r="I341" s="1" t="s">
        <v>53</v>
      </c>
      <c r="J341" s="2">
        <v>42120</v>
      </c>
      <c r="K341" s="1" t="s">
        <v>54</v>
      </c>
      <c r="L341">
        <v>87</v>
      </c>
      <c r="M341" s="1" t="b">
        <f>OR(Solution!$C$2=1,INDEX(Solution!$A$1:$A$11,Solution!$C$2)=Sales_Pipeline[Country])</f>
        <v>1</v>
      </c>
    </row>
    <row r="342" spans="1:13" x14ac:dyDescent="0.25">
      <c r="A342" s="2">
        <v>42034</v>
      </c>
      <c r="B342" s="1" t="s">
        <v>65</v>
      </c>
      <c r="C342" s="1" t="s">
        <v>396</v>
      </c>
      <c r="D342" s="1" t="s">
        <v>52</v>
      </c>
      <c r="E342" s="1" t="s">
        <v>28</v>
      </c>
      <c r="F342" s="28">
        <v>3660</v>
      </c>
      <c r="G342" s="30">
        <v>0.75</v>
      </c>
      <c r="H342" s="28">
        <v>2745</v>
      </c>
      <c r="I342" s="1" t="s">
        <v>15</v>
      </c>
      <c r="J342" s="2">
        <v>42168</v>
      </c>
      <c r="K342" s="1" t="s">
        <v>31</v>
      </c>
      <c r="L342">
        <v>134</v>
      </c>
      <c r="M342" s="1" t="b">
        <f>OR(Solution!$C$2=1,INDEX(Solution!$A$1:$A$11,Solution!$C$2)=Sales_Pipeline[Country])</f>
        <v>1</v>
      </c>
    </row>
    <row r="343" spans="1:13" x14ac:dyDescent="0.25">
      <c r="A343" s="2">
        <v>42034</v>
      </c>
      <c r="B343" s="1" t="s">
        <v>65</v>
      </c>
      <c r="C343" s="1" t="s">
        <v>397</v>
      </c>
      <c r="D343" s="1" t="s">
        <v>19</v>
      </c>
      <c r="E343" s="1" t="s">
        <v>28</v>
      </c>
      <c r="F343" s="28">
        <v>3290</v>
      </c>
      <c r="G343" s="30">
        <v>0.6</v>
      </c>
      <c r="H343" s="28">
        <v>1974</v>
      </c>
      <c r="I343" s="1" t="s">
        <v>47</v>
      </c>
      <c r="J343" s="2">
        <v>42138</v>
      </c>
      <c r="K343" s="1" t="s">
        <v>37</v>
      </c>
      <c r="L343">
        <v>104</v>
      </c>
      <c r="M343" s="1" t="b">
        <f>OR(Solution!$C$2=1,INDEX(Solution!$A$1:$A$11,Solution!$C$2)=Sales_Pipeline[Country])</f>
        <v>1</v>
      </c>
    </row>
    <row r="344" spans="1:13" x14ac:dyDescent="0.25">
      <c r="A344" s="2">
        <v>42034</v>
      </c>
      <c r="B344" s="1" t="s">
        <v>93</v>
      </c>
      <c r="C344" s="1" t="s">
        <v>398</v>
      </c>
      <c r="D344" s="1" t="s">
        <v>43</v>
      </c>
      <c r="E344" s="1" t="s">
        <v>35</v>
      </c>
      <c r="F344" s="28">
        <v>2730</v>
      </c>
      <c r="G344" s="30">
        <v>0.7</v>
      </c>
      <c r="H344" s="28">
        <v>1911</v>
      </c>
      <c r="I344" s="1" t="s">
        <v>47</v>
      </c>
      <c r="J344" s="2">
        <v>42164</v>
      </c>
      <c r="K344" s="1" t="s">
        <v>31</v>
      </c>
      <c r="L344">
        <v>130</v>
      </c>
      <c r="M344" s="1" t="b">
        <f>OR(Solution!$C$2=1,INDEX(Solution!$A$1:$A$11,Solution!$C$2)=Sales_Pipeline[Country])</f>
        <v>1</v>
      </c>
    </row>
    <row r="345" spans="1:13" x14ac:dyDescent="0.25">
      <c r="A345" s="2">
        <v>42034</v>
      </c>
      <c r="B345" s="1" t="s">
        <v>11</v>
      </c>
      <c r="C345" s="1" t="s">
        <v>399</v>
      </c>
      <c r="D345" s="1" t="s">
        <v>27</v>
      </c>
      <c r="E345" s="1" t="s">
        <v>28</v>
      </c>
      <c r="F345" s="28">
        <v>2180</v>
      </c>
      <c r="G345" s="30">
        <v>0.55000000000000004</v>
      </c>
      <c r="H345" s="28">
        <v>1199</v>
      </c>
      <c r="I345" s="1" t="s">
        <v>24</v>
      </c>
      <c r="J345" s="2">
        <v>42154</v>
      </c>
      <c r="K345" s="1" t="s">
        <v>21</v>
      </c>
      <c r="L345">
        <v>120</v>
      </c>
      <c r="M345" s="1" t="b">
        <f>OR(Solution!$C$2=1,INDEX(Solution!$A$1:$A$11,Solution!$C$2)=Sales_Pipeline[Country])</f>
        <v>1</v>
      </c>
    </row>
    <row r="346" spans="1:13" x14ac:dyDescent="0.25">
      <c r="A346" s="2">
        <v>42034</v>
      </c>
      <c r="B346" s="1" t="s">
        <v>48</v>
      </c>
      <c r="C346" s="1" t="s">
        <v>400</v>
      </c>
      <c r="D346" s="1" t="s">
        <v>27</v>
      </c>
      <c r="E346" s="1" t="s">
        <v>20</v>
      </c>
      <c r="F346" s="28">
        <v>2690</v>
      </c>
      <c r="G346" s="30">
        <v>0.6</v>
      </c>
      <c r="H346" s="28">
        <v>1614</v>
      </c>
      <c r="I346" s="1" t="s">
        <v>15</v>
      </c>
      <c r="J346" s="2">
        <v>42169</v>
      </c>
      <c r="K346" s="1" t="s">
        <v>16</v>
      </c>
      <c r="L346">
        <v>135</v>
      </c>
      <c r="M346" s="1" t="b">
        <f>OR(Solution!$C$2=1,INDEX(Solution!$A$1:$A$11,Solution!$C$2)=Sales_Pipeline[Country])</f>
        <v>1</v>
      </c>
    </row>
    <row r="347" spans="1:13" x14ac:dyDescent="0.25">
      <c r="A347" s="2">
        <v>42034</v>
      </c>
      <c r="B347" s="1" t="s">
        <v>11</v>
      </c>
      <c r="C347" s="1" t="s">
        <v>401</v>
      </c>
      <c r="D347" s="1" t="s">
        <v>40</v>
      </c>
      <c r="E347" s="1" t="s">
        <v>14</v>
      </c>
      <c r="F347" s="28">
        <v>2160</v>
      </c>
      <c r="G347" s="30">
        <v>0.75</v>
      </c>
      <c r="H347" s="28">
        <v>1620</v>
      </c>
      <c r="I347" s="1" t="s">
        <v>47</v>
      </c>
      <c r="J347" s="2">
        <v>42109</v>
      </c>
      <c r="K347" s="1" t="s">
        <v>37</v>
      </c>
      <c r="L347">
        <v>75</v>
      </c>
      <c r="M347" s="1" t="b">
        <f>OR(Solution!$C$2=1,INDEX(Solution!$A$1:$A$11,Solution!$C$2)=Sales_Pipeline[Country])</f>
        <v>1</v>
      </c>
    </row>
    <row r="348" spans="1:13" x14ac:dyDescent="0.25">
      <c r="A348" s="2">
        <v>42034</v>
      </c>
      <c r="B348" s="1" t="s">
        <v>25</v>
      </c>
      <c r="C348" s="1" t="s">
        <v>402</v>
      </c>
      <c r="D348" s="1" t="s">
        <v>19</v>
      </c>
      <c r="E348" s="1" t="s">
        <v>14</v>
      </c>
      <c r="F348" s="28">
        <v>1190</v>
      </c>
      <c r="G348" s="30">
        <v>0.65</v>
      </c>
      <c r="H348" s="28">
        <v>773.5</v>
      </c>
      <c r="I348" s="1" t="s">
        <v>47</v>
      </c>
      <c r="J348" s="2">
        <v>42157</v>
      </c>
      <c r="K348" s="1" t="s">
        <v>37</v>
      </c>
      <c r="L348">
        <v>123</v>
      </c>
      <c r="M348" s="1" t="b">
        <f>OR(Solution!$C$2=1,INDEX(Solution!$A$1:$A$11,Solution!$C$2)=Sales_Pipeline[Country])</f>
        <v>1</v>
      </c>
    </row>
    <row r="349" spans="1:13" x14ac:dyDescent="0.25">
      <c r="A349" s="2">
        <v>42034</v>
      </c>
      <c r="B349" s="1" t="s">
        <v>62</v>
      </c>
      <c r="C349" s="1" t="s">
        <v>403</v>
      </c>
      <c r="D349" s="1" t="s">
        <v>40</v>
      </c>
      <c r="E349" s="1" t="s">
        <v>28</v>
      </c>
      <c r="F349" s="28">
        <v>4750</v>
      </c>
      <c r="G349" s="30">
        <v>0.65</v>
      </c>
      <c r="H349" s="28">
        <v>3087.5</v>
      </c>
      <c r="I349" s="1" t="s">
        <v>47</v>
      </c>
      <c r="J349" s="2">
        <v>42107</v>
      </c>
      <c r="K349" s="1" t="s">
        <v>37</v>
      </c>
      <c r="L349">
        <v>73</v>
      </c>
      <c r="M349" s="1" t="b">
        <f>OR(Solution!$C$2=1,INDEX(Solution!$A$1:$A$11,Solution!$C$2)=Sales_Pipeline[Country])</f>
        <v>1</v>
      </c>
    </row>
    <row r="350" spans="1:13" x14ac:dyDescent="0.25">
      <c r="A350" s="2">
        <v>42034</v>
      </c>
      <c r="B350" s="1" t="s">
        <v>38</v>
      </c>
      <c r="C350" s="1" t="s">
        <v>404</v>
      </c>
      <c r="D350" s="1" t="s">
        <v>34</v>
      </c>
      <c r="E350" s="1" t="s">
        <v>46</v>
      </c>
      <c r="F350" s="28">
        <v>1820</v>
      </c>
      <c r="G350" s="30">
        <v>0.85</v>
      </c>
      <c r="H350" s="28">
        <v>1547</v>
      </c>
      <c r="I350" s="1" t="s">
        <v>24</v>
      </c>
      <c r="J350" s="2">
        <v>42090</v>
      </c>
      <c r="K350" s="1" t="s">
        <v>54</v>
      </c>
      <c r="M350" s="1" t="b">
        <f>OR(Solution!$C$2=1,INDEX(Solution!$A$1:$A$11,Solution!$C$2)=Sales_Pipeline[Country])</f>
        <v>1</v>
      </c>
    </row>
    <row r="351" spans="1:13" x14ac:dyDescent="0.25">
      <c r="A351" s="2">
        <v>42034</v>
      </c>
      <c r="B351" s="1" t="s">
        <v>38</v>
      </c>
      <c r="C351" s="1" t="s">
        <v>405</v>
      </c>
      <c r="D351" s="1" t="s">
        <v>43</v>
      </c>
      <c r="E351" s="1" t="s">
        <v>28</v>
      </c>
      <c r="F351" s="28">
        <v>2510</v>
      </c>
      <c r="G351" s="30">
        <v>0.75</v>
      </c>
      <c r="H351" s="28">
        <v>1882.5</v>
      </c>
      <c r="I351" s="1" t="s">
        <v>24</v>
      </c>
      <c r="J351" s="2">
        <v>42133</v>
      </c>
      <c r="K351" s="1" t="s">
        <v>21</v>
      </c>
      <c r="L351">
        <v>99</v>
      </c>
      <c r="M351" s="1" t="b">
        <f>OR(Solution!$C$2=1,INDEX(Solution!$A$1:$A$11,Solution!$C$2)=Sales_Pipeline[Country])</f>
        <v>1</v>
      </c>
    </row>
    <row r="352" spans="1:13" x14ac:dyDescent="0.25">
      <c r="A352" s="2">
        <v>42034</v>
      </c>
      <c r="B352" s="1" t="s">
        <v>62</v>
      </c>
      <c r="C352" s="1" t="s">
        <v>406</v>
      </c>
      <c r="D352" s="1" t="s">
        <v>34</v>
      </c>
      <c r="E352" s="1" t="s">
        <v>20</v>
      </c>
      <c r="F352" s="28">
        <v>3680</v>
      </c>
      <c r="G352" s="30">
        <v>0.8</v>
      </c>
      <c r="H352" s="28">
        <v>2944</v>
      </c>
      <c r="I352" s="1" t="s">
        <v>47</v>
      </c>
      <c r="J352" s="2">
        <v>42166</v>
      </c>
      <c r="K352" s="1" t="s">
        <v>16</v>
      </c>
      <c r="L352">
        <v>132</v>
      </c>
      <c r="M352" s="1" t="b">
        <f>OR(Solution!$C$2=1,INDEX(Solution!$A$1:$A$11,Solution!$C$2)=Sales_Pipeline[Country])</f>
        <v>1</v>
      </c>
    </row>
    <row r="353" spans="1:13" x14ac:dyDescent="0.25">
      <c r="A353" s="2">
        <v>42034</v>
      </c>
      <c r="B353" s="1" t="s">
        <v>32</v>
      </c>
      <c r="C353" s="1" t="s">
        <v>407</v>
      </c>
      <c r="D353" s="1" t="s">
        <v>19</v>
      </c>
      <c r="E353" s="1" t="s">
        <v>14</v>
      </c>
      <c r="F353" s="28">
        <v>4460</v>
      </c>
      <c r="G353" s="30">
        <v>0.85</v>
      </c>
      <c r="H353" s="28">
        <v>3791</v>
      </c>
      <c r="I353" s="1" t="s">
        <v>47</v>
      </c>
      <c r="J353" s="2">
        <v>42128</v>
      </c>
      <c r="K353" s="1" t="s">
        <v>16</v>
      </c>
      <c r="L353">
        <v>94</v>
      </c>
      <c r="M353" s="1" t="b">
        <f>OR(Solution!$C$2=1,INDEX(Solution!$A$1:$A$11,Solution!$C$2)=Sales_Pipeline[Country])</f>
        <v>1</v>
      </c>
    </row>
    <row r="354" spans="1:13" x14ac:dyDescent="0.25">
      <c r="A354" s="2">
        <v>42034</v>
      </c>
      <c r="B354" s="1" t="s">
        <v>32</v>
      </c>
      <c r="C354" s="1" t="s">
        <v>408</v>
      </c>
      <c r="D354" s="1" t="s">
        <v>34</v>
      </c>
      <c r="E354" s="1" t="s">
        <v>14</v>
      </c>
      <c r="F354" s="28">
        <v>3210</v>
      </c>
      <c r="G354" s="30">
        <v>0.85</v>
      </c>
      <c r="H354" s="28">
        <v>2728.5</v>
      </c>
      <c r="I354" s="1" t="s">
        <v>24</v>
      </c>
      <c r="J354" s="2">
        <v>42113</v>
      </c>
      <c r="K354" s="1" t="s">
        <v>37</v>
      </c>
      <c r="L354">
        <v>79</v>
      </c>
      <c r="M354" s="1" t="b">
        <f>OR(Solution!$C$2=1,INDEX(Solution!$A$1:$A$11,Solution!$C$2)=Sales_Pipeline[Country])</f>
        <v>1</v>
      </c>
    </row>
    <row r="355" spans="1:13" x14ac:dyDescent="0.25">
      <c r="A355" s="2">
        <v>42034</v>
      </c>
      <c r="B355" s="1" t="s">
        <v>41</v>
      </c>
      <c r="C355" s="1" t="s">
        <v>409</v>
      </c>
      <c r="D355" s="1" t="s">
        <v>19</v>
      </c>
      <c r="E355" s="1" t="s">
        <v>14</v>
      </c>
      <c r="F355" s="28">
        <v>4330</v>
      </c>
      <c r="G355" s="30">
        <v>0.8</v>
      </c>
      <c r="H355" s="28">
        <v>3464</v>
      </c>
      <c r="I355" s="1" t="s">
        <v>24</v>
      </c>
      <c r="J355" s="2">
        <v>42116</v>
      </c>
      <c r="K355" s="1" t="s">
        <v>21</v>
      </c>
      <c r="L355">
        <v>82</v>
      </c>
      <c r="M355" s="1" t="b">
        <f>OR(Solution!$C$2=1,INDEX(Solution!$A$1:$A$11,Solution!$C$2)=Sales_Pipeline[Country])</f>
        <v>1</v>
      </c>
    </row>
    <row r="356" spans="1:13" x14ac:dyDescent="0.25">
      <c r="A356" s="2">
        <v>42034</v>
      </c>
      <c r="B356" s="1" t="s">
        <v>41</v>
      </c>
      <c r="C356" s="1" t="s">
        <v>410</v>
      </c>
      <c r="D356" s="1" t="s">
        <v>13</v>
      </c>
      <c r="E356" s="1" t="s">
        <v>28</v>
      </c>
      <c r="F356" s="28">
        <v>760</v>
      </c>
      <c r="G356" s="30">
        <v>0.85</v>
      </c>
      <c r="H356" s="28">
        <v>646</v>
      </c>
      <c r="I356" s="1" t="s">
        <v>47</v>
      </c>
      <c r="J356" s="2">
        <v>42111</v>
      </c>
      <c r="K356" s="1" t="s">
        <v>31</v>
      </c>
      <c r="L356">
        <v>77</v>
      </c>
      <c r="M356" s="1" t="b">
        <f>OR(Solution!$C$2=1,INDEX(Solution!$A$1:$A$11,Solution!$C$2)=Sales_Pipeline[Country])</f>
        <v>1</v>
      </c>
    </row>
    <row r="357" spans="1:13" x14ac:dyDescent="0.25">
      <c r="A357" s="2">
        <v>42034</v>
      </c>
      <c r="B357" s="1" t="s">
        <v>48</v>
      </c>
      <c r="C357" s="1" t="s">
        <v>411</v>
      </c>
      <c r="D357" s="1" t="s">
        <v>43</v>
      </c>
      <c r="E357" s="1" t="s">
        <v>14</v>
      </c>
      <c r="F357" s="28">
        <v>1350</v>
      </c>
      <c r="G357" s="30">
        <v>0.85</v>
      </c>
      <c r="H357" s="28">
        <v>1147.5</v>
      </c>
      <c r="I357" s="1" t="s">
        <v>47</v>
      </c>
      <c r="J357" s="2">
        <v>42101</v>
      </c>
      <c r="K357" s="1" t="s">
        <v>21</v>
      </c>
      <c r="L357">
        <v>67</v>
      </c>
      <c r="M357" s="1" t="b">
        <f>OR(Solution!$C$2=1,INDEX(Solution!$A$1:$A$11,Solution!$C$2)=Sales_Pipeline[Country])</f>
        <v>1</v>
      </c>
    </row>
    <row r="358" spans="1:13" x14ac:dyDescent="0.25">
      <c r="A358" s="2">
        <v>42035</v>
      </c>
      <c r="B358" s="1" t="s">
        <v>83</v>
      </c>
      <c r="C358" s="1" t="s">
        <v>412</v>
      </c>
      <c r="D358" s="1" t="s">
        <v>43</v>
      </c>
      <c r="E358" s="1" t="s">
        <v>46</v>
      </c>
      <c r="F358" s="28">
        <v>4730</v>
      </c>
      <c r="G358" s="30">
        <v>0.75</v>
      </c>
      <c r="H358" s="28">
        <v>3547.5</v>
      </c>
      <c r="I358" s="1" t="s">
        <v>47</v>
      </c>
      <c r="J358" s="2">
        <v>42055</v>
      </c>
      <c r="K358" s="1" t="s">
        <v>54</v>
      </c>
      <c r="M358" s="1" t="b">
        <f>OR(Solution!$C$2=1,INDEX(Solution!$A$1:$A$11,Solution!$C$2)=Sales_Pipeline[Country])</f>
        <v>1</v>
      </c>
    </row>
    <row r="359" spans="1:13" x14ac:dyDescent="0.25">
      <c r="A359" s="2">
        <v>42035</v>
      </c>
      <c r="B359" s="1" t="s">
        <v>17</v>
      </c>
      <c r="C359" s="1" t="s">
        <v>413</v>
      </c>
      <c r="D359" s="1" t="s">
        <v>27</v>
      </c>
      <c r="E359" s="1" t="s">
        <v>35</v>
      </c>
      <c r="F359" s="28">
        <v>2200</v>
      </c>
      <c r="G359" s="30">
        <v>0.8</v>
      </c>
      <c r="H359" s="28">
        <v>1760</v>
      </c>
      <c r="I359" s="1" t="s">
        <v>24</v>
      </c>
      <c r="J359" s="2">
        <v>42099</v>
      </c>
      <c r="K359" s="1" t="s">
        <v>31</v>
      </c>
      <c r="L359">
        <v>64</v>
      </c>
      <c r="M359" s="1" t="b">
        <f>OR(Solution!$C$2=1,INDEX(Solution!$A$1:$A$11,Solution!$C$2)=Sales_Pipeline[Country])</f>
        <v>1</v>
      </c>
    </row>
    <row r="360" spans="1:13" x14ac:dyDescent="0.25">
      <c r="A360" s="2">
        <v>42035</v>
      </c>
      <c r="B360" s="1" t="s">
        <v>32</v>
      </c>
      <c r="C360" s="1" t="s">
        <v>414</v>
      </c>
      <c r="D360" s="1" t="s">
        <v>57</v>
      </c>
      <c r="E360" s="1" t="s">
        <v>20</v>
      </c>
      <c r="F360" s="28">
        <v>930</v>
      </c>
      <c r="G360" s="30">
        <v>0.65</v>
      </c>
      <c r="H360" s="28">
        <v>604.5</v>
      </c>
      <c r="I360" s="1" t="s">
        <v>15</v>
      </c>
      <c r="J360" s="2">
        <v>42152</v>
      </c>
      <c r="K360" s="1" t="s">
        <v>16</v>
      </c>
      <c r="L360">
        <v>117</v>
      </c>
      <c r="M360" s="1" t="b">
        <f>OR(Solution!$C$2=1,INDEX(Solution!$A$1:$A$11,Solution!$C$2)=Sales_Pipeline[Country])</f>
        <v>1</v>
      </c>
    </row>
    <row r="361" spans="1:13" x14ac:dyDescent="0.25">
      <c r="A361" s="2">
        <v>42035</v>
      </c>
      <c r="B361" s="1" t="s">
        <v>25</v>
      </c>
      <c r="C361" s="1" t="s">
        <v>415</v>
      </c>
      <c r="D361" s="1" t="s">
        <v>61</v>
      </c>
      <c r="E361" s="1" t="s">
        <v>46</v>
      </c>
      <c r="F361" s="28">
        <v>2630</v>
      </c>
      <c r="G361" s="30">
        <v>0.5</v>
      </c>
      <c r="H361" s="28">
        <v>1315</v>
      </c>
      <c r="I361" s="1" t="s">
        <v>24</v>
      </c>
      <c r="J361" s="2">
        <v>42073</v>
      </c>
      <c r="K361" s="1" t="s">
        <v>54</v>
      </c>
      <c r="M361" s="1" t="b">
        <f>OR(Solution!$C$2=1,INDEX(Solution!$A$1:$A$11,Solution!$C$2)=Sales_Pipeline[Country])</f>
        <v>1</v>
      </c>
    </row>
    <row r="362" spans="1:13" x14ac:dyDescent="0.25">
      <c r="A362" s="2">
        <v>42035</v>
      </c>
      <c r="B362" s="1" t="s">
        <v>68</v>
      </c>
      <c r="C362" s="1" t="s">
        <v>416</v>
      </c>
      <c r="D362" s="1" t="s">
        <v>52</v>
      </c>
      <c r="E362" s="1" t="s">
        <v>14</v>
      </c>
      <c r="F362" s="28">
        <v>3780</v>
      </c>
      <c r="G362" s="30">
        <v>0.5</v>
      </c>
      <c r="H362" s="28">
        <v>1890</v>
      </c>
      <c r="I362" s="1" t="s">
        <v>15</v>
      </c>
      <c r="J362" s="2">
        <v>42106</v>
      </c>
      <c r="K362" s="1" t="s">
        <v>16</v>
      </c>
      <c r="L362">
        <v>71</v>
      </c>
      <c r="M362" s="1" t="b">
        <f>OR(Solution!$C$2=1,INDEX(Solution!$A$1:$A$11,Solution!$C$2)=Sales_Pipeline[Country])</f>
        <v>1</v>
      </c>
    </row>
    <row r="363" spans="1:13" x14ac:dyDescent="0.25">
      <c r="A363" s="2">
        <v>42035</v>
      </c>
      <c r="B363" s="1" t="s">
        <v>55</v>
      </c>
      <c r="C363" s="1" t="s">
        <v>417</v>
      </c>
      <c r="D363" s="1" t="s">
        <v>27</v>
      </c>
      <c r="E363" s="1" t="s">
        <v>14</v>
      </c>
      <c r="F363" s="28">
        <v>2540</v>
      </c>
      <c r="G363" s="30">
        <v>0.85</v>
      </c>
      <c r="H363" s="28">
        <v>2159</v>
      </c>
      <c r="I363" s="1" t="s">
        <v>15</v>
      </c>
      <c r="J363" s="2">
        <v>42167</v>
      </c>
      <c r="K363" s="1" t="s">
        <v>31</v>
      </c>
      <c r="L363">
        <v>132</v>
      </c>
      <c r="M363" s="1" t="b">
        <f>OR(Solution!$C$2=1,INDEX(Solution!$A$1:$A$11,Solution!$C$2)=Sales_Pipeline[Country])</f>
        <v>1</v>
      </c>
    </row>
    <row r="364" spans="1:13" x14ac:dyDescent="0.25">
      <c r="A364" s="2">
        <v>42035</v>
      </c>
      <c r="B364" s="1" t="s">
        <v>41</v>
      </c>
      <c r="C364" s="1" t="s">
        <v>418</v>
      </c>
      <c r="D364" s="1" t="s">
        <v>43</v>
      </c>
      <c r="E364" s="1" t="s">
        <v>14</v>
      </c>
      <c r="F364" s="28">
        <v>3450</v>
      </c>
      <c r="G364" s="30">
        <v>0.8</v>
      </c>
      <c r="H364" s="28">
        <v>2760</v>
      </c>
      <c r="I364" s="1" t="s">
        <v>24</v>
      </c>
      <c r="J364" s="2">
        <v>42166</v>
      </c>
      <c r="K364" s="1" t="s">
        <v>31</v>
      </c>
      <c r="L364">
        <v>131</v>
      </c>
      <c r="M364" s="1" t="b">
        <f>OR(Solution!$C$2=1,INDEX(Solution!$A$1:$A$11,Solution!$C$2)=Sales_Pipeline[Country])</f>
        <v>1</v>
      </c>
    </row>
    <row r="365" spans="1:13" x14ac:dyDescent="0.25">
      <c r="A365" s="2">
        <v>42035</v>
      </c>
      <c r="B365" s="1" t="s">
        <v>87</v>
      </c>
      <c r="C365" s="1" t="s">
        <v>419</v>
      </c>
      <c r="D365" s="1" t="s">
        <v>19</v>
      </c>
      <c r="E365" s="1" t="s">
        <v>35</v>
      </c>
      <c r="F365" s="28">
        <v>1220</v>
      </c>
      <c r="G365" s="30">
        <v>0.65</v>
      </c>
      <c r="H365" s="28">
        <v>793</v>
      </c>
      <c r="I365" s="1" t="s">
        <v>47</v>
      </c>
      <c r="J365" s="2">
        <v>42116</v>
      </c>
      <c r="K365" s="1" t="s">
        <v>21</v>
      </c>
      <c r="L365">
        <v>81</v>
      </c>
      <c r="M365" s="1" t="b">
        <f>OR(Solution!$C$2=1,INDEX(Solution!$A$1:$A$11,Solution!$C$2)=Sales_Pipeline[Country])</f>
        <v>1</v>
      </c>
    </row>
    <row r="366" spans="1:13" x14ac:dyDescent="0.25">
      <c r="A366" s="2">
        <v>42035</v>
      </c>
      <c r="B366" s="1" t="s">
        <v>83</v>
      </c>
      <c r="C366" s="1" t="s">
        <v>420</v>
      </c>
      <c r="D366" s="1" t="s">
        <v>61</v>
      </c>
      <c r="E366" s="1" t="s">
        <v>20</v>
      </c>
      <c r="F366" s="28">
        <v>3830</v>
      </c>
      <c r="G366" s="30">
        <v>0.55000000000000004</v>
      </c>
      <c r="H366" s="28">
        <v>2106.5</v>
      </c>
      <c r="I366" s="1" t="s">
        <v>47</v>
      </c>
      <c r="J366" s="2">
        <v>42113</v>
      </c>
      <c r="K366" s="1" t="s">
        <v>21</v>
      </c>
      <c r="L366">
        <v>78</v>
      </c>
      <c r="M366" s="1" t="b">
        <f>OR(Solution!$C$2=1,INDEX(Solution!$A$1:$A$11,Solution!$C$2)=Sales_Pipeline[Country])</f>
        <v>1</v>
      </c>
    </row>
    <row r="367" spans="1:13" x14ac:dyDescent="0.25">
      <c r="A367" s="2">
        <v>42035</v>
      </c>
      <c r="B367" s="1" t="s">
        <v>87</v>
      </c>
      <c r="C367" s="1" t="s">
        <v>421</v>
      </c>
      <c r="D367" s="1" t="s">
        <v>61</v>
      </c>
      <c r="E367" s="1" t="s">
        <v>35</v>
      </c>
      <c r="F367" s="28">
        <v>1100</v>
      </c>
      <c r="G367" s="30">
        <v>0.6</v>
      </c>
      <c r="H367" s="28">
        <v>660</v>
      </c>
      <c r="I367" s="1" t="s">
        <v>15</v>
      </c>
      <c r="J367" s="2">
        <v>42178</v>
      </c>
      <c r="K367" s="1" t="s">
        <v>16</v>
      </c>
      <c r="L367">
        <v>143</v>
      </c>
      <c r="M367" s="1" t="b">
        <f>OR(Solution!$C$2=1,INDEX(Solution!$A$1:$A$11,Solution!$C$2)=Sales_Pipeline[Country])</f>
        <v>1</v>
      </c>
    </row>
    <row r="368" spans="1:13" x14ac:dyDescent="0.25">
      <c r="A368" s="2">
        <v>42035</v>
      </c>
      <c r="B368" s="1" t="s">
        <v>55</v>
      </c>
      <c r="C368" s="1" t="s">
        <v>422</v>
      </c>
      <c r="D368" s="1" t="s">
        <v>43</v>
      </c>
      <c r="E368" s="1" t="s">
        <v>35</v>
      </c>
      <c r="F368" s="28">
        <v>4900</v>
      </c>
      <c r="G368" s="30">
        <v>0.75</v>
      </c>
      <c r="H368" s="28">
        <v>3675</v>
      </c>
      <c r="I368" s="1" t="s">
        <v>47</v>
      </c>
      <c r="J368" s="2">
        <v>42120</v>
      </c>
      <c r="K368" s="1" t="s">
        <v>21</v>
      </c>
      <c r="L368">
        <v>85</v>
      </c>
      <c r="M368" s="1" t="b">
        <f>OR(Solution!$C$2=1,INDEX(Solution!$A$1:$A$11,Solution!$C$2)=Sales_Pipeline[Country])</f>
        <v>1</v>
      </c>
    </row>
    <row r="369" spans="1:13" x14ac:dyDescent="0.25">
      <c r="A369" s="2">
        <v>42035</v>
      </c>
      <c r="B369" s="1" t="s">
        <v>17</v>
      </c>
      <c r="C369" s="1" t="s">
        <v>423</v>
      </c>
      <c r="D369" s="1" t="s">
        <v>61</v>
      </c>
      <c r="E369" s="1" t="s">
        <v>35</v>
      </c>
      <c r="F369" s="28">
        <v>2240</v>
      </c>
      <c r="G369" s="30">
        <v>0.7</v>
      </c>
      <c r="H369" s="28">
        <v>1568</v>
      </c>
      <c r="I369" s="1" t="s">
        <v>47</v>
      </c>
      <c r="J369" s="2">
        <v>42130</v>
      </c>
      <c r="K369" s="1" t="s">
        <v>37</v>
      </c>
      <c r="L369">
        <v>95</v>
      </c>
      <c r="M369" s="1" t="b">
        <f>OR(Solution!$C$2=1,INDEX(Solution!$A$1:$A$11,Solution!$C$2)=Sales_Pipeline[Country])</f>
        <v>1</v>
      </c>
    </row>
    <row r="370" spans="1:13" x14ac:dyDescent="0.25">
      <c r="A370" s="2">
        <v>42035</v>
      </c>
      <c r="B370" s="1" t="s">
        <v>38</v>
      </c>
      <c r="C370" s="1" t="s">
        <v>424</v>
      </c>
      <c r="D370" s="1" t="s">
        <v>52</v>
      </c>
      <c r="E370" s="1" t="s">
        <v>20</v>
      </c>
      <c r="F370" s="28">
        <v>1570</v>
      </c>
      <c r="G370" s="30">
        <v>0.85</v>
      </c>
      <c r="H370" s="28">
        <v>1334.5</v>
      </c>
      <c r="I370" s="1" t="s">
        <v>15</v>
      </c>
      <c r="J370" s="2">
        <v>42163</v>
      </c>
      <c r="K370" s="1" t="s">
        <v>37</v>
      </c>
      <c r="L370">
        <v>128</v>
      </c>
      <c r="M370" s="1" t="b">
        <f>OR(Solution!$C$2=1,INDEX(Solution!$A$1:$A$11,Solution!$C$2)=Sales_Pipeline[Country])</f>
        <v>1</v>
      </c>
    </row>
    <row r="371" spans="1:13" x14ac:dyDescent="0.25">
      <c r="A371" s="2">
        <v>42035</v>
      </c>
      <c r="B371" s="1" t="s">
        <v>62</v>
      </c>
      <c r="C371" s="1" t="s">
        <v>425</v>
      </c>
      <c r="D371" s="1" t="s">
        <v>13</v>
      </c>
      <c r="E371" s="1" t="s">
        <v>73</v>
      </c>
      <c r="F371" s="28">
        <v>1340</v>
      </c>
      <c r="G371" s="30">
        <v>0.55000000000000004</v>
      </c>
      <c r="H371" s="28">
        <v>737</v>
      </c>
      <c r="I371" s="1" t="s">
        <v>47</v>
      </c>
      <c r="J371" s="2">
        <v>42106</v>
      </c>
      <c r="K371" s="1" t="s">
        <v>54</v>
      </c>
      <c r="L371">
        <v>71</v>
      </c>
      <c r="M371" s="1" t="b">
        <f>OR(Solution!$C$2=1,INDEX(Solution!$A$1:$A$11,Solution!$C$2)=Sales_Pipeline[Country])</f>
        <v>1</v>
      </c>
    </row>
    <row r="372" spans="1:13" x14ac:dyDescent="0.25">
      <c r="A372" s="2">
        <v>42036</v>
      </c>
      <c r="B372" s="1" t="s">
        <v>65</v>
      </c>
      <c r="C372" s="1" t="s">
        <v>426</v>
      </c>
      <c r="D372" s="1" t="s">
        <v>27</v>
      </c>
      <c r="E372" s="1" t="s">
        <v>14</v>
      </c>
      <c r="F372" s="28">
        <v>1150</v>
      </c>
      <c r="G372" s="30">
        <v>0.55000000000000004</v>
      </c>
      <c r="H372" s="28">
        <v>632.5</v>
      </c>
      <c r="I372" s="1" t="s">
        <v>47</v>
      </c>
      <c r="J372" s="2">
        <v>42145</v>
      </c>
      <c r="K372" s="1" t="s">
        <v>16</v>
      </c>
      <c r="L372">
        <v>109</v>
      </c>
      <c r="M372" s="1" t="b">
        <f>OR(Solution!$C$2=1,INDEX(Solution!$A$1:$A$11,Solution!$C$2)=Sales_Pipeline[Country])</f>
        <v>1</v>
      </c>
    </row>
    <row r="373" spans="1:13" x14ac:dyDescent="0.25">
      <c r="A373" s="2">
        <v>42036</v>
      </c>
      <c r="B373" s="1" t="s">
        <v>62</v>
      </c>
      <c r="C373" s="1" t="s">
        <v>427</v>
      </c>
      <c r="D373" s="1" t="s">
        <v>23</v>
      </c>
      <c r="E373" s="1" t="s">
        <v>14</v>
      </c>
      <c r="F373" s="28">
        <v>2700</v>
      </c>
      <c r="G373" s="30">
        <v>0.7</v>
      </c>
      <c r="H373" s="28">
        <v>1890</v>
      </c>
      <c r="I373" s="1" t="s">
        <v>15</v>
      </c>
      <c r="J373" s="2">
        <v>42100</v>
      </c>
      <c r="K373" s="1" t="s">
        <v>54</v>
      </c>
      <c r="L373">
        <v>64</v>
      </c>
      <c r="M373" s="1" t="b">
        <f>OR(Solution!$C$2=1,INDEX(Solution!$A$1:$A$11,Solution!$C$2)=Sales_Pipeline[Country])</f>
        <v>1</v>
      </c>
    </row>
    <row r="374" spans="1:13" x14ac:dyDescent="0.25">
      <c r="A374" s="2">
        <v>42036</v>
      </c>
      <c r="B374" s="1" t="s">
        <v>65</v>
      </c>
      <c r="C374" s="1" t="s">
        <v>428</v>
      </c>
      <c r="D374" s="1" t="s">
        <v>13</v>
      </c>
      <c r="E374" s="1" t="s">
        <v>14</v>
      </c>
      <c r="F374" s="28">
        <v>4640</v>
      </c>
      <c r="G374" s="30">
        <v>0.85</v>
      </c>
      <c r="H374" s="28">
        <v>3944</v>
      </c>
      <c r="I374" s="1" t="s">
        <v>47</v>
      </c>
      <c r="J374" s="2">
        <v>42149</v>
      </c>
      <c r="K374" s="1" t="s">
        <v>37</v>
      </c>
      <c r="L374">
        <v>113</v>
      </c>
      <c r="M374" s="1" t="b">
        <f>OR(Solution!$C$2=1,INDEX(Solution!$A$1:$A$11,Solution!$C$2)=Sales_Pipeline[Country])</f>
        <v>1</v>
      </c>
    </row>
    <row r="375" spans="1:13" x14ac:dyDescent="0.25">
      <c r="A375" s="2">
        <v>42036</v>
      </c>
      <c r="B375" s="1" t="s">
        <v>29</v>
      </c>
      <c r="C375" s="1" t="s">
        <v>429</v>
      </c>
      <c r="D375" s="1" t="s">
        <v>27</v>
      </c>
      <c r="E375" s="1" t="s">
        <v>14</v>
      </c>
      <c r="F375" s="28">
        <v>3150</v>
      </c>
      <c r="G375" s="30">
        <v>0.55000000000000004</v>
      </c>
      <c r="H375" s="28">
        <v>1732.5</v>
      </c>
      <c r="I375" s="1" t="s">
        <v>47</v>
      </c>
      <c r="J375" s="2">
        <v>42182</v>
      </c>
      <c r="K375" s="1" t="s">
        <v>54</v>
      </c>
      <c r="L375">
        <v>146</v>
      </c>
      <c r="M375" s="1" t="b">
        <f>OR(Solution!$C$2=1,INDEX(Solution!$A$1:$A$11,Solution!$C$2)=Sales_Pipeline[Country])</f>
        <v>1</v>
      </c>
    </row>
    <row r="376" spans="1:13" x14ac:dyDescent="0.25">
      <c r="A376" s="2">
        <v>42036</v>
      </c>
      <c r="B376" s="1" t="s">
        <v>93</v>
      </c>
      <c r="C376" s="1" t="s">
        <v>430</v>
      </c>
      <c r="D376" s="1" t="s">
        <v>34</v>
      </c>
      <c r="E376" s="1" t="s">
        <v>35</v>
      </c>
      <c r="F376" s="28">
        <v>1500</v>
      </c>
      <c r="G376" s="30">
        <v>0.55000000000000004</v>
      </c>
      <c r="H376" s="28">
        <v>825</v>
      </c>
      <c r="I376" s="1" t="s">
        <v>47</v>
      </c>
      <c r="J376" s="2">
        <v>42106</v>
      </c>
      <c r="K376" s="1" t="s">
        <v>21</v>
      </c>
      <c r="L376">
        <v>70</v>
      </c>
      <c r="M376" s="1" t="b">
        <f>OR(Solution!$C$2=1,INDEX(Solution!$A$1:$A$11,Solution!$C$2)=Sales_Pipeline[Country])</f>
        <v>1</v>
      </c>
    </row>
    <row r="377" spans="1:13" x14ac:dyDescent="0.25">
      <c r="A377" s="2">
        <v>42036</v>
      </c>
      <c r="B377" s="1" t="s">
        <v>17</v>
      </c>
      <c r="C377" s="1" t="s">
        <v>431</v>
      </c>
      <c r="D377" s="1" t="s">
        <v>61</v>
      </c>
      <c r="E377" s="1" t="s">
        <v>14</v>
      </c>
      <c r="F377" s="28">
        <v>3620</v>
      </c>
      <c r="G377" s="30">
        <v>0.6</v>
      </c>
      <c r="H377" s="28">
        <v>2172</v>
      </c>
      <c r="I377" s="1" t="s">
        <v>47</v>
      </c>
      <c r="J377" s="2">
        <v>42115</v>
      </c>
      <c r="K377" s="1" t="s">
        <v>37</v>
      </c>
      <c r="L377">
        <v>79</v>
      </c>
      <c r="M377" s="1" t="b">
        <f>OR(Solution!$C$2=1,INDEX(Solution!$A$1:$A$11,Solution!$C$2)=Sales_Pipeline[Country])</f>
        <v>1</v>
      </c>
    </row>
    <row r="378" spans="1:13" x14ac:dyDescent="0.25">
      <c r="A378" s="2">
        <v>42036</v>
      </c>
      <c r="B378" s="1" t="s">
        <v>29</v>
      </c>
      <c r="C378" s="1" t="s">
        <v>432</v>
      </c>
      <c r="D378" s="1" t="s">
        <v>13</v>
      </c>
      <c r="E378" s="1" t="s">
        <v>20</v>
      </c>
      <c r="F378" s="28">
        <v>760</v>
      </c>
      <c r="G378" s="30">
        <v>0.75</v>
      </c>
      <c r="H378" s="28">
        <v>570</v>
      </c>
      <c r="I378" s="1" t="s">
        <v>24</v>
      </c>
      <c r="J378" s="2">
        <v>42152</v>
      </c>
      <c r="K378" s="1" t="s">
        <v>21</v>
      </c>
      <c r="L378">
        <v>116</v>
      </c>
      <c r="M378" s="1" t="b">
        <f>OR(Solution!$C$2=1,INDEX(Solution!$A$1:$A$11,Solution!$C$2)=Sales_Pipeline[Country])</f>
        <v>1</v>
      </c>
    </row>
    <row r="379" spans="1:13" x14ac:dyDescent="0.25">
      <c r="A379" s="2">
        <v>42036</v>
      </c>
      <c r="B379" s="1" t="s">
        <v>83</v>
      </c>
      <c r="C379" s="1" t="s">
        <v>433</v>
      </c>
      <c r="D379" s="1" t="s">
        <v>61</v>
      </c>
      <c r="E379" s="1" t="s">
        <v>14</v>
      </c>
      <c r="F379" s="28">
        <v>3320</v>
      </c>
      <c r="G379" s="30">
        <v>0.8</v>
      </c>
      <c r="H379" s="28">
        <v>2656</v>
      </c>
      <c r="I379" s="1" t="s">
        <v>24</v>
      </c>
      <c r="J379" s="2">
        <v>42133</v>
      </c>
      <c r="K379" s="1" t="s">
        <v>37</v>
      </c>
      <c r="L379">
        <v>97</v>
      </c>
      <c r="M379" s="1" t="b">
        <f>OR(Solution!$C$2=1,INDEX(Solution!$A$1:$A$11,Solution!$C$2)=Sales_Pipeline[Country])</f>
        <v>1</v>
      </c>
    </row>
    <row r="380" spans="1:13" x14ac:dyDescent="0.25">
      <c r="A380" s="2">
        <v>42036</v>
      </c>
      <c r="B380" s="1" t="s">
        <v>29</v>
      </c>
      <c r="C380" s="1" t="s">
        <v>434</v>
      </c>
      <c r="D380" s="1" t="s">
        <v>34</v>
      </c>
      <c r="E380" s="1" t="s">
        <v>14</v>
      </c>
      <c r="F380" s="28">
        <v>2680</v>
      </c>
      <c r="G380" s="30">
        <v>0.55000000000000004</v>
      </c>
      <c r="H380" s="28">
        <v>1474</v>
      </c>
      <c r="I380" s="1" t="s">
        <v>24</v>
      </c>
      <c r="J380" s="2">
        <v>42148</v>
      </c>
      <c r="K380" s="1" t="s">
        <v>21</v>
      </c>
      <c r="L380">
        <v>112</v>
      </c>
      <c r="M380" s="1" t="b">
        <f>OR(Solution!$C$2=1,INDEX(Solution!$A$1:$A$11,Solution!$C$2)=Sales_Pipeline[Country])</f>
        <v>1</v>
      </c>
    </row>
    <row r="381" spans="1:13" x14ac:dyDescent="0.25">
      <c r="A381" s="2">
        <v>42036</v>
      </c>
      <c r="B381" s="1" t="s">
        <v>93</v>
      </c>
      <c r="C381" s="1" t="s">
        <v>435</v>
      </c>
      <c r="D381" s="1" t="s">
        <v>43</v>
      </c>
      <c r="E381" s="1" t="s">
        <v>14</v>
      </c>
      <c r="F381" s="28">
        <v>3660</v>
      </c>
      <c r="G381" s="30">
        <v>0.6</v>
      </c>
      <c r="H381" s="28">
        <v>2196</v>
      </c>
      <c r="I381" s="1" t="s">
        <v>47</v>
      </c>
      <c r="J381" s="2">
        <v>42175</v>
      </c>
      <c r="K381" s="1" t="s">
        <v>21</v>
      </c>
      <c r="L381">
        <v>139</v>
      </c>
      <c r="M381" s="1" t="b">
        <f>OR(Solution!$C$2=1,INDEX(Solution!$A$1:$A$11,Solution!$C$2)=Sales_Pipeline[Country])</f>
        <v>1</v>
      </c>
    </row>
    <row r="382" spans="1:13" x14ac:dyDescent="0.25">
      <c r="A382" s="2">
        <v>42036</v>
      </c>
      <c r="B382" s="1" t="s">
        <v>83</v>
      </c>
      <c r="C382" s="1" t="s">
        <v>436</v>
      </c>
      <c r="D382" s="1" t="s">
        <v>43</v>
      </c>
      <c r="E382" s="1" t="s">
        <v>14</v>
      </c>
      <c r="F382" s="28">
        <v>220</v>
      </c>
      <c r="G382" s="30">
        <v>0.6</v>
      </c>
      <c r="H382" s="28">
        <v>132</v>
      </c>
      <c r="I382" s="1" t="s">
        <v>53</v>
      </c>
      <c r="J382" s="2">
        <v>42147</v>
      </c>
      <c r="K382" s="1" t="s">
        <v>21</v>
      </c>
      <c r="L382">
        <v>111</v>
      </c>
      <c r="M382" s="1" t="b">
        <f>OR(Solution!$C$2=1,INDEX(Solution!$A$1:$A$11,Solution!$C$2)=Sales_Pipeline[Country])</f>
        <v>1</v>
      </c>
    </row>
    <row r="383" spans="1:13" x14ac:dyDescent="0.25">
      <c r="A383" s="2">
        <v>42037</v>
      </c>
      <c r="B383" s="1" t="s">
        <v>68</v>
      </c>
      <c r="C383" s="1" t="s">
        <v>437</v>
      </c>
      <c r="D383" s="1" t="s">
        <v>27</v>
      </c>
      <c r="E383" s="1" t="s">
        <v>35</v>
      </c>
      <c r="F383" s="28">
        <v>3780</v>
      </c>
      <c r="G383" s="30">
        <v>0.75</v>
      </c>
      <c r="H383" s="28">
        <v>2835</v>
      </c>
      <c r="I383" s="1" t="s">
        <v>24</v>
      </c>
      <c r="J383" s="2">
        <v>42171</v>
      </c>
      <c r="K383" s="1" t="s">
        <v>54</v>
      </c>
      <c r="L383">
        <v>134</v>
      </c>
      <c r="M383" s="1" t="b">
        <f>OR(Solution!$C$2=1,INDEX(Solution!$A$1:$A$11,Solution!$C$2)=Sales_Pipeline[Country])</f>
        <v>1</v>
      </c>
    </row>
    <row r="384" spans="1:13" x14ac:dyDescent="0.25">
      <c r="A384" s="2">
        <v>42037</v>
      </c>
      <c r="B384" s="1" t="s">
        <v>44</v>
      </c>
      <c r="C384" s="1" t="s">
        <v>438</v>
      </c>
      <c r="D384" s="1" t="s">
        <v>19</v>
      </c>
      <c r="E384" s="1" t="s">
        <v>35</v>
      </c>
      <c r="F384" s="28">
        <v>3580</v>
      </c>
      <c r="G384" s="30">
        <v>0.85</v>
      </c>
      <c r="H384" s="28">
        <v>3043</v>
      </c>
      <c r="I384" s="1" t="s">
        <v>47</v>
      </c>
      <c r="J384" s="2">
        <v>42152</v>
      </c>
      <c r="K384" s="1" t="s">
        <v>37</v>
      </c>
      <c r="L384">
        <v>115</v>
      </c>
      <c r="M384" s="1" t="b">
        <f>OR(Solution!$C$2=1,INDEX(Solution!$A$1:$A$11,Solution!$C$2)=Sales_Pipeline[Country])</f>
        <v>1</v>
      </c>
    </row>
    <row r="385" spans="1:13" x14ac:dyDescent="0.25">
      <c r="A385" s="2">
        <v>42037</v>
      </c>
      <c r="B385" s="1" t="s">
        <v>48</v>
      </c>
      <c r="C385" s="1" t="s">
        <v>439</v>
      </c>
      <c r="D385" s="1" t="s">
        <v>52</v>
      </c>
      <c r="E385" s="1" t="s">
        <v>46</v>
      </c>
      <c r="F385" s="28">
        <v>920</v>
      </c>
      <c r="G385" s="30">
        <v>0.75</v>
      </c>
      <c r="H385" s="28">
        <v>690</v>
      </c>
      <c r="I385" s="1" t="s">
        <v>47</v>
      </c>
      <c r="J385" s="2">
        <v>42060</v>
      </c>
      <c r="K385" s="1" t="s">
        <v>54</v>
      </c>
      <c r="M385" s="1" t="b">
        <f>OR(Solution!$C$2=1,INDEX(Solution!$A$1:$A$11,Solution!$C$2)=Sales_Pipeline[Country])</f>
        <v>1</v>
      </c>
    </row>
    <row r="386" spans="1:13" x14ac:dyDescent="0.25">
      <c r="A386" s="2">
        <v>42037</v>
      </c>
      <c r="B386" s="1" t="s">
        <v>17</v>
      </c>
      <c r="C386" s="1" t="s">
        <v>440</v>
      </c>
      <c r="D386" s="1" t="s">
        <v>43</v>
      </c>
      <c r="E386" s="1" t="s">
        <v>46</v>
      </c>
      <c r="F386" s="28">
        <v>1310</v>
      </c>
      <c r="G386" s="30">
        <v>0.6</v>
      </c>
      <c r="H386" s="28">
        <v>786</v>
      </c>
      <c r="I386" s="1" t="s">
        <v>53</v>
      </c>
      <c r="J386" s="2">
        <v>42074</v>
      </c>
      <c r="K386" s="1" t="s">
        <v>54</v>
      </c>
      <c r="M386" s="1" t="b">
        <f>OR(Solution!$C$2=1,INDEX(Solution!$A$1:$A$11,Solution!$C$2)=Sales_Pipeline[Country])</f>
        <v>1</v>
      </c>
    </row>
    <row r="387" spans="1:13" x14ac:dyDescent="0.25">
      <c r="A387" s="2">
        <v>42037</v>
      </c>
      <c r="B387" s="1" t="s">
        <v>44</v>
      </c>
      <c r="C387" s="1" t="s">
        <v>441</v>
      </c>
      <c r="D387" s="1" t="s">
        <v>61</v>
      </c>
      <c r="E387" s="1" t="s">
        <v>14</v>
      </c>
      <c r="F387" s="28">
        <v>3540</v>
      </c>
      <c r="G387" s="30">
        <v>0.8</v>
      </c>
      <c r="H387" s="28">
        <v>2832</v>
      </c>
      <c r="I387" s="1" t="s">
        <v>47</v>
      </c>
      <c r="J387" s="2">
        <v>42134</v>
      </c>
      <c r="K387" s="1" t="s">
        <v>54</v>
      </c>
      <c r="L387">
        <v>97</v>
      </c>
      <c r="M387" s="1" t="b">
        <f>OR(Solution!$C$2=1,INDEX(Solution!$A$1:$A$11,Solution!$C$2)=Sales_Pipeline[Country])</f>
        <v>1</v>
      </c>
    </row>
    <row r="388" spans="1:13" x14ac:dyDescent="0.25">
      <c r="A388" s="2">
        <v>42037</v>
      </c>
      <c r="B388" s="1" t="s">
        <v>83</v>
      </c>
      <c r="C388" s="1" t="s">
        <v>442</v>
      </c>
      <c r="D388" s="1" t="s">
        <v>27</v>
      </c>
      <c r="E388" s="1" t="s">
        <v>46</v>
      </c>
      <c r="F388" s="28">
        <v>2440</v>
      </c>
      <c r="G388" s="30">
        <v>0.65</v>
      </c>
      <c r="H388" s="28">
        <v>1586</v>
      </c>
      <c r="I388" s="1" t="s">
        <v>15</v>
      </c>
      <c r="J388" s="2">
        <v>42060</v>
      </c>
      <c r="K388" s="1" t="s">
        <v>54</v>
      </c>
      <c r="M388" s="1" t="b">
        <f>OR(Solution!$C$2=1,INDEX(Solution!$A$1:$A$11,Solution!$C$2)=Sales_Pipeline[Country])</f>
        <v>1</v>
      </c>
    </row>
    <row r="389" spans="1:13" x14ac:dyDescent="0.25">
      <c r="A389" s="2">
        <v>42037</v>
      </c>
      <c r="B389" s="1" t="s">
        <v>65</v>
      </c>
      <c r="C389" s="1" t="s">
        <v>443</v>
      </c>
      <c r="D389" s="1" t="s">
        <v>34</v>
      </c>
      <c r="E389" s="1" t="s">
        <v>14</v>
      </c>
      <c r="F389" s="28">
        <v>3330</v>
      </c>
      <c r="G389" s="30">
        <v>0.75</v>
      </c>
      <c r="H389" s="28">
        <v>2497.5</v>
      </c>
      <c r="I389" s="1" t="s">
        <v>47</v>
      </c>
      <c r="J389" s="2">
        <v>42133</v>
      </c>
      <c r="K389" s="1" t="s">
        <v>21</v>
      </c>
      <c r="L389">
        <v>96</v>
      </c>
      <c r="M389" s="1" t="b">
        <f>OR(Solution!$C$2=1,INDEX(Solution!$A$1:$A$11,Solution!$C$2)=Sales_Pipeline[Country])</f>
        <v>1</v>
      </c>
    </row>
    <row r="390" spans="1:13" x14ac:dyDescent="0.25">
      <c r="A390" s="2">
        <v>42037</v>
      </c>
      <c r="B390" s="1" t="s">
        <v>62</v>
      </c>
      <c r="C390" s="1" t="s">
        <v>444</v>
      </c>
      <c r="D390" s="1" t="s">
        <v>61</v>
      </c>
      <c r="E390" s="1" t="s">
        <v>35</v>
      </c>
      <c r="F390" s="28">
        <v>4480</v>
      </c>
      <c r="G390" s="30">
        <v>0.75</v>
      </c>
      <c r="H390" s="28">
        <v>3360</v>
      </c>
      <c r="I390" s="1" t="s">
        <v>24</v>
      </c>
      <c r="J390" s="2">
        <v>42182</v>
      </c>
      <c r="K390" s="1" t="s">
        <v>31</v>
      </c>
      <c r="L390">
        <v>145</v>
      </c>
      <c r="M390" s="1" t="b">
        <f>OR(Solution!$C$2=1,INDEX(Solution!$A$1:$A$11,Solution!$C$2)=Sales_Pipeline[Country])</f>
        <v>1</v>
      </c>
    </row>
    <row r="391" spans="1:13" x14ac:dyDescent="0.25">
      <c r="A391" s="2">
        <v>42037</v>
      </c>
      <c r="B391" s="1" t="s">
        <v>41</v>
      </c>
      <c r="C391" s="1" t="s">
        <v>445</v>
      </c>
      <c r="D391" s="1" t="s">
        <v>19</v>
      </c>
      <c r="E391" s="1" t="s">
        <v>28</v>
      </c>
      <c r="F391" s="28">
        <v>4150</v>
      </c>
      <c r="G391" s="30">
        <v>0.7</v>
      </c>
      <c r="H391" s="28">
        <v>2905</v>
      </c>
      <c r="I391" s="1" t="s">
        <v>47</v>
      </c>
      <c r="J391" s="2">
        <v>42111</v>
      </c>
      <c r="K391" s="1" t="s">
        <v>21</v>
      </c>
      <c r="L391">
        <v>74</v>
      </c>
      <c r="M391" s="1" t="b">
        <f>OR(Solution!$C$2=1,INDEX(Solution!$A$1:$A$11,Solution!$C$2)=Sales_Pipeline[Country])</f>
        <v>1</v>
      </c>
    </row>
    <row r="392" spans="1:13" x14ac:dyDescent="0.25">
      <c r="A392" s="2">
        <v>42038</v>
      </c>
      <c r="B392" s="1" t="s">
        <v>91</v>
      </c>
      <c r="C392" s="1" t="s">
        <v>446</v>
      </c>
      <c r="D392" s="1" t="s">
        <v>61</v>
      </c>
      <c r="E392" s="1" t="s">
        <v>35</v>
      </c>
      <c r="F392" s="28">
        <v>240</v>
      </c>
      <c r="G392" s="30">
        <v>0.55000000000000004</v>
      </c>
      <c r="H392" s="28">
        <v>132</v>
      </c>
      <c r="I392" s="1" t="s">
        <v>53</v>
      </c>
      <c r="J392" s="2">
        <v>42147</v>
      </c>
      <c r="K392" s="1" t="s">
        <v>31</v>
      </c>
      <c r="L392">
        <v>109</v>
      </c>
      <c r="M392" s="1" t="b">
        <f>OR(Solution!$C$2=1,INDEX(Solution!$A$1:$A$11,Solution!$C$2)=Sales_Pipeline[Country])</f>
        <v>1</v>
      </c>
    </row>
    <row r="393" spans="1:13" x14ac:dyDescent="0.25">
      <c r="A393" s="2">
        <v>42038</v>
      </c>
      <c r="B393" s="1" t="s">
        <v>38</v>
      </c>
      <c r="C393" s="1" t="s">
        <v>447</v>
      </c>
      <c r="D393" s="1" t="s">
        <v>43</v>
      </c>
      <c r="E393" s="1" t="s">
        <v>35</v>
      </c>
      <c r="F393" s="28">
        <v>3210</v>
      </c>
      <c r="G393" s="30">
        <v>0.65</v>
      </c>
      <c r="H393" s="28">
        <v>2086.5</v>
      </c>
      <c r="I393" s="1" t="s">
        <v>24</v>
      </c>
      <c r="J393" s="2">
        <v>42153</v>
      </c>
      <c r="K393" s="1" t="s">
        <v>21</v>
      </c>
      <c r="L393">
        <v>115</v>
      </c>
      <c r="M393" s="1" t="b">
        <f>OR(Solution!$C$2=1,INDEX(Solution!$A$1:$A$11,Solution!$C$2)=Sales_Pipeline[Country])</f>
        <v>1</v>
      </c>
    </row>
    <row r="394" spans="1:13" x14ac:dyDescent="0.25">
      <c r="A394" s="2">
        <v>42038</v>
      </c>
      <c r="B394" s="1" t="s">
        <v>87</v>
      </c>
      <c r="C394" s="1" t="s">
        <v>448</v>
      </c>
      <c r="D394" s="1" t="s">
        <v>61</v>
      </c>
      <c r="E394" s="1" t="s">
        <v>14</v>
      </c>
      <c r="F394" s="28">
        <v>2510</v>
      </c>
      <c r="G394" s="30">
        <v>0.55000000000000004</v>
      </c>
      <c r="H394" s="28">
        <v>1380.5</v>
      </c>
      <c r="I394" s="1" t="s">
        <v>24</v>
      </c>
      <c r="J394" s="2">
        <v>42182</v>
      </c>
      <c r="K394" s="1" t="s">
        <v>37</v>
      </c>
      <c r="L394">
        <v>144</v>
      </c>
      <c r="M394" s="1" t="b">
        <f>OR(Solution!$C$2=1,INDEX(Solution!$A$1:$A$11,Solution!$C$2)=Sales_Pipeline[Country])</f>
        <v>1</v>
      </c>
    </row>
    <row r="395" spans="1:13" x14ac:dyDescent="0.25">
      <c r="A395" s="2">
        <v>42038</v>
      </c>
      <c r="B395" s="1" t="s">
        <v>87</v>
      </c>
      <c r="C395" s="1" t="s">
        <v>449</v>
      </c>
      <c r="D395" s="1" t="s">
        <v>19</v>
      </c>
      <c r="E395" s="1" t="s">
        <v>14</v>
      </c>
      <c r="F395" s="28">
        <v>290</v>
      </c>
      <c r="G395" s="30">
        <v>0.55000000000000004</v>
      </c>
      <c r="H395" s="28">
        <v>159.5</v>
      </c>
      <c r="I395" s="1" t="s">
        <v>53</v>
      </c>
      <c r="J395" s="2">
        <v>42129</v>
      </c>
      <c r="K395" s="1" t="s">
        <v>21</v>
      </c>
      <c r="L395">
        <v>91</v>
      </c>
      <c r="M395" s="1" t="b">
        <f>OR(Solution!$C$2=1,INDEX(Solution!$A$1:$A$11,Solution!$C$2)=Sales_Pipeline[Country])</f>
        <v>1</v>
      </c>
    </row>
    <row r="396" spans="1:13" x14ac:dyDescent="0.25">
      <c r="A396" s="2">
        <v>42038</v>
      </c>
      <c r="B396" s="1" t="s">
        <v>65</v>
      </c>
      <c r="C396" s="1" t="s">
        <v>450</v>
      </c>
      <c r="D396" s="1" t="s">
        <v>34</v>
      </c>
      <c r="E396" s="1" t="s">
        <v>20</v>
      </c>
      <c r="F396" s="28">
        <v>3730</v>
      </c>
      <c r="G396" s="30">
        <v>0.8</v>
      </c>
      <c r="H396" s="28">
        <v>2984</v>
      </c>
      <c r="I396" s="1" t="s">
        <v>15</v>
      </c>
      <c r="J396" s="2">
        <v>42134</v>
      </c>
      <c r="K396" s="1" t="s">
        <v>16</v>
      </c>
      <c r="L396">
        <v>96</v>
      </c>
      <c r="M396" s="1" t="b">
        <f>OR(Solution!$C$2=1,INDEX(Solution!$A$1:$A$11,Solution!$C$2)=Sales_Pipeline[Country])</f>
        <v>1</v>
      </c>
    </row>
    <row r="397" spans="1:13" x14ac:dyDescent="0.25">
      <c r="A397" s="2">
        <v>42038</v>
      </c>
      <c r="B397" s="1" t="s">
        <v>32</v>
      </c>
      <c r="C397" s="1" t="s">
        <v>451</v>
      </c>
      <c r="D397" s="1" t="s">
        <v>23</v>
      </c>
      <c r="E397" s="1" t="s">
        <v>46</v>
      </c>
      <c r="F397" s="28">
        <v>3750</v>
      </c>
      <c r="G397" s="30">
        <v>0.85</v>
      </c>
      <c r="H397" s="28">
        <v>3187.5</v>
      </c>
      <c r="I397" s="1" t="s">
        <v>15</v>
      </c>
      <c r="J397" s="2">
        <v>42084</v>
      </c>
      <c r="K397" s="1" t="s">
        <v>54</v>
      </c>
      <c r="M397" s="1" t="b">
        <f>OR(Solution!$C$2=1,INDEX(Solution!$A$1:$A$11,Solution!$C$2)=Sales_Pipeline[Country])</f>
        <v>1</v>
      </c>
    </row>
    <row r="398" spans="1:13" x14ac:dyDescent="0.25">
      <c r="A398" s="2">
        <v>42039</v>
      </c>
      <c r="B398" s="1" t="s">
        <v>91</v>
      </c>
      <c r="C398" s="1" t="s">
        <v>452</v>
      </c>
      <c r="D398" s="1" t="s">
        <v>43</v>
      </c>
      <c r="E398" s="1" t="s">
        <v>35</v>
      </c>
      <c r="F398" s="28">
        <v>590</v>
      </c>
      <c r="G398" s="30">
        <v>0.7</v>
      </c>
      <c r="H398" s="28">
        <v>413</v>
      </c>
      <c r="I398" s="1" t="s">
        <v>15</v>
      </c>
      <c r="J398" s="2">
        <v>42154</v>
      </c>
      <c r="K398" s="1" t="s">
        <v>37</v>
      </c>
      <c r="L398">
        <v>115</v>
      </c>
      <c r="M398" s="1" t="b">
        <f>OR(Solution!$C$2=1,INDEX(Solution!$A$1:$A$11,Solution!$C$2)=Sales_Pipeline[Country])</f>
        <v>1</v>
      </c>
    </row>
    <row r="399" spans="1:13" x14ac:dyDescent="0.25">
      <c r="A399" s="2">
        <v>42039</v>
      </c>
      <c r="B399" s="1" t="s">
        <v>32</v>
      </c>
      <c r="C399" s="1" t="s">
        <v>453</v>
      </c>
      <c r="D399" s="1" t="s">
        <v>52</v>
      </c>
      <c r="E399" s="1" t="s">
        <v>20</v>
      </c>
      <c r="F399" s="28">
        <v>2080</v>
      </c>
      <c r="G399" s="30">
        <v>0.85</v>
      </c>
      <c r="H399" s="28">
        <v>1768</v>
      </c>
      <c r="I399" s="1" t="s">
        <v>24</v>
      </c>
      <c r="J399" s="2">
        <v>42142</v>
      </c>
      <c r="K399" s="1" t="s">
        <v>54</v>
      </c>
      <c r="L399">
        <v>103</v>
      </c>
      <c r="M399" s="1" t="b">
        <f>OR(Solution!$C$2=1,INDEX(Solution!$A$1:$A$11,Solution!$C$2)=Sales_Pipeline[Country])</f>
        <v>1</v>
      </c>
    </row>
    <row r="400" spans="1:13" x14ac:dyDescent="0.25">
      <c r="A400" s="2">
        <v>42039</v>
      </c>
      <c r="B400" s="1" t="s">
        <v>44</v>
      </c>
      <c r="C400" s="1" t="s">
        <v>454</v>
      </c>
      <c r="D400" s="1" t="s">
        <v>61</v>
      </c>
      <c r="E400" s="1" t="s">
        <v>20</v>
      </c>
      <c r="F400" s="28">
        <v>3270</v>
      </c>
      <c r="G400" s="30">
        <v>0.75</v>
      </c>
      <c r="H400" s="28">
        <v>2452.5</v>
      </c>
      <c r="I400" s="1" t="s">
        <v>24</v>
      </c>
      <c r="J400" s="2">
        <v>42172</v>
      </c>
      <c r="K400" s="1" t="s">
        <v>37</v>
      </c>
      <c r="L400">
        <v>133</v>
      </c>
      <c r="M400" s="1" t="b">
        <f>OR(Solution!$C$2=1,INDEX(Solution!$A$1:$A$11,Solution!$C$2)=Sales_Pipeline[Country])</f>
        <v>1</v>
      </c>
    </row>
    <row r="401" spans="1:13" x14ac:dyDescent="0.25">
      <c r="A401" s="2">
        <v>42039</v>
      </c>
      <c r="B401" s="1" t="s">
        <v>32</v>
      </c>
      <c r="C401" s="1" t="s">
        <v>455</v>
      </c>
      <c r="D401" s="1" t="s">
        <v>23</v>
      </c>
      <c r="E401" s="1" t="s">
        <v>14</v>
      </c>
      <c r="F401" s="28">
        <v>4130</v>
      </c>
      <c r="G401" s="30">
        <v>0.75</v>
      </c>
      <c r="H401" s="28">
        <v>3097.5</v>
      </c>
      <c r="I401" s="1" t="s">
        <v>24</v>
      </c>
      <c r="J401" s="2">
        <v>42128</v>
      </c>
      <c r="K401" s="1" t="s">
        <v>54</v>
      </c>
      <c r="L401">
        <v>89</v>
      </c>
      <c r="M401" s="1" t="b">
        <f>OR(Solution!$C$2=1,INDEX(Solution!$A$1:$A$11,Solution!$C$2)=Sales_Pipeline[Country])</f>
        <v>1</v>
      </c>
    </row>
    <row r="402" spans="1:13" x14ac:dyDescent="0.25">
      <c r="A402" s="2">
        <v>42039</v>
      </c>
      <c r="B402" s="1" t="s">
        <v>38</v>
      </c>
      <c r="C402" s="1" t="s">
        <v>456</v>
      </c>
      <c r="D402" s="1" t="s">
        <v>61</v>
      </c>
      <c r="E402" s="1" t="s">
        <v>14</v>
      </c>
      <c r="F402" s="28">
        <v>640</v>
      </c>
      <c r="G402" s="30">
        <v>0.8</v>
      </c>
      <c r="H402" s="28">
        <v>512</v>
      </c>
      <c r="I402" s="1" t="s">
        <v>47</v>
      </c>
      <c r="J402" s="2">
        <v>42115</v>
      </c>
      <c r="K402" s="1" t="s">
        <v>21</v>
      </c>
      <c r="L402">
        <v>76</v>
      </c>
      <c r="M402" s="1" t="b">
        <f>OR(Solution!$C$2=1,INDEX(Solution!$A$1:$A$11,Solution!$C$2)=Sales_Pipeline[Country])</f>
        <v>1</v>
      </c>
    </row>
    <row r="403" spans="1:13" x14ac:dyDescent="0.25">
      <c r="A403" s="2">
        <v>42039</v>
      </c>
      <c r="B403" s="1" t="s">
        <v>87</v>
      </c>
      <c r="C403" s="1" t="s">
        <v>457</v>
      </c>
      <c r="D403" s="1" t="s">
        <v>19</v>
      </c>
      <c r="E403" s="1" t="s">
        <v>20</v>
      </c>
      <c r="F403" s="28">
        <v>3580</v>
      </c>
      <c r="G403" s="30">
        <v>0.7</v>
      </c>
      <c r="H403" s="28">
        <v>2506</v>
      </c>
      <c r="I403" s="1" t="s">
        <v>24</v>
      </c>
      <c r="J403" s="2">
        <v>42170</v>
      </c>
      <c r="K403" s="1" t="s">
        <v>37</v>
      </c>
      <c r="L403">
        <v>131</v>
      </c>
      <c r="M403" s="1" t="b">
        <f>OR(Solution!$C$2=1,INDEX(Solution!$A$1:$A$11,Solution!$C$2)=Sales_Pipeline[Country])</f>
        <v>1</v>
      </c>
    </row>
    <row r="404" spans="1:13" x14ac:dyDescent="0.25">
      <c r="A404" s="2">
        <v>42039</v>
      </c>
      <c r="B404" s="1" t="s">
        <v>87</v>
      </c>
      <c r="C404" s="1" t="s">
        <v>458</v>
      </c>
      <c r="D404" s="1" t="s">
        <v>13</v>
      </c>
      <c r="E404" s="1" t="s">
        <v>35</v>
      </c>
      <c r="F404" s="28">
        <v>4560</v>
      </c>
      <c r="G404" s="30">
        <v>0.7</v>
      </c>
      <c r="H404" s="28">
        <v>3192</v>
      </c>
      <c r="I404" s="1" t="s">
        <v>24</v>
      </c>
      <c r="J404" s="2">
        <v>42173</v>
      </c>
      <c r="K404" s="1" t="s">
        <v>54</v>
      </c>
      <c r="L404">
        <v>134</v>
      </c>
      <c r="M404" s="1" t="b">
        <f>OR(Solution!$C$2=1,INDEX(Solution!$A$1:$A$11,Solution!$C$2)=Sales_Pipeline[Country])</f>
        <v>1</v>
      </c>
    </row>
    <row r="405" spans="1:13" x14ac:dyDescent="0.25">
      <c r="A405" s="2">
        <v>42039</v>
      </c>
      <c r="B405" s="1" t="s">
        <v>17</v>
      </c>
      <c r="C405" s="1" t="s">
        <v>459</v>
      </c>
      <c r="D405" s="1" t="s">
        <v>19</v>
      </c>
      <c r="E405" s="1" t="s">
        <v>14</v>
      </c>
      <c r="F405" s="28">
        <v>1950</v>
      </c>
      <c r="G405" s="30">
        <v>0.8</v>
      </c>
      <c r="H405" s="28">
        <v>1560</v>
      </c>
      <c r="I405" s="1" t="s">
        <v>47</v>
      </c>
      <c r="J405" s="2">
        <v>42148</v>
      </c>
      <c r="K405" s="1" t="s">
        <v>31</v>
      </c>
      <c r="L405">
        <v>109</v>
      </c>
      <c r="M405" s="1" t="b">
        <f>OR(Solution!$C$2=1,INDEX(Solution!$A$1:$A$11,Solution!$C$2)=Sales_Pipeline[Country])</f>
        <v>1</v>
      </c>
    </row>
    <row r="406" spans="1:13" x14ac:dyDescent="0.25">
      <c r="A406" s="2">
        <v>42039</v>
      </c>
      <c r="B406" s="1" t="s">
        <v>65</v>
      </c>
      <c r="C406" s="1" t="s">
        <v>460</v>
      </c>
      <c r="D406" s="1" t="s">
        <v>19</v>
      </c>
      <c r="E406" s="1" t="s">
        <v>20</v>
      </c>
      <c r="F406" s="28">
        <v>4550</v>
      </c>
      <c r="G406" s="30">
        <v>0.8</v>
      </c>
      <c r="H406" s="28">
        <v>3640</v>
      </c>
      <c r="I406" s="1" t="s">
        <v>15</v>
      </c>
      <c r="J406" s="2">
        <v>42158</v>
      </c>
      <c r="K406" s="1" t="s">
        <v>37</v>
      </c>
      <c r="L406">
        <v>119</v>
      </c>
      <c r="M406" s="1" t="b">
        <f>OR(Solution!$C$2=1,INDEX(Solution!$A$1:$A$11,Solution!$C$2)=Sales_Pipeline[Country])</f>
        <v>1</v>
      </c>
    </row>
    <row r="407" spans="1:13" x14ac:dyDescent="0.25">
      <c r="A407" s="2">
        <v>42039</v>
      </c>
      <c r="B407" s="1" t="s">
        <v>83</v>
      </c>
      <c r="C407" s="1" t="s">
        <v>461</v>
      </c>
      <c r="D407" s="1" t="s">
        <v>13</v>
      </c>
      <c r="E407" s="1" t="s">
        <v>14</v>
      </c>
      <c r="F407" s="28">
        <v>1800</v>
      </c>
      <c r="G407" s="30">
        <v>0.75</v>
      </c>
      <c r="H407" s="28">
        <v>1350</v>
      </c>
      <c r="I407" s="1" t="s">
        <v>15</v>
      </c>
      <c r="J407" s="2">
        <v>42139</v>
      </c>
      <c r="K407" s="1" t="s">
        <v>21</v>
      </c>
      <c r="L407">
        <v>100</v>
      </c>
      <c r="M407" s="1" t="b">
        <f>OR(Solution!$C$2=1,INDEX(Solution!$A$1:$A$11,Solution!$C$2)=Sales_Pipeline[Country])</f>
        <v>1</v>
      </c>
    </row>
    <row r="408" spans="1:13" x14ac:dyDescent="0.25">
      <c r="A408" s="2">
        <v>42040</v>
      </c>
      <c r="B408" s="1" t="s">
        <v>11</v>
      </c>
      <c r="C408" s="1" t="s">
        <v>462</v>
      </c>
      <c r="D408" s="1" t="s">
        <v>34</v>
      </c>
      <c r="E408" s="1" t="s">
        <v>20</v>
      </c>
      <c r="F408" s="28">
        <v>1430</v>
      </c>
      <c r="G408" s="30">
        <v>0.85</v>
      </c>
      <c r="H408" s="28">
        <v>1215.5</v>
      </c>
      <c r="I408" s="1" t="s">
        <v>47</v>
      </c>
      <c r="J408" s="2">
        <v>42157</v>
      </c>
      <c r="K408" s="1" t="s">
        <v>37</v>
      </c>
      <c r="L408">
        <v>117</v>
      </c>
      <c r="M408" s="1" t="b">
        <f>OR(Solution!$C$2=1,INDEX(Solution!$A$1:$A$11,Solution!$C$2)=Sales_Pipeline[Country])</f>
        <v>1</v>
      </c>
    </row>
    <row r="409" spans="1:13" x14ac:dyDescent="0.25">
      <c r="A409" s="2">
        <v>42040</v>
      </c>
      <c r="B409" s="1" t="s">
        <v>91</v>
      </c>
      <c r="C409" s="1" t="s">
        <v>463</v>
      </c>
      <c r="D409" s="1" t="s">
        <v>52</v>
      </c>
      <c r="E409" s="1" t="s">
        <v>14</v>
      </c>
      <c r="F409" s="28">
        <v>800</v>
      </c>
      <c r="G409" s="30">
        <v>0.75</v>
      </c>
      <c r="H409" s="28">
        <v>600</v>
      </c>
      <c r="I409" s="1" t="s">
        <v>47</v>
      </c>
      <c r="J409" s="2">
        <v>42110</v>
      </c>
      <c r="K409" s="1" t="s">
        <v>21</v>
      </c>
      <c r="L409">
        <v>70</v>
      </c>
      <c r="M409" s="1" t="b">
        <f>OR(Solution!$C$2=1,INDEX(Solution!$A$1:$A$11,Solution!$C$2)=Sales_Pipeline[Country])</f>
        <v>1</v>
      </c>
    </row>
    <row r="410" spans="1:13" x14ac:dyDescent="0.25">
      <c r="A410" s="2">
        <v>42040</v>
      </c>
      <c r="B410" s="1" t="s">
        <v>91</v>
      </c>
      <c r="C410" s="1" t="s">
        <v>464</v>
      </c>
      <c r="D410" s="1" t="s">
        <v>61</v>
      </c>
      <c r="E410" s="1" t="s">
        <v>20</v>
      </c>
      <c r="F410" s="28">
        <v>1830</v>
      </c>
      <c r="G410" s="30">
        <v>0.85</v>
      </c>
      <c r="H410" s="28">
        <v>1555.5</v>
      </c>
      <c r="I410" s="1" t="s">
        <v>24</v>
      </c>
      <c r="J410" s="2">
        <v>42130</v>
      </c>
      <c r="K410" s="1" t="s">
        <v>21</v>
      </c>
      <c r="L410">
        <v>90</v>
      </c>
      <c r="M410" s="1" t="b">
        <f>OR(Solution!$C$2=1,INDEX(Solution!$A$1:$A$11,Solution!$C$2)=Sales_Pipeline[Country])</f>
        <v>1</v>
      </c>
    </row>
    <row r="411" spans="1:13" x14ac:dyDescent="0.25">
      <c r="A411" s="2">
        <v>42040</v>
      </c>
      <c r="B411" s="1" t="s">
        <v>38</v>
      </c>
      <c r="C411" s="1" t="s">
        <v>465</v>
      </c>
      <c r="D411" s="1" t="s">
        <v>27</v>
      </c>
      <c r="E411" s="1" t="s">
        <v>73</v>
      </c>
      <c r="F411" s="28">
        <v>2550</v>
      </c>
      <c r="G411" s="30">
        <v>0.85</v>
      </c>
      <c r="H411" s="28">
        <v>2167.5</v>
      </c>
      <c r="I411" s="1" t="s">
        <v>47</v>
      </c>
      <c r="J411" s="2">
        <v>42123</v>
      </c>
      <c r="K411" s="1" t="s">
        <v>54</v>
      </c>
      <c r="L411">
        <v>83</v>
      </c>
      <c r="M411" s="1" t="b">
        <f>OR(Solution!$C$2=1,INDEX(Solution!$A$1:$A$11,Solution!$C$2)=Sales_Pipeline[Country])</f>
        <v>1</v>
      </c>
    </row>
    <row r="412" spans="1:13" x14ac:dyDescent="0.25">
      <c r="A412" s="2">
        <v>42040</v>
      </c>
      <c r="B412" s="1" t="s">
        <v>65</v>
      </c>
      <c r="C412" s="1" t="s">
        <v>466</v>
      </c>
      <c r="D412" s="1" t="s">
        <v>52</v>
      </c>
      <c r="E412" s="1" t="s">
        <v>35</v>
      </c>
      <c r="F412" s="28">
        <v>3850</v>
      </c>
      <c r="G412" s="30">
        <v>0.7</v>
      </c>
      <c r="H412" s="28">
        <v>2695</v>
      </c>
      <c r="I412" s="1" t="s">
        <v>47</v>
      </c>
      <c r="J412" s="2">
        <v>42128</v>
      </c>
      <c r="K412" s="1" t="s">
        <v>54</v>
      </c>
      <c r="L412">
        <v>88</v>
      </c>
      <c r="M412" s="1" t="b">
        <f>OR(Solution!$C$2=1,INDEX(Solution!$A$1:$A$11,Solution!$C$2)=Sales_Pipeline[Country])</f>
        <v>1</v>
      </c>
    </row>
    <row r="413" spans="1:13" x14ac:dyDescent="0.25">
      <c r="A413" s="2">
        <v>42040</v>
      </c>
      <c r="B413" s="1" t="s">
        <v>55</v>
      </c>
      <c r="C413" s="1" t="s">
        <v>467</v>
      </c>
      <c r="D413" s="1" t="s">
        <v>13</v>
      </c>
      <c r="E413" s="1" t="s">
        <v>20</v>
      </c>
      <c r="F413" s="28">
        <v>3480</v>
      </c>
      <c r="G413" s="30">
        <v>0.85</v>
      </c>
      <c r="H413" s="28">
        <v>2958</v>
      </c>
      <c r="I413" s="1" t="s">
        <v>47</v>
      </c>
      <c r="J413" s="2">
        <v>42128</v>
      </c>
      <c r="K413" s="1" t="s">
        <v>16</v>
      </c>
      <c r="L413">
        <v>88</v>
      </c>
      <c r="M413" s="1" t="b">
        <f>OR(Solution!$C$2=1,INDEX(Solution!$A$1:$A$11,Solution!$C$2)=Sales_Pipeline[Country])</f>
        <v>1</v>
      </c>
    </row>
    <row r="414" spans="1:13" x14ac:dyDescent="0.25">
      <c r="A414" s="2">
        <v>42040</v>
      </c>
      <c r="B414" s="1" t="s">
        <v>62</v>
      </c>
      <c r="C414" s="1" t="s">
        <v>468</v>
      </c>
      <c r="D414" s="1" t="s">
        <v>13</v>
      </c>
      <c r="E414" s="1" t="s">
        <v>35</v>
      </c>
      <c r="F414" s="28">
        <v>3900</v>
      </c>
      <c r="G414" s="30">
        <v>0.6</v>
      </c>
      <c r="H414" s="28">
        <v>2340</v>
      </c>
      <c r="I414" s="1" t="s">
        <v>15</v>
      </c>
      <c r="J414" s="2">
        <v>42106</v>
      </c>
      <c r="K414" s="1" t="s">
        <v>37</v>
      </c>
      <c r="L414">
        <v>66</v>
      </c>
      <c r="M414" s="1" t="b">
        <f>OR(Solution!$C$2=1,INDEX(Solution!$A$1:$A$11,Solution!$C$2)=Sales_Pipeline[Country])</f>
        <v>1</v>
      </c>
    </row>
    <row r="415" spans="1:13" x14ac:dyDescent="0.25">
      <c r="A415" s="2">
        <v>42040</v>
      </c>
      <c r="B415" s="1" t="s">
        <v>59</v>
      </c>
      <c r="C415" s="1" t="s">
        <v>469</v>
      </c>
      <c r="D415" s="1" t="s">
        <v>19</v>
      </c>
      <c r="E415" s="1" t="s">
        <v>14</v>
      </c>
      <c r="F415" s="28">
        <v>4110</v>
      </c>
      <c r="G415" s="30">
        <v>0.6</v>
      </c>
      <c r="H415" s="28">
        <v>2466</v>
      </c>
      <c r="I415" s="1" t="s">
        <v>47</v>
      </c>
      <c r="J415" s="2">
        <v>42160</v>
      </c>
      <c r="K415" s="1" t="s">
        <v>31</v>
      </c>
      <c r="L415">
        <v>120</v>
      </c>
      <c r="M415" s="1" t="b">
        <f>OR(Solution!$C$2=1,INDEX(Solution!$A$1:$A$11,Solution!$C$2)=Sales_Pipeline[Country])</f>
        <v>1</v>
      </c>
    </row>
    <row r="416" spans="1:13" x14ac:dyDescent="0.25">
      <c r="A416" s="2">
        <v>42040</v>
      </c>
      <c r="B416" s="1" t="s">
        <v>93</v>
      </c>
      <c r="C416" s="1" t="s">
        <v>470</v>
      </c>
      <c r="D416" s="1" t="s">
        <v>40</v>
      </c>
      <c r="E416" s="1" t="s">
        <v>20</v>
      </c>
      <c r="F416" s="28">
        <v>3020</v>
      </c>
      <c r="G416" s="30">
        <v>0.55000000000000004</v>
      </c>
      <c r="H416" s="28">
        <v>1661</v>
      </c>
      <c r="I416" s="1" t="s">
        <v>47</v>
      </c>
      <c r="J416" s="2">
        <v>42105</v>
      </c>
      <c r="K416" s="1" t="s">
        <v>21</v>
      </c>
      <c r="L416">
        <v>65</v>
      </c>
      <c r="M416" s="1" t="b">
        <f>OR(Solution!$C$2=1,INDEX(Solution!$A$1:$A$11,Solution!$C$2)=Sales_Pipeline[Country])</f>
        <v>1</v>
      </c>
    </row>
    <row r="417" spans="1:13" x14ac:dyDescent="0.25">
      <c r="A417" s="2">
        <v>42040</v>
      </c>
      <c r="B417" s="1" t="s">
        <v>11</v>
      </c>
      <c r="C417" s="1" t="s">
        <v>471</v>
      </c>
      <c r="D417" s="1" t="s">
        <v>19</v>
      </c>
      <c r="E417" s="1" t="s">
        <v>35</v>
      </c>
      <c r="F417" s="28">
        <v>4470</v>
      </c>
      <c r="G417" s="30">
        <v>0.6</v>
      </c>
      <c r="H417" s="28">
        <v>2682</v>
      </c>
      <c r="I417" s="1" t="s">
        <v>47</v>
      </c>
      <c r="J417" s="2">
        <v>42100</v>
      </c>
      <c r="K417" s="1" t="s">
        <v>31</v>
      </c>
      <c r="L417">
        <v>60</v>
      </c>
      <c r="M417" s="1" t="b">
        <f>OR(Solution!$C$2=1,INDEX(Solution!$A$1:$A$11,Solution!$C$2)=Sales_Pipeline[Country])</f>
        <v>1</v>
      </c>
    </row>
    <row r="418" spans="1:13" x14ac:dyDescent="0.25">
      <c r="A418" s="2">
        <v>42040</v>
      </c>
      <c r="B418" s="1" t="s">
        <v>83</v>
      </c>
      <c r="C418" s="1" t="s">
        <v>472</v>
      </c>
      <c r="D418" s="1" t="s">
        <v>23</v>
      </c>
      <c r="E418" s="1" t="s">
        <v>20</v>
      </c>
      <c r="F418" s="28">
        <v>3020</v>
      </c>
      <c r="G418" s="30">
        <v>0.7</v>
      </c>
      <c r="H418" s="28">
        <v>2114</v>
      </c>
      <c r="I418" s="1" t="s">
        <v>47</v>
      </c>
      <c r="J418" s="2">
        <v>42122</v>
      </c>
      <c r="K418" s="1" t="s">
        <v>21</v>
      </c>
      <c r="L418">
        <v>82</v>
      </c>
      <c r="M418" s="1" t="b">
        <f>OR(Solution!$C$2=1,INDEX(Solution!$A$1:$A$11,Solution!$C$2)=Sales_Pipeline[Country])</f>
        <v>1</v>
      </c>
    </row>
    <row r="419" spans="1:13" x14ac:dyDescent="0.25">
      <c r="A419" s="2">
        <v>42041</v>
      </c>
      <c r="B419" s="1" t="s">
        <v>93</v>
      </c>
      <c r="C419" s="1" t="s">
        <v>473</v>
      </c>
      <c r="D419" s="1" t="s">
        <v>13</v>
      </c>
      <c r="E419" s="1" t="s">
        <v>20</v>
      </c>
      <c r="F419" s="28">
        <v>1560</v>
      </c>
      <c r="G419" s="30">
        <v>0.85</v>
      </c>
      <c r="H419" s="28">
        <v>1326</v>
      </c>
      <c r="I419" s="1" t="s">
        <v>24</v>
      </c>
      <c r="J419" s="2">
        <v>42182</v>
      </c>
      <c r="K419" s="1" t="s">
        <v>37</v>
      </c>
      <c r="L419">
        <v>141</v>
      </c>
      <c r="M419" s="1" t="b">
        <f>OR(Solution!$C$2=1,INDEX(Solution!$A$1:$A$11,Solution!$C$2)=Sales_Pipeline[Country])</f>
        <v>1</v>
      </c>
    </row>
    <row r="420" spans="1:13" x14ac:dyDescent="0.25">
      <c r="A420" s="2">
        <v>42041</v>
      </c>
      <c r="B420" s="1" t="s">
        <v>44</v>
      </c>
      <c r="C420" s="1" t="s">
        <v>474</v>
      </c>
      <c r="D420" s="1" t="s">
        <v>19</v>
      </c>
      <c r="E420" s="1" t="s">
        <v>46</v>
      </c>
      <c r="F420" s="28">
        <v>670</v>
      </c>
      <c r="G420" s="30">
        <v>0.55000000000000004</v>
      </c>
      <c r="H420" s="28">
        <v>368.5</v>
      </c>
      <c r="I420" s="1" t="s">
        <v>24</v>
      </c>
      <c r="J420" s="2">
        <v>42064</v>
      </c>
      <c r="K420" s="1" t="s">
        <v>54</v>
      </c>
      <c r="M420" s="1" t="b">
        <f>OR(Solution!$C$2=1,INDEX(Solution!$A$1:$A$11,Solution!$C$2)=Sales_Pipeline[Country])</f>
        <v>1</v>
      </c>
    </row>
    <row r="421" spans="1:13" x14ac:dyDescent="0.25">
      <c r="A421" s="2">
        <v>42041</v>
      </c>
      <c r="B421" s="1" t="s">
        <v>41</v>
      </c>
      <c r="C421" s="1" t="s">
        <v>475</v>
      </c>
      <c r="D421" s="1" t="s">
        <v>34</v>
      </c>
      <c r="E421" s="1" t="s">
        <v>35</v>
      </c>
      <c r="F421" s="28">
        <v>3260</v>
      </c>
      <c r="G421" s="30">
        <v>0.8</v>
      </c>
      <c r="H421" s="28">
        <v>2608</v>
      </c>
      <c r="I421" s="1" t="s">
        <v>47</v>
      </c>
      <c r="J421" s="2">
        <v>42168</v>
      </c>
      <c r="K421" s="1" t="s">
        <v>21</v>
      </c>
      <c r="L421">
        <v>127</v>
      </c>
      <c r="M421" s="1" t="b">
        <f>OR(Solution!$C$2=1,INDEX(Solution!$A$1:$A$11,Solution!$C$2)=Sales_Pipeline[Country])</f>
        <v>1</v>
      </c>
    </row>
    <row r="422" spans="1:13" x14ac:dyDescent="0.25">
      <c r="A422" s="2">
        <v>42041</v>
      </c>
      <c r="B422" s="1" t="s">
        <v>11</v>
      </c>
      <c r="C422" s="1" t="s">
        <v>476</v>
      </c>
      <c r="D422" s="1" t="s">
        <v>13</v>
      </c>
      <c r="E422" s="1" t="s">
        <v>14</v>
      </c>
      <c r="F422" s="28">
        <v>1790</v>
      </c>
      <c r="G422" s="30">
        <v>0.55000000000000004</v>
      </c>
      <c r="H422" s="28">
        <v>984.5</v>
      </c>
      <c r="I422" s="1" t="s">
        <v>24</v>
      </c>
      <c r="J422" s="2">
        <v>42116</v>
      </c>
      <c r="K422" s="1" t="s">
        <v>37</v>
      </c>
      <c r="L422">
        <v>75</v>
      </c>
      <c r="M422" s="1" t="b">
        <f>OR(Solution!$C$2=1,INDEX(Solution!$A$1:$A$11,Solution!$C$2)=Sales_Pipeline[Country])</f>
        <v>1</v>
      </c>
    </row>
    <row r="423" spans="1:13" x14ac:dyDescent="0.25">
      <c r="A423" s="2">
        <v>42041</v>
      </c>
      <c r="B423" s="1" t="s">
        <v>29</v>
      </c>
      <c r="C423" s="1" t="s">
        <v>477</v>
      </c>
      <c r="D423" s="1" t="s">
        <v>43</v>
      </c>
      <c r="E423" s="1" t="s">
        <v>20</v>
      </c>
      <c r="F423" s="28">
        <v>4670</v>
      </c>
      <c r="G423" s="30">
        <v>0.7</v>
      </c>
      <c r="H423" s="28">
        <v>3269</v>
      </c>
      <c r="I423" s="1" t="s">
        <v>15</v>
      </c>
      <c r="J423" s="2">
        <v>42145</v>
      </c>
      <c r="K423" s="1" t="s">
        <v>16</v>
      </c>
      <c r="L423">
        <v>104</v>
      </c>
      <c r="M423" s="1" t="b">
        <f>OR(Solution!$C$2=1,INDEX(Solution!$A$1:$A$11,Solution!$C$2)=Sales_Pipeline[Country])</f>
        <v>1</v>
      </c>
    </row>
    <row r="424" spans="1:13" x14ac:dyDescent="0.25">
      <c r="A424" s="2">
        <v>42041</v>
      </c>
      <c r="B424" s="1" t="s">
        <v>55</v>
      </c>
      <c r="C424" s="1" t="s">
        <v>478</v>
      </c>
      <c r="D424" s="1" t="s">
        <v>43</v>
      </c>
      <c r="E424" s="1" t="s">
        <v>20</v>
      </c>
      <c r="F424" s="28">
        <v>4060</v>
      </c>
      <c r="G424" s="30">
        <v>0.6</v>
      </c>
      <c r="H424" s="28">
        <v>2436</v>
      </c>
      <c r="I424" s="1" t="s">
        <v>47</v>
      </c>
      <c r="J424" s="2">
        <v>42175</v>
      </c>
      <c r="K424" s="1" t="s">
        <v>37</v>
      </c>
      <c r="L424">
        <v>134</v>
      </c>
      <c r="M424" s="1" t="b">
        <f>OR(Solution!$C$2=1,INDEX(Solution!$A$1:$A$11,Solution!$C$2)=Sales_Pipeline[Country])</f>
        <v>1</v>
      </c>
    </row>
    <row r="425" spans="1:13" x14ac:dyDescent="0.25">
      <c r="A425" s="2">
        <v>42041</v>
      </c>
      <c r="B425" s="1" t="s">
        <v>62</v>
      </c>
      <c r="C425" s="1" t="s">
        <v>479</v>
      </c>
      <c r="D425" s="1" t="s">
        <v>57</v>
      </c>
      <c r="E425" s="1" t="s">
        <v>28</v>
      </c>
      <c r="F425" s="28">
        <v>2170</v>
      </c>
      <c r="G425" s="30">
        <v>0.8</v>
      </c>
      <c r="H425" s="28">
        <v>1736</v>
      </c>
      <c r="I425" s="1" t="s">
        <v>24</v>
      </c>
      <c r="J425" s="2">
        <v>42163</v>
      </c>
      <c r="K425" s="1" t="s">
        <v>37</v>
      </c>
      <c r="L425">
        <v>122</v>
      </c>
      <c r="M425" s="1" t="b">
        <f>OR(Solution!$C$2=1,INDEX(Solution!$A$1:$A$11,Solution!$C$2)=Sales_Pipeline[Country])</f>
        <v>1</v>
      </c>
    </row>
    <row r="426" spans="1:13" x14ac:dyDescent="0.25">
      <c r="A426" s="2">
        <v>42041</v>
      </c>
      <c r="B426" s="1" t="s">
        <v>38</v>
      </c>
      <c r="C426" s="1" t="s">
        <v>480</v>
      </c>
      <c r="D426" s="1" t="s">
        <v>34</v>
      </c>
      <c r="E426" s="1" t="s">
        <v>28</v>
      </c>
      <c r="F426" s="28">
        <v>4310</v>
      </c>
      <c r="G426" s="30">
        <v>0.85</v>
      </c>
      <c r="H426" s="28">
        <v>3663.5</v>
      </c>
      <c r="I426" s="1" t="s">
        <v>47</v>
      </c>
      <c r="J426" s="2">
        <v>42135</v>
      </c>
      <c r="K426" s="1" t="s">
        <v>37</v>
      </c>
      <c r="L426">
        <v>94</v>
      </c>
      <c r="M426" s="1" t="b">
        <f>OR(Solution!$C$2=1,INDEX(Solution!$A$1:$A$11,Solution!$C$2)=Sales_Pipeline[Country])</f>
        <v>1</v>
      </c>
    </row>
    <row r="427" spans="1:13" x14ac:dyDescent="0.25">
      <c r="A427" s="2">
        <v>42041</v>
      </c>
      <c r="B427" s="1" t="s">
        <v>74</v>
      </c>
      <c r="C427" s="1" t="s">
        <v>481</v>
      </c>
      <c r="D427" s="1" t="s">
        <v>23</v>
      </c>
      <c r="E427" s="1" t="s">
        <v>28</v>
      </c>
      <c r="F427" s="28">
        <v>3250</v>
      </c>
      <c r="G427" s="30">
        <v>0.8</v>
      </c>
      <c r="H427" s="28">
        <v>2600</v>
      </c>
      <c r="I427" s="1" t="s">
        <v>24</v>
      </c>
      <c r="J427" s="2">
        <v>42127</v>
      </c>
      <c r="K427" s="1" t="s">
        <v>21</v>
      </c>
      <c r="L427">
        <v>86</v>
      </c>
      <c r="M427" s="1" t="b">
        <f>OR(Solution!$C$2=1,INDEX(Solution!$A$1:$A$11,Solution!$C$2)=Sales_Pipeline[Country])</f>
        <v>1</v>
      </c>
    </row>
    <row r="428" spans="1:13" x14ac:dyDescent="0.25">
      <c r="A428" s="2">
        <v>42041</v>
      </c>
      <c r="B428" s="1" t="s">
        <v>17</v>
      </c>
      <c r="C428" s="1" t="s">
        <v>482</v>
      </c>
      <c r="D428" s="1" t="s">
        <v>57</v>
      </c>
      <c r="E428" s="1" t="s">
        <v>14</v>
      </c>
      <c r="F428" s="28">
        <v>4880</v>
      </c>
      <c r="G428" s="30">
        <v>0.75</v>
      </c>
      <c r="H428" s="28">
        <v>3660</v>
      </c>
      <c r="I428" s="1" t="s">
        <v>24</v>
      </c>
      <c r="J428" s="2">
        <v>42103</v>
      </c>
      <c r="K428" s="1" t="s">
        <v>54</v>
      </c>
      <c r="L428">
        <v>62</v>
      </c>
      <c r="M428" s="1" t="b">
        <f>OR(Solution!$C$2=1,INDEX(Solution!$A$1:$A$11,Solution!$C$2)=Sales_Pipeline[Country])</f>
        <v>1</v>
      </c>
    </row>
    <row r="429" spans="1:13" x14ac:dyDescent="0.25">
      <c r="A429" s="2">
        <v>42042</v>
      </c>
      <c r="B429" s="1" t="s">
        <v>25</v>
      </c>
      <c r="C429" s="1" t="s">
        <v>483</v>
      </c>
      <c r="D429" s="1" t="s">
        <v>13</v>
      </c>
      <c r="E429" s="1" t="s">
        <v>35</v>
      </c>
      <c r="F429" s="28">
        <v>4360</v>
      </c>
      <c r="G429" s="30">
        <v>0.75</v>
      </c>
      <c r="H429" s="28">
        <v>3270</v>
      </c>
      <c r="I429" s="1" t="s">
        <v>47</v>
      </c>
      <c r="J429" s="2">
        <v>42176</v>
      </c>
      <c r="K429" s="1" t="s">
        <v>21</v>
      </c>
      <c r="L429">
        <v>134</v>
      </c>
      <c r="M429" s="1" t="b">
        <f>OR(Solution!$C$2=1,INDEX(Solution!$A$1:$A$11,Solution!$C$2)=Sales_Pipeline[Country])</f>
        <v>1</v>
      </c>
    </row>
    <row r="430" spans="1:13" x14ac:dyDescent="0.25">
      <c r="A430" s="2">
        <v>42042</v>
      </c>
      <c r="B430" s="1" t="s">
        <v>62</v>
      </c>
      <c r="C430" s="1" t="s">
        <v>484</v>
      </c>
      <c r="D430" s="1" t="s">
        <v>43</v>
      </c>
      <c r="E430" s="1" t="s">
        <v>73</v>
      </c>
      <c r="F430" s="28">
        <v>4150</v>
      </c>
      <c r="G430" s="30">
        <v>0.65</v>
      </c>
      <c r="H430" s="28">
        <v>2697.5</v>
      </c>
      <c r="I430" s="1" t="s">
        <v>47</v>
      </c>
      <c r="J430" s="2">
        <v>42180</v>
      </c>
      <c r="K430" s="1" t="s">
        <v>54</v>
      </c>
      <c r="L430">
        <v>138</v>
      </c>
      <c r="M430" s="1" t="b">
        <f>OR(Solution!$C$2=1,INDEX(Solution!$A$1:$A$11,Solution!$C$2)=Sales_Pipeline[Country])</f>
        <v>1</v>
      </c>
    </row>
    <row r="431" spans="1:13" x14ac:dyDescent="0.25">
      <c r="A431" s="2">
        <v>42042</v>
      </c>
      <c r="B431" s="1" t="s">
        <v>55</v>
      </c>
      <c r="C431" s="1" t="s">
        <v>485</v>
      </c>
      <c r="D431" s="1" t="s">
        <v>19</v>
      </c>
      <c r="E431" s="1" t="s">
        <v>20</v>
      </c>
      <c r="F431" s="28">
        <v>990</v>
      </c>
      <c r="G431" s="30">
        <v>0.8</v>
      </c>
      <c r="H431" s="28">
        <v>792</v>
      </c>
      <c r="I431" s="1" t="s">
        <v>15</v>
      </c>
      <c r="J431" s="2">
        <v>42162</v>
      </c>
      <c r="K431" s="1" t="s">
        <v>37</v>
      </c>
      <c r="L431">
        <v>120</v>
      </c>
      <c r="M431" s="1" t="b">
        <f>OR(Solution!$C$2=1,INDEX(Solution!$A$1:$A$11,Solution!$C$2)=Sales_Pipeline[Country])</f>
        <v>1</v>
      </c>
    </row>
    <row r="432" spans="1:13" x14ac:dyDescent="0.25">
      <c r="A432" s="2">
        <v>42042</v>
      </c>
      <c r="B432" s="1" t="s">
        <v>62</v>
      </c>
      <c r="C432" s="1" t="s">
        <v>486</v>
      </c>
      <c r="D432" s="1" t="s">
        <v>57</v>
      </c>
      <c r="E432" s="1" t="s">
        <v>28</v>
      </c>
      <c r="F432" s="28">
        <v>3920</v>
      </c>
      <c r="G432" s="30">
        <v>0.65</v>
      </c>
      <c r="H432" s="28">
        <v>2548</v>
      </c>
      <c r="I432" s="1" t="s">
        <v>47</v>
      </c>
      <c r="J432" s="2">
        <v>42156</v>
      </c>
      <c r="K432" s="1" t="s">
        <v>37</v>
      </c>
      <c r="L432">
        <v>114</v>
      </c>
      <c r="M432" s="1" t="b">
        <f>OR(Solution!$C$2=1,INDEX(Solution!$A$1:$A$11,Solution!$C$2)=Sales_Pipeline[Country])</f>
        <v>1</v>
      </c>
    </row>
    <row r="433" spans="1:13" x14ac:dyDescent="0.25">
      <c r="A433" s="2">
        <v>42042</v>
      </c>
      <c r="B433" s="1" t="s">
        <v>41</v>
      </c>
      <c r="C433" s="1" t="s">
        <v>487</v>
      </c>
      <c r="D433" s="1" t="s">
        <v>23</v>
      </c>
      <c r="E433" s="1" t="s">
        <v>20</v>
      </c>
      <c r="F433" s="28">
        <v>3520</v>
      </c>
      <c r="G433" s="30">
        <v>0.6</v>
      </c>
      <c r="H433" s="28">
        <v>2112</v>
      </c>
      <c r="I433" s="1" t="s">
        <v>15</v>
      </c>
      <c r="J433" s="2">
        <v>42125</v>
      </c>
      <c r="K433" s="1" t="s">
        <v>31</v>
      </c>
      <c r="L433">
        <v>83</v>
      </c>
      <c r="M433" s="1" t="b">
        <f>OR(Solution!$C$2=1,INDEX(Solution!$A$1:$A$11,Solution!$C$2)=Sales_Pipeline[Country])</f>
        <v>1</v>
      </c>
    </row>
    <row r="434" spans="1:13" x14ac:dyDescent="0.25">
      <c r="A434" s="2">
        <v>42042</v>
      </c>
      <c r="B434" s="1" t="s">
        <v>29</v>
      </c>
      <c r="C434" s="1" t="s">
        <v>488</v>
      </c>
      <c r="D434" s="1" t="s">
        <v>52</v>
      </c>
      <c r="E434" s="1" t="s">
        <v>14</v>
      </c>
      <c r="F434" s="28">
        <v>680</v>
      </c>
      <c r="G434" s="30">
        <v>0.75</v>
      </c>
      <c r="H434" s="28">
        <v>510</v>
      </c>
      <c r="I434" s="1" t="s">
        <v>15</v>
      </c>
      <c r="J434" s="2">
        <v>42159</v>
      </c>
      <c r="K434" s="1" t="s">
        <v>37</v>
      </c>
      <c r="L434">
        <v>117</v>
      </c>
      <c r="M434" s="1" t="b">
        <f>OR(Solution!$C$2=1,INDEX(Solution!$A$1:$A$11,Solution!$C$2)=Sales_Pipeline[Country])</f>
        <v>1</v>
      </c>
    </row>
    <row r="435" spans="1:13" x14ac:dyDescent="0.25">
      <c r="A435" s="2">
        <v>42042</v>
      </c>
      <c r="B435" s="1" t="s">
        <v>65</v>
      </c>
      <c r="C435" s="1" t="s">
        <v>489</v>
      </c>
      <c r="D435" s="1" t="s">
        <v>13</v>
      </c>
      <c r="E435" s="1" t="s">
        <v>35</v>
      </c>
      <c r="F435" s="28">
        <v>3080</v>
      </c>
      <c r="G435" s="30">
        <v>0.85</v>
      </c>
      <c r="H435" s="28">
        <v>2618</v>
      </c>
      <c r="I435" s="1" t="s">
        <v>47</v>
      </c>
      <c r="J435" s="2">
        <v>42134</v>
      </c>
      <c r="K435" s="1" t="s">
        <v>21</v>
      </c>
      <c r="L435">
        <v>92</v>
      </c>
      <c r="M435" s="1" t="b">
        <f>OR(Solution!$C$2=1,INDEX(Solution!$A$1:$A$11,Solution!$C$2)=Sales_Pipeline[Country])</f>
        <v>1</v>
      </c>
    </row>
    <row r="436" spans="1:13" x14ac:dyDescent="0.25">
      <c r="A436" s="2">
        <v>42042</v>
      </c>
      <c r="B436" s="1" t="s">
        <v>62</v>
      </c>
      <c r="C436" s="1" t="s">
        <v>490</v>
      </c>
      <c r="D436" s="1" t="s">
        <v>27</v>
      </c>
      <c r="E436" s="1" t="s">
        <v>20</v>
      </c>
      <c r="F436" s="28">
        <v>1790</v>
      </c>
      <c r="G436" s="30">
        <v>0.7</v>
      </c>
      <c r="H436" s="28">
        <v>1253</v>
      </c>
      <c r="I436" s="1" t="s">
        <v>15</v>
      </c>
      <c r="J436" s="2">
        <v>42110</v>
      </c>
      <c r="K436" s="1" t="s">
        <v>37</v>
      </c>
      <c r="L436">
        <v>68</v>
      </c>
      <c r="M436" s="1" t="b">
        <f>OR(Solution!$C$2=1,INDEX(Solution!$A$1:$A$11,Solution!$C$2)=Sales_Pipeline[Country])</f>
        <v>1</v>
      </c>
    </row>
    <row r="437" spans="1:13" x14ac:dyDescent="0.25">
      <c r="A437" s="2">
        <v>42042</v>
      </c>
      <c r="B437" s="1" t="s">
        <v>59</v>
      </c>
      <c r="C437" s="1" t="s">
        <v>491</v>
      </c>
      <c r="D437" s="1" t="s">
        <v>57</v>
      </c>
      <c r="E437" s="1" t="s">
        <v>35</v>
      </c>
      <c r="F437" s="28">
        <v>1410</v>
      </c>
      <c r="G437" s="30">
        <v>0.6</v>
      </c>
      <c r="H437" s="28">
        <v>846</v>
      </c>
      <c r="I437" s="1" t="s">
        <v>47</v>
      </c>
      <c r="J437" s="2">
        <v>42114</v>
      </c>
      <c r="K437" s="1" t="s">
        <v>16</v>
      </c>
      <c r="L437">
        <v>72</v>
      </c>
      <c r="M437" s="1" t="b">
        <f>OR(Solution!$C$2=1,INDEX(Solution!$A$1:$A$11,Solution!$C$2)=Sales_Pipeline[Country])</f>
        <v>1</v>
      </c>
    </row>
    <row r="438" spans="1:13" x14ac:dyDescent="0.25">
      <c r="A438" s="2">
        <v>42042</v>
      </c>
      <c r="B438" s="1" t="s">
        <v>25</v>
      </c>
      <c r="C438" s="1" t="s">
        <v>492</v>
      </c>
      <c r="D438" s="1" t="s">
        <v>23</v>
      </c>
      <c r="E438" s="1" t="s">
        <v>46</v>
      </c>
      <c r="F438" s="28">
        <v>3300</v>
      </c>
      <c r="G438" s="30">
        <v>0.65</v>
      </c>
      <c r="H438" s="28">
        <v>2145</v>
      </c>
      <c r="I438" s="1" t="s">
        <v>47</v>
      </c>
      <c r="J438" s="2">
        <v>42063</v>
      </c>
      <c r="K438" s="1" t="s">
        <v>54</v>
      </c>
      <c r="M438" s="1" t="b">
        <f>OR(Solution!$C$2=1,INDEX(Solution!$A$1:$A$11,Solution!$C$2)=Sales_Pipeline[Country])</f>
        <v>1</v>
      </c>
    </row>
    <row r="439" spans="1:13" x14ac:dyDescent="0.25">
      <c r="A439" s="2">
        <v>42042</v>
      </c>
      <c r="B439" s="1" t="s">
        <v>17</v>
      </c>
      <c r="C439" s="1" t="s">
        <v>493</v>
      </c>
      <c r="D439" s="1" t="s">
        <v>61</v>
      </c>
      <c r="E439" s="1" t="s">
        <v>14</v>
      </c>
      <c r="F439" s="28">
        <v>3890</v>
      </c>
      <c r="G439" s="30">
        <v>0.8</v>
      </c>
      <c r="H439" s="28">
        <v>3112</v>
      </c>
      <c r="I439" s="1" t="s">
        <v>47</v>
      </c>
      <c r="J439" s="2">
        <v>42102</v>
      </c>
      <c r="K439" s="1" t="s">
        <v>31</v>
      </c>
      <c r="L439">
        <v>60</v>
      </c>
      <c r="M439" s="1" t="b">
        <f>OR(Solution!$C$2=1,INDEX(Solution!$A$1:$A$11,Solution!$C$2)=Sales_Pipeline[Country])</f>
        <v>1</v>
      </c>
    </row>
    <row r="440" spans="1:13" x14ac:dyDescent="0.25">
      <c r="A440" s="2">
        <v>42042</v>
      </c>
      <c r="B440" s="1" t="s">
        <v>68</v>
      </c>
      <c r="C440" s="1" t="s">
        <v>494</v>
      </c>
      <c r="D440" s="1" t="s">
        <v>43</v>
      </c>
      <c r="E440" s="1" t="s">
        <v>20</v>
      </c>
      <c r="F440" s="28">
        <v>1070</v>
      </c>
      <c r="G440" s="30">
        <v>0.65</v>
      </c>
      <c r="H440" s="28">
        <v>695.5</v>
      </c>
      <c r="I440" s="1" t="s">
        <v>24</v>
      </c>
      <c r="J440" s="2">
        <v>42133</v>
      </c>
      <c r="K440" s="1" t="s">
        <v>37</v>
      </c>
      <c r="L440">
        <v>91</v>
      </c>
      <c r="M440" s="1" t="b">
        <f>OR(Solution!$C$2=1,INDEX(Solution!$A$1:$A$11,Solution!$C$2)=Sales_Pipeline[Country])</f>
        <v>1</v>
      </c>
    </row>
    <row r="441" spans="1:13" x14ac:dyDescent="0.25">
      <c r="A441" s="2">
        <v>42042</v>
      </c>
      <c r="B441" s="1" t="s">
        <v>91</v>
      </c>
      <c r="C441" s="1" t="s">
        <v>495</v>
      </c>
      <c r="D441" s="1" t="s">
        <v>43</v>
      </c>
      <c r="E441" s="1" t="s">
        <v>14</v>
      </c>
      <c r="F441" s="28">
        <v>2850</v>
      </c>
      <c r="G441" s="30">
        <v>0.6</v>
      </c>
      <c r="H441" s="28">
        <v>1710</v>
      </c>
      <c r="I441" s="1" t="s">
        <v>47</v>
      </c>
      <c r="J441" s="2">
        <v>42121</v>
      </c>
      <c r="K441" s="1" t="s">
        <v>21</v>
      </c>
      <c r="L441">
        <v>79</v>
      </c>
      <c r="M441" s="1" t="b">
        <f>OR(Solution!$C$2=1,INDEX(Solution!$A$1:$A$11,Solution!$C$2)=Sales_Pipeline[Country])</f>
        <v>1</v>
      </c>
    </row>
    <row r="442" spans="1:13" x14ac:dyDescent="0.25">
      <c r="A442" s="2">
        <v>42042</v>
      </c>
      <c r="B442" s="1" t="s">
        <v>55</v>
      </c>
      <c r="C442" s="1" t="s">
        <v>496</v>
      </c>
      <c r="D442" s="1" t="s">
        <v>61</v>
      </c>
      <c r="E442" s="1" t="s">
        <v>14</v>
      </c>
      <c r="F442" s="28">
        <v>2150</v>
      </c>
      <c r="G442" s="30">
        <v>0.8</v>
      </c>
      <c r="H442" s="28">
        <v>1720</v>
      </c>
      <c r="I442" s="1" t="s">
        <v>24</v>
      </c>
      <c r="J442" s="2">
        <v>42139</v>
      </c>
      <c r="K442" s="1" t="s">
        <v>21</v>
      </c>
      <c r="L442">
        <v>97</v>
      </c>
      <c r="M442" s="1" t="b">
        <f>OR(Solution!$C$2=1,INDEX(Solution!$A$1:$A$11,Solution!$C$2)=Sales_Pipeline[Country])</f>
        <v>1</v>
      </c>
    </row>
    <row r="443" spans="1:13" x14ac:dyDescent="0.25">
      <c r="A443" s="2">
        <v>42043</v>
      </c>
      <c r="B443" s="1" t="s">
        <v>55</v>
      </c>
      <c r="C443" s="1" t="s">
        <v>497</v>
      </c>
      <c r="D443" s="1" t="s">
        <v>13</v>
      </c>
      <c r="E443" s="1" t="s">
        <v>14</v>
      </c>
      <c r="F443" s="28">
        <v>580</v>
      </c>
      <c r="G443" s="30">
        <v>0.55000000000000004</v>
      </c>
      <c r="H443" s="28">
        <v>319</v>
      </c>
      <c r="I443" s="1" t="s">
        <v>15</v>
      </c>
      <c r="J443" s="2">
        <v>42133</v>
      </c>
      <c r="K443" s="1" t="s">
        <v>21</v>
      </c>
      <c r="L443">
        <v>90</v>
      </c>
      <c r="M443" s="1" t="b">
        <f>OR(Solution!$C$2=1,INDEX(Solution!$A$1:$A$11,Solution!$C$2)=Sales_Pipeline[Country])</f>
        <v>1</v>
      </c>
    </row>
    <row r="444" spans="1:13" x14ac:dyDescent="0.25">
      <c r="A444" s="2">
        <v>42043</v>
      </c>
      <c r="B444" s="1" t="s">
        <v>44</v>
      </c>
      <c r="C444" s="1" t="s">
        <v>498</v>
      </c>
      <c r="D444" s="1" t="s">
        <v>27</v>
      </c>
      <c r="E444" s="1" t="s">
        <v>14</v>
      </c>
      <c r="F444" s="28">
        <v>1870</v>
      </c>
      <c r="G444" s="30">
        <v>0.55000000000000004</v>
      </c>
      <c r="H444" s="28">
        <v>1028.5</v>
      </c>
      <c r="I444" s="1" t="s">
        <v>24</v>
      </c>
      <c r="J444" s="2">
        <v>42139</v>
      </c>
      <c r="K444" s="1" t="s">
        <v>16</v>
      </c>
      <c r="L444">
        <v>96</v>
      </c>
      <c r="M444" s="1" t="b">
        <f>OR(Solution!$C$2=1,INDEX(Solution!$A$1:$A$11,Solution!$C$2)=Sales_Pipeline[Country])</f>
        <v>1</v>
      </c>
    </row>
    <row r="445" spans="1:13" x14ac:dyDescent="0.25">
      <c r="A445" s="2">
        <v>42043</v>
      </c>
      <c r="B445" s="1" t="s">
        <v>17</v>
      </c>
      <c r="C445" s="1" t="s">
        <v>499</v>
      </c>
      <c r="D445" s="1" t="s">
        <v>52</v>
      </c>
      <c r="E445" s="1" t="s">
        <v>14</v>
      </c>
      <c r="F445" s="28">
        <v>1700</v>
      </c>
      <c r="G445" s="30">
        <v>0.55000000000000004</v>
      </c>
      <c r="H445" s="28">
        <v>935</v>
      </c>
      <c r="I445" s="1" t="s">
        <v>15</v>
      </c>
      <c r="J445" s="2">
        <v>42109</v>
      </c>
      <c r="K445" s="1" t="s">
        <v>31</v>
      </c>
      <c r="L445">
        <v>66</v>
      </c>
      <c r="M445" s="1" t="b">
        <f>OR(Solution!$C$2=1,INDEX(Solution!$A$1:$A$11,Solution!$C$2)=Sales_Pipeline[Country])</f>
        <v>1</v>
      </c>
    </row>
    <row r="446" spans="1:13" x14ac:dyDescent="0.25">
      <c r="A446" s="2">
        <v>42043</v>
      </c>
      <c r="B446" s="1" t="s">
        <v>55</v>
      </c>
      <c r="C446" s="1" t="s">
        <v>500</v>
      </c>
      <c r="D446" s="1" t="s">
        <v>61</v>
      </c>
      <c r="E446" s="1" t="s">
        <v>14</v>
      </c>
      <c r="F446" s="28">
        <v>4930</v>
      </c>
      <c r="G446" s="30">
        <v>0.8</v>
      </c>
      <c r="H446" s="28">
        <v>3944</v>
      </c>
      <c r="I446" s="1" t="s">
        <v>24</v>
      </c>
      <c r="J446" s="2">
        <v>42106</v>
      </c>
      <c r="K446" s="1" t="s">
        <v>21</v>
      </c>
      <c r="L446">
        <v>63</v>
      </c>
      <c r="M446" s="1" t="b">
        <f>OR(Solution!$C$2=1,INDEX(Solution!$A$1:$A$11,Solution!$C$2)=Sales_Pipeline[Country])</f>
        <v>1</v>
      </c>
    </row>
    <row r="447" spans="1:13" x14ac:dyDescent="0.25">
      <c r="A447" s="2">
        <v>42043</v>
      </c>
      <c r="B447" s="1" t="s">
        <v>17</v>
      </c>
      <c r="C447" s="1" t="s">
        <v>501</v>
      </c>
      <c r="D447" s="1" t="s">
        <v>57</v>
      </c>
      <c r="E447" s="1" t="s">
        <v>14</v>
      </c>
      <c r="F447" s="28">
        <v>2730</v>
      </c>
      <c r="G447" s="30">
        <v>0.6</v>
      </c>
      <c r="H447" s="28">
        <v>1638</v>
      </c>
      <c r="I447" s="1" t="s">
        <v>47</v>
      </c>
      <c r="J447" s="2">
        <v>42109</v>
      </c>
      <c r="K447" s="1" t="s">
        <v>21</v>
      </c>
      <c r="L447">
        <v>66</v>
      </c>
      <c r="M447" s="1" t="b">
        <f>OR(Solution!$C$2=1,INDEX(Solution!$A$1:$A$11,Solution!$C$2)=Sales_Pipeline[Country])</f>
        <v>1</v>
      </c>
    </row>
    <row r="448" spans="1:13" x14ac:dyDescent="0.25">
      <c r="A448" s="2">
        <v>42043</v>
      </c>
      <c r="B448" s="1" t="s">
        <v>32</v>
      </c>
      <c r="C448" s="1" t="s">
        <v>502</v>
      </c>
      <c r="D448" s="1" t="s">
        <v>40</v>
      </c>
      <c r="E448" s="1" t="s">
        <v>20</v>
      </c>
      <c r="F448" s="28">
        <v>1140</v>
      </c>
      <c r="G448" s="30">
        <v>0.7</v>
      </c>
      <c r="H448" s="28">
        <v>798</v>
      </c>
      <c r="I448" s="1" t="s">
        <v>24</v>
      </c>
      <c r="J448" s="2">
        <v>42127</v>
      </c>
      <c r="K448" s="1" t="s">
        <v>37</v>
      </c>
      <c r="L448">
        <v>84</v>
      </c>
      <c r="M448" s="1" t="b">
        <f>OR(Solution!$C$2=1,INDEX(Solution!$A$1:$A$11,Solution!$C$2)=Sales_Pipeline[Country])</f>
        <v>1</v>
      </c>
    </row>
    <row r="449" spans="1:13" x14ac:dyDescent="0.25">
      <c r="A449" s="2">
        <v>42043</v>
      </c>
      <c r="B449" s="1" t="s">
        <v>44</v>
      </c>
      <c r="C449" s="1" t="s">
        <v>503</v>
      </c>
      <c r="D449" s="1" t="s">
        <v>40</v>
      </c>
      <c r="E449" s="1" t="s">
        <v>20</v>
      </c>
      <c r="F449" s="28">
        <v>860</v>
      </c>
      <c r="G449" s="30">
        <v>0.85</v>
      </c>
      <c r="H449" s="28">
        <v>731</v>
      </c>
      <c r="I449" s="1" t="s">
        <v>47</v>
      </c>
      <c r="J449" s="2">
        <v>42131</v>
      </c>
      <c r="K449" s="1" t="s">
        <v>21</v>
      </c>
      <c r="L449">
        <v>88</v>
      </c>
      <c r="M449" s="1" t="b">
        <f>OR(Solution!$C$2=1,INDEX(Solution!$A$1:$A$11,Solution!$C$2)=Sales_Pipeline[Country])</f>
        <v>1</v>
      </c>
    </row>
    <row r="450" spans="1:13" x14ac:dyDescent="0.25">
      <c r="A450" s="2">
        <v>42043</v>
      </c>
      <c r="B450" s="1" t="s">
        <v>65</v>
      </c>
      <c r="C450" s="1" t="s">
        <v>504</v>
      </c>
      <c r="D450" s="1" t="s">
        <v>57</v>
      </c>
      <c r="E450" s="1" t="s">
        <v>28</v>
      </c>
      <c r="F450" s="28">
        <v>4780</v>
      </c>
      <c r="G450" s="30">
        <v>0.7</v>
      </c>
      <c r="H450" s="28">
        <v>3346</v>
      </c>
      <c r="I450" s="1" t="s">
        <v>47</v>
      </c>
      <c r="J450" s="2">
        <v>42159</v>
      </c>
      <c r="K450" s="1" t="s">
        <v>21</v>
      </c>
      <c r="L450">
        <v>116</v>
      </c>
      <c r="M450" s="1" t="b">
        <f>OR(Solution!$C$2=1,INDEX(Solution!$A$1:$A$11,Solution!$C$2)=Sales_Pipeline[Country])</f>
        <v>1</v>
      </c>
    </row>
    <row r="451" spans="1:13" x14ac:dyDescent="0.25">
      <c r="A451" s="2">
        <v>42043</v>
      </c>
      <c r="B451" s="1" t="s">
        <v>32</v>
      </c>
      <c r="C451" s="1" t="s">
        <v>505</v>
      </c>
      <c r="D451" s="1" t="s">
        <v>43</v>
      </c>
      <c r="E451" s="1" t="s">
        <v>20</v>
      </c>
      <c r="F451" s="28">
        <v>2850</v>
      </c>
      <c r="G451" s="30">
        <v>0.6</v>
      </c>
      <c r="H451" s="28">
        <v>1710</v>
      </c>
      <c r="I451" s="1" t="s">
        <v>15</v>
      </c>
      <c r="J451" s="2">
        <v>42110</v>
      </c>
      <c r="K451" s="1" t="s">
        <v>37</v>
      </c>
      <c r="L451">
        <v>67</v>
      </c>
      <c r="M451" s="1" t="b">
        <f>OR(Solution!$C$2=1,INDEX(Solution!$A$1:$A$11,Solution!$C$2)=Sales_Pipeline[Country])</f>
        <v>1</v>
      </c>
    </row>
    <row r="452" spans="1:13" x14ac:dyDescent="0.25">
      <c r="A452" s="2">
        <v>42043</v>
      </c>
      <c r="B452" s="1" t="s">
        <v>83</v>
      </c>
      <c r="C452" s="1" t="s">
        <v>506</v>
      </c>
      <c r="D452" s="1" t="s">
        <v>61</v>
      </c>
      <c r="E452" s="1" t="s">
        <v>14</v>
      </c>
      <c r="F452" s="28">
        <v>3330</v>
      </c>
      <c r="G452" s="30">
        <v>0.6</v>
      </c>
      <c r="H452" s="28">
        <v>1998</v>
      </c>
      <c r="I452" s="1" t="s">
        <v>24</v>
      </c>
      <c r="J452" s="2">
        <v>42126</v>
      </c>
      <c r="K452" s="1" t="s">
        <v>21</v>
      </c>
      <c r="L452">
        <v>83</v>
      </c>
      <c r="M452" s="1" t="b">
        <f>OR(Solution!$C$2=1,INDEX(Solution!$A$1:$A$11,Solution!$C$2)=Sales_Pipeline[Country])</f>
        <v>1</v>
      </c>
    </row>
    <row r="453" spans="1:13" x14ac:dyDescent="0.25">
      <c r="A453" s="2">
        <v>42043</v>
      </c>
      <c r="B453" s="1" t="s">
        <v>32</v>
      </c>
      <c r="C453" s="1" t="s">
        <v>507</v>
      </c>
      <c r="D453" s="1" t="s">
        <v>27</v>
      </c>
      <c r="E453" s="1" t="s">
        <v>20</v>
      </c>
      <c r="F453" s="28">
        <v>1400</v>
      </c>
      <c r="G453" s="30">
        <v>0.55000000000000004</v>
      </c>
      <c r="H453" s="28">
        <v>770</v>
      </c>
      <c r="I453" s="1" t="s">
        <v>47</v>
      </c>
      <c r="J453" s="2">
        <v>42135</v>
      </c>
      <c r="K453" s="1" t="s">
        <v>21</v>
      </c>
      <c r="L453">
        <v>92</v>
      </c>
      <c r="M453" s="1" t="b">
        <f>OR(Solution!$C$2=1,INDEX(Solution!$A$1:$A$11,Solution!$C$2)=Sales_Pipeline[Country])</f>
        <v>1</v>
      </c>
    </row>
    <row r="454" spans="1:13" x14ac:dyDescent="0.25">
      <c r="A454" s="2">
        <v>42043</v>
      </c>
      <c r="B454" s="1" t="s">
        <v>44</v>
      </c>
      <c r="C454" s="1" t="s">
        <v>508</v>
      </c>
      <c r="D454" s="1" t="s">
        <v>34</v>
      </c>
      <c r="E454" s="1" t="s">
        <v>20</v>
      </c>
      <c r="F454" s="28">
        <v>1030</v>
      </c>
      <c r="G454" s="30">
        <v>0.65</v>
      </c>
      <c r="H454" s="28">
        <v>669.5</v>
      </c>
      <c r="I454" s="1" t="s">
        <v>47</v>
      </c>
      <c r="J454" s="2">
        <v>42109</v>
      </c>
      <c r="K454" s="1" t="s">
        <v>37</v>
      </c>
      <c r="L454">
        <v>66</v>
      </c>
      <c r="M454" s="1" t="b">
        <f>OR(Solution!$C$2=1,INDEX(Solution!$A$1:$A$11,Solution!$C$2)=Sales_Pipeline[Country])</f>
        <v>1</v>
      </c>
    </row>
    <row r="455" spans="1:13" x14ac:dyDescent="0.25">
      <c r="A455" s="2">
        <v>42043</v>
      </c>
      <c r="B455" s="1" t="s">
        <v>68</v>
      </c>
      <c r="C455" s="1" t="s">
        <v>509</v>
      </c>
      <c r="D455" s="1" t="s">
        <v>13</v>
      </c>
      <c r="E455" s="1" t="s">
        <v>20</v>
      </c>
      <c r="F455" s="28">
        <v>960</v>
      </c>
      <c r="G455" s="30">
        <v>0.5</v>
      </c>
      <c r="H455" s="28">
        <v>480</v>
      </c>
      <c r="I455" s="1" t="s">
        <v>47</v>
      </c>
      <c r="J455" s="2">
        <v>42166</v>
      </c>
      <c r="K455" s="1" t="s">
        <v>31</v>
      </c>
      <c r="L455">
        <v>123</v>
      </c>
      <c r="M455" s="1" t="b">
        <f>OR(Solution!$C$2=1,INDEX(Solution!$A$1:$A$11,Solution!$C$2)=Sales_Pipeline[Country])</f>
        <v>1</v>
      </c>
    </row>
    <row r="456" spans="1:13" x14ac:dyDescent="0.25">
      <c r="A456" s="2">
        <v>42043</v>
      </c>
      <c r="B456" s="1" t="s">
        <v>68</v>
      </c>
      <c r="C456" s="1" t="s">
        <v>510</v>
      </c>
      <c r="D456" s="1" t="s">
        <v>19</v>
      </c>
      <c r="E456" s="1" t="s">
        <v>20</v>
      </c>
      <c r="F456" s="28">
        <v>450</v>
      </c>
      <c r="G456" s="30">
        <v>0.55000000000000004</v>
      </c>
      <c r="H456" s="28">
        <v>247.5</v>
      </c>
      <c r="I456" s="1" t="s">
        <v>53</v>
      </c>
      <c r="J456" s="2">
        <v>42122</v>
      </c>
      <c r="K456" s="1" t="s">
        <v>21</v>
      </c>
      <c r="L456">
        <v>79</v>
      </c>
      <c r="M456" s="1" t="b">
        <f>OR(Solution!$C$2=1,INDEX(Solution!$A$1:$A$11,Solution!$C$2)=Sales_Pipeline[Country])</f>
        <v>1</v>
      </c>
    </row>
    <row r="457" spans="1:13" x14ac:dyDescent="0.25">
      <c r="A457" s="2">
        <v>42043</v>
      </c>
      <c r="B457" s="1" t="s">
        <v>83</v>
      </c>
      <c r="C457" s="1" t="s">
        <v>511</v>
      </c>
      <c r="D457" s="1" t="s">
        <v>40</v>
      </c>
      <c r="E457" s="1" t="s">
        <v>20</v>
      </c>
      <c r="F457" s="28">
        <v>570</v>
      </c>
      <c r="G457" s="30">
        <v>0.7</v>
      </c>
      <c r="H457" s="28">
        <v>399</v>
      </c>
      <c r="I457" s="1" t="s">
        <v>47</v>
      </c>
      <c r="J457" s="2">
        <v>42129</v>
      </c>
      <c r="K457" s="1" t="s">
        <v>21</v>
      </c>
      <c r="L457">
        <v>86</v>
      </c>
      <c r="M457" s="1" t="b">
        <f>OR(Solution!$C$2=1,INDEX(Solution!$A$1:$A$11,Solution!$C$2)=Sales_Pipeline[Country])</f>
        <v>1</v>
      </c>
    </row>
    <row r="458" spans="1:13" x14ac:dyDescent="0.25">
      <c r="A458" s="2">
        <v>42043</v>
      </c>
      <c r="B458" s="1" t="s">
        <v>41</v>
      </c>
      <c r="C458" s="1" t="s">
        <v>512</v>
      </c>
      <c r="D458" s="1" t="s">
        <v>19</v>
      </c>
      <c r="E458" s="1" t="s">
        <v>46</v>
      </c>
      <c r="F458" s="28">
        <v>4220</v>
      </c>
      <c r="G458" s="30">
        <v>0.6</v>
      </c>
      <c r="H458" s="28">
        <v>2532</v>
      </c>
      <c r="I458" s="1" t="s">
        <v>47</v>
      </c>
      <c r="J458" s="2">
        <v>42081</v>
      </c>
      <c r="K458" s="1" t="s">
        <v>54</v>
      </c>
      <c r="M458" s="1" t="b">
        <f>OR(Solution!$C$2=1,INDEX(Solution!$A$1:$A$11,Solution!$C$2)=Sales_Pipeline[Country])</f>
        <v>1</v>
      </c>
    </row>
    <row r="459" spans="1:13" x14ac:dyDescent="0.25">
      <c r="A459" s="2">
        <v>42044</v>
      </c>
      <c r="B459" s="1" t="s">
        <v>44</v>
      </c>
      <c r="C459" s="1" t="s">
        <v>513</v>
      </c>
      <c r="D459" s="1" t="s">
        <v>19</v>
      </c>
      <c r="E459" s="1" t="s">
        <v>20</v>
      </c>
      <c r="F459" s="28">
        <v>4140</v>
      </c>
      <c r="G459" s="30">
        <v>0.7</v>
      </c>
      <c r="H459" s="28">
        <v>2898</v>
      </c>
      <c r="I459" s="1" t="s">
        <v>47</v>
      </c>
      <c r="J459" s="2">
        <v>42122</v>
      </c>
      <c r="K459" s="1" t="s">
        <v>54</v>
      </c>
      <c r="L459">
        <v>78</v>
      </c>
      <c r="M459" s="1" t="b">
        <f>OR(Solution!$C$2=1,INDEX(Solution!$A$1:$A$11,Solution!$C$2)=Sales_Pipeline[Country])</f>
        <v>1</v>
      </c>
    </row>
    <row r="460" spans="1:13" x14ac:dyDescent="0.25">
      <c r="A460" s="2">
        <v>42044</v>
      </c>
      <c r="B460" s="1" t="s">
        <v>91</v>
      </c>
      <c r="C460" s="1" t="s">
        <v>514</v>
      </c>
      <c r="D460" s="1" t="s">
        <v>52</v>
      </c>
      <c r="E460" s="1" t="s">
        <v>14</v>
      </c>
      <c r="F460" s="28">
        <v>4420</v>
      </c>
      <c r="G460" s="30">
        <v>0.55000000000000004</v>
      </c>
      <c r="H460" s="28">
        <v>2431</v>
      </c>
      <c r="I460" s="1" t="s">
        <v>47</v>
      </c>
      <c r="J460" s="2">
        <v>42126</v>
      </c>
      <c r="K460" s="1" t="s">
        <v>37</v>
      </c>
      <c r="L460">
        <v>82</v>
      </c>
      <c r="M460" s="1" t="b">
        <f>OR(Solution!$C$2=1,INDEX(Solution!$A$1:$A$11,Solution!$C$2)=Sales_Pipeline[Country])</f>
        <v>1</v>
      </c>
    </row>
    <row r="461" spans="1:13" x14ac:dyDescent="0.25">
      <c r="A461" s="2">
        <v>42044</v>
      </c>
      <c r="B461" s="1" t="s">
        <v>83</v>
      </c>
      <c r="C461" s="1" t="s">
        <v>515</v>
      </c>
      <c r="D461" s="1" t="s">
        <v>40</v>
      </c>
      <c r="E461" s="1" t="s">
        <v>14</v>
      </c>
      <c r="F461" s="28">
        <v>220</v>
      </c>
      <c r="G461" s="30">
        <v>0.6</v>
      </c>
      <c r="H461" s="28">
        <v>132</v>
      </c>
      <c r="I461" s="1" t="s">
        <v>53</v>
      </c>
      <c r="J461" s="2">
        <v>42107</v>
      </c>
      <c r="K461" s="1" t="s">
        <v>37</v>
      </c>
      <c r="L461">
        <v>63</v>
      </c>
      <c r="M461" s="1" t="b">
        <f>OR(Solution!$C$2=1,INDEX(Solution!$A$1:$A$11,Solution!$C$2)=Sales_Pipeline[Country])</f>
        <v>1</v>
      </c>
    </row>
    <row r="462" spans="1:13" x14ac:dyDescent="0.25">
      <c r="A462" s="2">
        <v>42044</v>
      </c>
      <c r="B462" s="1" t="s">
        <v>62</v>
      </c>
      <c r="C462" s="1" t="s">
        <v>516</v>
      </c>
      <c r="D462" s="1" t="s">
        <v>57</v>
      </c>
      <c r="E462" s="1" t="s">
        <v>14</v>
      </c>
      <c r="F462" s="28">
        <v>640</v>
      </c>
      <c r="G462" s="30">
        <v>0.6</v>
      </c>
      <c r="H462" s="28">
        <v>384</v>
      </c>
      <c r="I462" s="1" t="s">
        <v>15</v>
      </c>
      <c r="J462" s="2">
        <v>42149</v>
      </c>
      <c r="K462" s="1" t="s">
        <v>37</v>
      </c>
      <c r="L462">
        <v>105</v>
      </c>
      <c r="M462" s="1" t="b">
        <f>OR(Solution!$C$2=1,INDEX(Solution!$A$1:$A$11,Solution!$C$2)=Sales_Pipeline[Country])</f>
        <v>1</v>
      </c>
    </row>
    <row r="463" spans="1:13" x14ac:dyDescent="0.25">
      <c r="A463" s="2">
        <v>42044</v>
      </c>
      <c r="B463" s="1" t="s">
        <v>83</v>
      </c>
      <c r="C463" s="1" t="s">
        <v>517</v>
      </c>
      <c r="D463" s="1" t="s">
        <v>19</v>
      </c>
      <c r="E463" s="1" t="s">
        <v>20</v>
      </c>
      <c r="F463" s="28">
        <v>3120</v>
      </c>
      <c r="G463" s="30">
        <v>0.85</v>
      </c>
      <c r="H463" s="28">
        <v>2652</v>
      </c>
      <c r="I463" s="1" t="s">
        <v>15</v>
      </c>
      <c r="J463" s="2">
        <v>42169</v>
      </c>
      <c r="K463" s="1" t="s">
        <v>37</v>
      </c>
      <c r="L463">
        <v>125</v>
      </c>
      <c r="M463" s="1" t="b">
        <f>OR(Solution!$C$2=1,INDEX(Solution!$A$1:$A$11,Solution!$C$2)=Sales_Pipeline[Country])</f>
        <v>1</v>
      </c>
    </row>
    <row r="464" spans="1:13" x14ac:dyDescent="0.25">
      <c r="A464" s="2">
        <v>42044</v>
      </c>
      <c r="B464" s="1" t="s">
        <v>62</v>
      </c>
      <c r="C464" s="1" t="s">
        <v>518</v>
      </c>
      <c r="D464" s="1" t="s">
        <v>40</v>
      </c>
      <c r="E464" s="1" t="s">
        <v>28</v>
      </c>
      <c r="F464" s="28">
        <v>3920</v>
      </c>
      <c r="G464" s="30">
        <v>0.75</v>
      </c>
      <c r="H464" s="28">
        <v>2940</v>
      </c>
      <c r="I464" s="1" t="s">
        <v>15</v>
      </c>
      <c r="J464" s="2">
        <v>42113</v>
      </c>
      <c r="K464" s="1" t="s">
        <v>16</v>
      </c>
      <c r="L464">
        <v>69</v>
      </c>
      <c r="M464" s="1" t="b">
        <f>OR(Solution!$C$2=1,INDEX(Solution!$A$1:$A$11,Solution!$C$2)=Sales_Pipeline[Country])</f>
        <v>1</v>
      </c>
    </row>
    <row r="465" spans="1:13" x14ac:dyDescent="0.25">
      <c r="A465" s="2">
        <v>42044</v>
      </c>
      <c r="B465" s="1" t="s">
        <v>62</v>
      </c>
      <c r="C465" s="1" t="s">
        <v>519</v>
      </c>
      <c r="D465" s="1" t="s">
        <v>61</v>
      </c>
      <c r="E465" s="1" t="s">
        <v>20</v>
      </c>
      <c r="F465" s="28">
        <v>1480</v>
      </c>
      <c r="G465" s="30">
        <v>0.6</v>
      </c>
      <c r="H465" s="28">
        <v>888</v>
      </c>
      <c r="I465" s="1" t="s">
        <v>47</v>
      </c>
      <c r="J465" s="2">
        <v>42168</v>
      </c>
      <c r="K465" s="1" t="s">
        <v>21</v>
      </c>
      <c r="L465">
        <v>124</v>
      </c>
      <c r="M465" s="1" t="b">
        <f>OR(Solution!$C$2=1,INDEX(Solution!$A$1:$A$11,Solution!$C$2)=Sales_Pipeline[Country])</f>
        <v>1</v>
      </c>
    </row>
    <row r="466" spans="1:13" x14ac:dyDescent="0.25">
      <c r="A466" s="2">
        <v>42044</v>
      </c>
      <c r="B466" s="1" t="s">
        <v>59</v>
      </c>
      <c r="C466" s="1" t="s">
        <v>520</v>
      </c>
      <c r="D466" s="1" t="s">
        <v>27</v>
      </c>
      <c r="E466" s="1" t="s">
        <v>35</v>
      </c>
      <c r="F466" s="28">
        <v>700</v>
      </c>
      <c r="G466" s="30">
        <v>0.85</v>
      </c>
      <c r="H466" s="28">
        <v>595</v>
      </c>
      <c r="I466" s="1" t="s">
        <v>24</v>
      </c>
      <c r="J466" s="2">
        <v>42136</v>
      </c>
      <c r="K466" s="1" t="s">
        <v>16</v>
      </c>
      <c r="L466">
        <v>92</v>
      </c>
      <c r="M466" s="1" t="b">
        <f>OR(Solution!$C$2=1,INDEX(Solution!$A$1:$A$11,Solution!$C$2)=Sales_Pipeline[Country])</f>
        <v>1</v>
      </c>
    </row>
    <row r="467" spans="1:13" x14ac:dyDescent="0.25">
      <c r="A467" s="2">
        <v>42044</v>
      </c>
      <c r="B467" s="1" t="s">
        <v>38</v>
      </c>
      <c r="C467" s="1" t="s">
        <v>521</v>
      </c>
      <c r="D467" s="1" t="s">
        <v>57</v>
      </c>
      <c r="E467" s="1" t="s">
        <v>14</v>
      </c>
      <c r="F467" s="28">
        <v>3590</v>
      </c>
      <c r="G467" s="30">
        <v>0.85</v>
      </c>
      <c r="H467" s="28">
        <v>3051.5</v>
      </c>
      <c r="I467" s="1" t="s">
        <v>24</v>
      </c>
      <c r="J467" s="2">
        <v>42182</v>
      </c>
      <c r="K467" s="1" t="s">
        <v>21</v>
      </c>
      <c r="L467">
        <v>138</v>
      </c>
      <c r="M467" s="1" t="b">
        <f>OR(Solution!$C$2=1,INDEX(Solution!$A$1:$A$11,Solution!$C$2)=Sales_Pipeline[Country])</f>
        <v>1</v>
      </c>
    </row>
    <row r="468" spans="1:13" x14ac:dyDescent="0.25">
      <c r="A468" s="2">
        <v>42044</v>
      </c>
      <c r="B468" s="1" t="s">
        <v>70</v>
      </c>
      <c r="C468" s="1" t="s">
        <v>522</v>
      </c>
      <c r="D468" s="1" t="s">
        <v>19</v>
      </c>
      <c r="E468" s="1" t="s">
        <v>46</v>
      </c>
      <c r="F468" s="28">
        <v>2250</v>
      </c>
      <c r="G468" s="30">
        <v>0.7</v>
      </c>
      <c r="H468" s="28">
        <v>1575</v>
      </c>
      <c r="I468" s="1" t="s">
        <v>15</v>
      </c>
      <c r="J468" s="2">
        <v>42083</v>
      </c>
      <c r="K468" s="1" t="s">
        <v>54</v>
      </c>
      <c r="M468" s="1" t="b">
        <f>OR(Solution!$C$2=1,INDEX(Solution!$A$1:$A$11,Solution!$C$2)=Sales_Pipeline[Country])</f>
        <v>1</v>
      </c>
    </row>
    <row r="469" spans="1:13" x14ac:dyDescent="0.25">
      <c r="A469" s="2">
        <v>42044</v>
      </c>
      <c r="B469" s="1" t="s">
        <v>17</v>
      </c>
      <c r="C469" s="1" t="s">
        <v>523</v>
      </c>
      <c r="D469" s="1" t="s">
        <v>57</v>
      </c>
      <c r="E469" s="1" t="s">
        <v>35</v>
      </c>
      <c r="F469" s="28">
        <v>680</v>
      </c>
      <c r="G469" s="30">
        <v>0.65</v>
      </c>
      <c r="H469" s="28">
        <v>442</v>
      </c>
      <c r="I469" s="1" t="s">
        <v>47</v>
      </c>
      <c r="J469" s="2">
        <v>42177</v>
      </c>
      <c r="K469" s="1" t="s">
        <v>16</v>
      </c>
      <c r="L469">
        <v>133</v>
      </c>
      <c r="M469" s="1" t="b">
        <f>OR(Solution!$C$2=1,INDEX(Solution!$A$1:$A$11,Solution!$C$2)=Sales_Pipeline[Country])</f>
        <v>1</v>
      </c>
    </row>
    <row r="470" spans="1:13" x14ac:dyDescent="0.25">
      <c r="A470" s="2">
        <v>42044</v>
      </c>
      <c r="B470" s="1" t="s">
        <v>38</v>
      </c>
      <c r="C470" s="1" t="s">
        <v>524</v>
      </c>
      <c r="D470" s="1" t="s">
        <v>34</v>
      </c>
      <c r="E470" s="1" t="s">
        <v>14</v>
      </c>
      <c r="F470" s="28">
        <v>210</v>
      </c>
      <c r="G470" s="30">
        <v>0.55000000000000004</v>
      </c>
      <c r="H470" s="28">
        <v>115.5</v>
      </c>
      <c r="I470" s="1" t="s">
        <v>15</v>
      </c>
      <c r="J470" s="2">
        <v>42174</v>
      </c>
      <c r="K470" s="1" t="s">
        <v>21</v>
      </c>
      <c r="L470">
        <v>130</v>
      </c>
      <c r="M470" s="1" t="b">
        <f>OR(Solution!$C$2=1,INDEX(Solution!$A$1:$A$11,Solution!$C$2)=Sales_Pipeline[Country])</f>
        <v>1</v>
      </c>
    </row>
    <row r="471" spans="1:13" x14ac:dyDescent="0.25">
      <c r="A471" s="2">
        <v>42045</v>
      </c>
      <c r="B471" s="1" t="s">
        <v>25</v>
      </c>
      <c r="C471" s="1" t="s">
        <v>525</v>
      </c>
      <c r="D471" s="1" t="s">
        <v>27</v>
      </c>
      <c r="E471" s="1" t="s">
        <v>73</v>
      </c>
      <c r="F471" s="28">
        <v>1640</v>
      </c>
      <c r="G471" s="30">
        <v>0.6</v>
      </c>
      <c r="H471" s="28">
        <v>984</v>
      </c>
      <c r="I471" s="1" t="s">
        <v>24</v>
      </c>
      <c r="J471" s="2">
        <v>42121</v>
      </c>
      <c r="K471" s="1" t="s">
        <v>54</v>
      </c>
      <c r="L471">
        <v>76</v>
      </c>
      <c r="M471" s="1" t="b">
        <f>OR(Solution!$C$2=1,INDEX(Solution!$A$1:$A$11,Solution!$C$2)=Sales_Pipeline[Country])</f>
        <v>1</v>
      </c>
    </row>
    <row r="472" spans="1:13" x14ac:dyDescent="0.25">
      <c r="A472" s="2">
        <v>42045</v>
      </c>
      <c r="B472" s="1" t="s">
        <v>38</v>
      </c>
      <c r="C472" s="1" t="s">
        <v>526</v>
      </c>
      <c r="D472" s="1" t="s">
        <v>52</v>
      </c>
      <c r="E472" s="1" t="s">
        <v>35</v>
      </c>
      <c r="F472" s="28">
        <v>3490</v>
      </c>
      <c r="G472" s="30">
        <v>0.75</v>
      </c>
      <c r="H472" s="28">
        <v>2617.5</v>
      </c>
      <c r="I472" s="1" t="s">
        <v>24</v>
      </c>
      <c r="J472" s="2">
        <v>42121</v>
      </c>
      <c r="K472" s="1" t="s">
        <v>37</v>
      </c>
      <c r="L472">
        <v>76</v>
      </c>
      <c r="M472" s="1" t="b">
        <f>OR(Solution!$C$2=1,INDEX(Solution!$A$1:$A$11,Solution!$C$2)=Sales_Pipeline[Country])</f>
        <v>1</v>
      </c>
    </row>
    <row r="473" spans="1:13" x14ac:dyDescent="0.25">
      <c r="A473" s="2">
        <v>42045</v>
      </c>
      <c r="B473" s="1" t="s">
        <v>55</v>
      </c>
      <c r="C473" s="1" t="s">
        <v>527</v>
      </c>
      <c r="D473" s="1" t="s">
        <v>61</v>
      </c>
      <c r="E473" s="1" t="s">
        <v>14</v>
      </c>
      <c r="F473" s="28">
        <v>3890</v>
      </c>
      <c r="G473" s="30">
        <v>0.75</v>
      </c>
      <c r="H473" s="28">
        <v>2917.5</v>
      </c>
      <c r="I473" s="1" t="s">
        <v>24</v>
      </c>
      <c r="J473" s="2">
        <v>42180</v>
      </c>
      <c r="K473" s="1" t="s">
        <v>21</v>
      </c>
      <c r="L473">
        <v>135</v>
      </c>
      <c r="M473" s="1" t="b">
        <f>OR(Solution!$C$2=1,INDEX(Solution!$A$1:$A$11,Solution!$C$2)=Sales_Pipeline[Country])</f>
        <v>1</v>
      </c>
    </row>
    <row r="474" spans="1:13" x14ac:dyDescent="0.25">
      <c r="A474" s="2">
        <v>42045</v>
      </c>
      <c r="B474" s="1" t="s">
        <v>17</v>
      </c>
      <c r="C474" s="1" t="s">
        <v>528</v>
      </c>
      <c r="D474" s="1" t="s">
        <v>52</v>
      </c>
      <c r="E474" s="1" t="s">
        <v>14</v>
      </c>
      <c r="F474" s="28">
        <v>4590</v>
      </c>
      <c r="G474" s="30">
        <v>0.75</v>
      </c>
      <c r="H474" s="28">
        <v>3442.5</v>
      </c>
      <c r="I474" s="1" t="s">
        <v>15</v>
      </c>
      <c r="J474" s="2">
        <v>42151</v>
      </c>
      <c r="K474" s="1" t="s">
        <v>37</v>
      </c>
      <c r="L474">
        <v>106</v>
      </c>
      <c r="M474" s="1" t="b">
        <f>OR(Solution!$C$2=1,INDEX(Solution!$A$1:$A$11,Solution!$C$2)=Sales_Pipeline[Country])</f>
        <v>1</v>
      </c>
    </row>
    <row r="475" spans="1:13" x14ac:dyDescent="0.25">
      <c r="A475" s="2">
        <v>42045</v>
      </c>
      <c r="B475" s="1" t="s">
        <v>44</v>
      </c>
      <c r="C475" s="1" t="s">
        <v>529</v>
      </c>
      <c r="D475" s="1" t="s">
        <v>40</v>
      </c>
      <c r="E475" s="1" t="s">
        <v>20</v>
      </c>
      <c r="F475" s="28">
        <v>700</v>
      </c>
      <c r="G475" s="30">
        <v>0.8</v>
      </c>
      <c r="H475" s="28">
        <v>560</v>
      </c>
      <c r="I475" s="1" t="s">
        <v>47</v>
      </c>
      <c r="J475" s="2">
        <v>42143</v>
      </c>
      <c r="K475" s="1" t="s">
        <v>54</v>
      </c>
      <c r="L475">
        <v>98</v>
      </c>
      <c r="M475" s="1" t="b">
        <f>OR(Solution!$C$2=1,INDEX(Solution!$A$1:$A$11,Solution!$C$2)=Sales_Pipeline[Country])</f>
        <v>1</v>
      </c>
    </row>
    <row r="476" spans="1:13" x14ac:dyDescent="0.25">
      <c r="A476" s="2">
        <v>42045</v>
      </c>
      <c r="B476" s="1" t="s">
        <v>83</v>
      </c>
      <c r="C476" s="1" t="s">
        <v>530</v>
      </c>
      <c r="D476" s="1" t="s">
        <v>40</v>
      </c>
      <c r="E476" s="1" t="s">
        <v>28</v>
      </c>
      <c r="F476" s="28">
        <v>4680</v>
      </c>
      <c r="G476" s="30">
        <v>0.85</v>
      </c>
      <c r="H476" s="28">
        <v>3978</v>
      </c>
      <c r="I476" s="1" t="s">
        <v>24</v>
      </c>
      <c r="J476" s="2">
        <v>42124</v>
      </c>
      <c r="K476" s="1" t="s">
        <v>21</v>
      </c>
      <c r="L476">
        <v>79</v>
      </c>
      <c r="M476" s="1" t="b">
        <f>OR(Solution!$C$2=1,INDEX(Solution!$A$1:$A$11,Solution!$C$2)=Sales_Pipeline[Country])</f>
        <v>1</v>
      </c>
    </row>
    <row r="477" spans="1:13" x14ac:dyDescent="0.25">
      <c r="A477" s="2">
        <v>42045</v>
      </c>
      <c r="B477" s="1" t="s">
        <v>91</v>
      </c>
      <c r="C477" s="1" t="s">
        <v>531</v>
      </c>
      <c r="D477" s="1" t="s">
        <v>61</v>
      </c>
      <c r="E477" s="1" t="s">
        <v>35</v>
      </c>
      <c r="F477" s="28">
        <v>1980</v>
      </c>
      <c r="G477" s="30">
        <v>0.55000000000000004</v>
      </c>
      <c r="H477" s="28">
        <v>1089</v>
      </c>
      <c r="I477" s="1" t="s">
        <v>47</v>
      </c>
      <c r="J477" s="2">
        <v>42164</v>
      </c>
      <c r="K477" s="1" t="s">
        <v>31</v>
      </c>
      <c r="L477">
        <v>119</v>
      </c>
      <c r="M477" s="1" t="b">
        <f>OR(Solution!$C$2=1,INDEX(Solution!$A$1:$A$11,Solution!$C$2)=Sales_Pipeline[Country])</f>
        <v>1</v>
      </c>
    </row>
    <row r="478" spans="1:13" x14ac:dyDescent="0.25">
      <c r="A478" s="2">
        <v>42045</v>
      </c>
      <c r="B478" s="1" t="s">
        <v>17</v>
      </c>
      <c r="C478" s="1" t="s">
        <v>532</v>
      </c>
      <c r="D478" s="1" t="s">
        <v>52</v>
      </c>
      <c r="E478" s="1" t="s">
        <v>20</v>
      </c>
      <c r="F478" s="28">
        <v>860</v>
      </c>
      <c r="G478" s="30">
        <v>0.6</v>
      </c>
      <c r="H478" s="28">
        <v>516</v>
      </c>
      <c r="I478" s="1" t="s">
        <v>24</v>
      </c>
      <c r="J478" s="2">
        <v>42112</v>
      </c>
      <c r="K478" s="1" t="s">
        <v>21</v>
      </c>
      <c r="L478">
        <v>67</v>
      </c>
      <c r="M478" s="1" t="b">
        <f>OR(Solution!$C$2=1,INDEX(Solution!$A$1:$A$11,Solution!$C$2)=Sales_Pipeline[Country])</f>
        <v>1</v>
      </c>
    </row>
    <row r="479" spans="1:13" x14ac:dyDescent="0.25">
      <c r="A479" s="2">
        <v>42045</v>
      </c>
      <c r="B479" s="1" t="s">
        <v>17</v>
      </c>
      <c r="C479" s="1" t="s">
        <v>533</v>
      </c>
      <c r="D479" s="1" t="s">
        <v>57</v>
      </c>
      <c r="E479" s="1" t="s">
        <v>20</v>
      </c>
      <c r="F479" s="28">
        <v>800</v>
      </c>
      <c r="G479" s="30">
        <v>0.65</v>
      </c>
      <c r="H479" s="28">
        <v>520</v>
      </c>
      <c r="I479" s="1" t="s">
        <v>15</v>
      </c>
      <c r="J479" s="2">
        <v>42171</v>
      </c>
      <c r="K479" s="1" t="s">
        <v>16</v>
      </c>
      <c r="L479">
        <v>126</v>
      </c>
      <c r="M479" s="1" t="b">
        <f>OR(Solution!$C$2=1,INDEX(Solution!$A$1:$A$11,Solution!$C$2)=Sales_Pipeline[Country])</f>
        <v>1</v>
      </c>
    </row>
    <row r="480" spans="1:13" x14ac:dyDescent="0.25">
      <c r="A480" s="2">
        <v>42045</v>
      </c>
      <c r="B480" s="1" t="s">
        <v>65</v>
      </c>
      <c r="C480" s="1" t="s">
        <v>534</v>
      </c>
      <c r="D480" s="1" t="s">
        <v>13</v>
      </c>
      <c r="E480" s="1" t="s">
        <v>20</v>
      </c>
      <c r="F480" s="28">
        <v>3260</v>
      </c>
      <c r="G480" s="30">
        <v>0.55000000000000004</v>
      </c>
      <c r="H480" s="28">
        <v>1793</v>
      </c>
      <c r="I480" s="1" t="s">
        <v>24</v>
      </c>
      <c r="J480" s="2">
        <v>42110</v>
      </c>
      <c r="K480" s="1" t="s">
        <v>31</v>
      </c>
      <c r="L480">
        <v>65</v>
      </c>
      <c r="M480" s="1" t="b">
        <f>OR(Solution!$C$2=1,INDEX(Solution!$A$1:$A$11,Solution!$C$2)=Sales_Pipeline[Country])</f>
        <v>1</v>
      </c>
    </row>
    <row r="481" spans="1:13" x14ac:dyDescent="0.25">
      <c r="A481" s="2">
        <v>42046</v>
      </c>
      <c r="B481" s="1" t="s">
        <v>87</v>
      </c>
      <c r="C481" s="1" t="s">
        <v>535</v>
      </c>
      <c r="D481" s="1" t="s">
        <v>13</v>
      </c>
      <c r="E481" s="1" t="s">
        <v>20</v>
      </c>
      <c r="F481" s="28">
        <v>3840</v>
      </c>
      <c r="G481" s="30">
        <v>0.85</v>
      </c>
      <c r="H481" s="28">
        <v>3264</v>
      </c>
      <c r="I481" s="1" t="s">
        <v>24</v>
      </c>
      <c r="J481" s="2">
        <v>42170</v>
      </c>
      <c r="K481" s="1" t="s">
        <v>37</v>
      </c>
      <c r="L481">
        <v>124</v>
      </c>
      <c r="M481" s="1" t="b">
        <f>OR(Solution!$C$2=1,INDEX(Solution!$A$1:$A$11,Solution!$C$2)=Sales_Pipeline[Country])</f>
        <v>1</v>
      </c>
    </row>
    <row r="482" spans="1:13" x14ac:dyDescent="0.25">
      <c r="A482" s="2">
        <v>42046</v>
      </c>
      <c r="B482" s="1" t="s">
        <v>68</v>
      </c>
      <c r="C482" s="1" t="s">
        <v>536</v>
      </c>
      <c r="D482" s="1" t="s">
        <v>43</v>
      </c>
      <c r="E482" s="1" t="s">
        <v>28</v>
      </c>
      <c r="F482" s="28">
        <v>1850</v>
      </c>
      <c r="G482" s="30">
        <v>0.85</v>
      </c>
      <c r="H482" s="28">
        <v>1572.5</v>
      </c>
      <c r="I482" s="1" t="s">
        <v>47</v>
      </c>
      <c r="J482" s="2">
        <v>42146</v>
      </c>
      <c r="K482" s="1" t="s">
        <v>21</v>
      </c>
      <c r="L482">
        <v>100</v>
      </c>
      <c r="M482" s="1" t="b">
        <f>OR(Solution!$C$2=1,INDEX(Solution!$A$1:$A$11,Solution!$C$2)=Sales_Pipeline[Country])</f>
        <v>1</v>
      </c>
    </row>
    <row r="483" spans="1:13" x14ac:dyDescent="0.25">
      <c r="A483" s="2">
        <v>42046</v>
      </c>
      <c r="B483" s="1" t="s">
        <v>83</v>
      </c>
      <c r="C483" s="1" t="s">
        <v>537</v>
      </c>
      <c r="D483" s="1" t="s">
        <v>43</v>
      </c>
      <c r="E483" s="1" t="s">
        <v>28</v>
      </c>
      <c r="F483" s="28">
        <v>1760</v>
      </c>
      <c r="G483" s="30">
        <v>0.6</v>
      </c>
      <c r="H483" s="28">
        <v>1056</v>
      </c>
      <c r="I483" s="1" t="s">
        <v>15</v>
      </c>
      <c r="J483" s="2">
        <v>42170</v>
      </c>
      <c r="K483" s="1" t="s">
        <v>37</v>
      </c>
      <c r="L483">
        <v>124</v>
      </c>
      <c r="M483" s="1" t="b">
        <f>OR(Solution!$C$2=1,INDEX(Solution!$A$1:$A$11,Solution!$C$2)=Sales_Pipeline[Country])</f>
        <v>1</v>
      </c>
    </row>
    <row r="484" spans="1:13" x14ac:dyDescent="0.25">
      <c r="A484" s="2">
        <v>42046</v>
      </c>
      <c r="B484" s="1" t="s">
        <v>87</v>
      </c>
      <c r="C484" s="1" t="s">
        <v>538</v>
      </c>
      <c r="D484" s="1" t="s">
        <v>57</v>
      </c>
      <c r="E484" s="1" t="s">
        <v>46</v>
      </c>
      <c r="F484" s="28">
        <v>1320</v>
      </c>
      <c r="G484" s="30">
        <v>0.55000000000000004</v>
      </c>
      <c r="H484" s="28">
        <v>726</v>
      </c>
      <c r="I484" s="1" t="s">
        <v>24</v>
      </c>
      <c r="J484" s="2">
        <v>42057</v>
      </c>
      <c r="K484" s="1" t="s">
        <v>54</v>
      </c>
      <c r="M484" s="1" t="b">
        <f>OR(Solution!$C$2=1,INDEX(Solution!$A$1:$A$11,Solution!$C$2)=Sales_Pipeline[Country])</f>
        <v>1</v>
      </c>
    </row>
    <row r="485" spans="1:13" x14ac:dyDescent="0.25">
      <c r="A485" s="2">
        <v>42046</v>
      </c>
      <c r="B485" s="1" t="s">
        <v>38</v>
      </c>
      <c r="C485" s="1" t="s">
        <v>539</v>
      </c>
      <c r="D485" s="1" t="s">
        <v>40</v>
      </c>
      <c r="E485" s="1" t="s">
        <v>35</v>
      </c>
      <c r="F485" s="28">
        <v>1940</v>
      </c>
      <c r="G485" s="30">
        <v>0.55000000000000004</v>
      </c>
      <c r="H485" s="28">
        <v>1067</v>
      </c>
      <c r="I485" s="1" t="s">
        <v>47</v>
      </c>
      <c r="J485" s="2">
        <v>42101</v>
      </c>
      <c r="K485" s="1" t="s">
        <v>16</v>
      </c>
      <c r="L485">
        <v>55</v>
      </c>
      <c r="M485" s="1" t="b">
        <f>OR(Solution!$C$2=1,INDEX(Solution!$A$1:$A$11,Solution!$C$2)=Sales_Pipeline[Country])</f>
        <v>1</v>
      </c>
    </row>
    <row r="486" spans="1:13" x14ac:dyDescent="0.25">
      <c r="A486" s="2">
        <v>42046</v>
      </c>
      <c r="B486" s="1" t="s">
        <v>59</v>
      </c>
      <c r="C486" s="1" t="s">
        <v>540</v>
      </c>
      <c r="D486" s="1" t="s">
        <v>23</v>
      </c>
      <c r="E486" s="1" t="s">
        <v>14</v>
      </c>
      <c r="F486" s="28">
        <v>3050</v>
      </c>
      <c r="G486" s="30">
        <v>0.7</v>
      </c>
      <c r="H486" s="28">
        <v>2135</v>
      </c>
      <c r="I486" s="1" t="s">
        <v>47</v>
      </c>
      <c r="J486" s="2">
        <v>42101</v>
      </c>
      <c r="K486" s="1" t="s">
        <v>21</v>
      </c>
      <c r="L486">
        <v>55</v>
      </c>
      <c r="M486" s="1" t="b">
        <f>OR(Solution!$C$2=1,INDEX(Solution!$A$1:$A$11,Solution!$C$2)=Sales_Pipeline[Country])</f>
        <v>1</v>
      </c>
    </row>
    <row r="487" spans="1:13" x14ac:dyDescent="0.25">
      <c r="A487" s="2">
        <v>42046</v>
      </c>
      <c r="B487" s="1" t="s">
        <v>93</v>
      </c>
      <c r="C487" s="1" t="s">
        <v>541</v>
      </c>
      <c r="D487" s="1" t="s">
        <v>23</v>
      </c>
      <c r="E487" s="1" t="s">
        <v>28</v>
      </c>
      <c r="F487" s="28">
        <v>4760</v>
      </c>
      <c r="G487" s="30">
        <v>0.7</v>
      </c>
      <c r="H487" s="28">
        <v>3332</v>
      </c>
      <c r="I487" s="1" t="s">
        <v>15</v>
      </c>
      <c r="J487" s="2">
        <v>42102</v>
      </c>
      <c r="K487" s="1" t="s">
        <v>37</v>
      </c>
      <c r="L487">
        <v>56</v>
      </c>
      <c r="M487" s="1" t="b">
        <f>OR(Solution!$C$2=1,INDEX(Solution!$A$1:$A$11,Solution!$C$2)=Sales_Pipeline[Country])</f>
        <v>1</v>
      </c>
    </row>
    <row r="488" spans="1:13" x14ac:dyDescent="0.25">
      <c r="A488" s="2">
        <v>42046</v>
      </c>
      <c r="B488" s="1" t="s">
        <v>55</v>
      </c>
      <c r="C488" s="1" t="s">
        <v>542</v>
      </c>
      <c r="D488" s="1" t="s">
        <v>43</v>
      </c>
      <c r="E488" s="1" t="s">
        <v>14</v>
      </c>
      <c r="F488" s="28">
        <v>1070</v>
      </c>
      <c r="G488" s="30">
        <v>0.55000000000000004</v>
      </c>
      <c r="H488" s="28">
        <v>588.5</v>
      </c>
      <c r="I488" s="1" t="s">
        <v>47</v>
      </c>
      <c r="J488" s="2">
        <v>42180</v>
      </c>
      <c r="K488" s="1" t="s">
        <v>37</v>
      </c>
      <c r="L488">
        <v>134</v>
      </c>
      <c r="M488" s="1" t="b">
        <f>OR(Solution!$C$2=1,INDEX(Solution!$A$1:$A$11,Solution!$C$2)=Sales_Pipeline[Country])</f>
        <v>1</v>
      </c>
    </row>
    <row r="489" spans="1:13" x14ac:dyDescent="0.25">
      <c r="A489" s="2">
        <v>42046</v>
      </c>
      <c r="B489" s="1" t="s">
        <v>93</v>
      </c>
      <c r="C489" s="1" t="s">
        <v>543</v>
      </c>
      <c r="D489" s="1" t="s">
        <v>61</v>
      </c>
      <c r="E489" s="1" t="s">
        <v>46</v>
      </c>
      <c r="F489" s="28">
        <v>420</v>
      </c>
      <c r="G489" s="30">
        <v>0.8</v>
      </c>
      <c r="H489" s="28">
        <v>336</v>
      </c>
      <c r="I489" s="1" t="s">
        <v>53</v>
      </c>
      <c r="J489" s="2">
        <v>42061</v>
      </c>
      <c r="K489" s="1" t="s">
        <v>54</v>
      </c>
      <c r="M489" s="1" t="b">
        <f>OR(Solution!$C$2=1,INDEX(Solution!$A$1:$A$11,Solution!$C$2)=Sales_Pipeline[Country])</f>
        <v>1</v>
      </c>
    </row>
    <row r="490" spans="1:13" x14ac:dyDescent="0.25">
      <c r="A490" s="2">
        <v>42046</v>
      </c>
      <c r="B490" s="1" t="s">
        <v>11</v>
      </c>
      <c r="C490" s="1" t="s">
        <v>544</v>
      </c>
      <c r="D490" s="1" t="s">
        <v>57</v>
      </c>
      <c r="E490" s="1" t="s">
        <v>20</v>
      </c>
      <c r="F490" s="28">
        <v>380</v>
      </c>
      <c r="G490" s="30">
        <v>0.6</v>
      </c>
      <c r="H490" s="28">
        <v>228</v>
      </c>
      <c r="I490" s="1" t="s">
        <v>47</v>
      </c>
      <c r="J490" s="2">
        <v>42166</v>
      </c>
      <c r="K490" s="1" t="s">
        <v>21</v>
      </c>
      <c r="L490">
        <v>120</v>
      </c>
      <c r="M490" s="1" t="b">
        <f>OR(Solution!$C$2=1,INDEX(Solution!$A$1:$A$11,Solution!$C$2)=Sales_Pipeline[Country])</f>
        <v>1</v>
      </c>
    </row>
    <row r="491" spans="1:13" x14ac:dyDescent="0.25">
      <c r="A491" s="2">
        <v>42046</v>
      </c>
      <c r="B491" s="1" t="s">
        <v>65</v>
      </c>
      <c r="C491" s="1" t="s">
        <v>545</v>
      </c>
      <c r="D491" s="1" t="s">
        <v>57</v>
      </c>
      <c r="E491" s="1" t="s">
        <v>28</v>
      </c>
      <c r="F491" s="28">
        <v>420</v>
      </c>
      <c r="G491" s="30">
        <v>0.85</v>
      </c>
      <c r="H491" s="28">
        <v>357</v>
      </c>
      <c r="I491" s="1" t="s">
        <v>47</v>
      </c>
      <c r="J491" s="2">
        <v>42138</v>
      </c>
      <c r="K491" s="1" t="s">
        <v>37</v>
      </c>
      <c r="L491">
        <v>92</v>
      </c>
      <c r="M491" s="1" t="b">
        <f>OR(Solution!$C$2=1,INDEX(Solution!$A$1:$A$11,Solution!$C$2)=Sales_Pipeline[Country])</f>
        <v>1</v>
      </c>
    </row>
    <row r="492" spans="1:13" x14ac:dyDescent="0.25">
      <c r="A492" s="2">
        <v>42046</v>
      </c>
      <c r="B492" s="1" t="s">
        <v>62</v>
      </c>
      <c r="C492" s="1" t="s">
        <v>546</v>
      </c>
      <c r="D492" s="1" t="s">
        <v>19</v>
      </c>
      <c r="E492" s="1" t="s">
        <v>20</v>
      </c>
      <c r="F492" s="28">
        <v>3750</v>
      </c>
      <c r="G492" s="30">
        <v>0.8</v>
      </c>
      <c r="H492" s="28">
        <v>3000</v>
      </c>
      <c r="I492" s="1" t="s">
        <v>15</v>
      </c>
      <c r="J492" s="2">
        <v>42123</v>
      </c>
      <c r="K492" s="1" t="s">
        <v>16</v>
      </c>
      <c r="L492">
        <v>77</v>
      </c>
      <c r="M492" s="1" t="b">
        <f>OR(Solution!$C$2=1,INDEX(Solution!$A$1:$A$11,Solution!$C$2)=Sales_Pipeline[Country])</f>
        <v>1</v>
      </c>
    </row>
    <row r="493" spans="1:13" x14ac:dyDescent="0.25">
      <c r="A493" s="2">
        <v>42047</v>
      </c>
      <c r="B493" s="1" t="s">
        <v>87</v>
      </c>
      <c r="C493" s="1" t="s">
        <v>547</v>
      </c>
      <c r="D493" s="1" t="s">
        <v>19</v>
      </c>
      <c r="E493" s="1" t="s">
        <v>14</v>
      </c>
      <c r="F493" s="28">
        <v>3640</v>
      </c>
      <c r="G493" s="30">
        <v>0.7</v>
      </c>
      <c r="H493" s="28">
        <v>2548</v>
      </c>
      <c r="I493" s="1" t="s">
        <v>15</v>
      </c>
      <c r="J493" s="2">
        <v>42101</v>
      </c>
      <c r="K493" s="1" t="s">
        <v>21</v>
      </c>
      <c r="L493">
        <v>54</v>
      </c>
      <c r="M493" s="1" t="b">
        <f>OR(Solution!$C$2=1,INDEX(Solution!$A$1:$A$11,Solution!$C$2)=Sales_Pipeline[Country])</f>
        <v>1</v>
      </c>
    </row>
    <row r="494" spans="1:13" x14ac:dyDescent="0.25">
      <c r="A494" s="2">
        <v>42047</v>
      </c>
      <c r="B494" s="1" t="s">
        <v>59</v>
      </c>
      <c r="C494" s="1" t="s">
        <v>548</v>
      </c>
      <c r="D494" s="1" t="s">
        <v>40</v>
      </c>
      <c r="E494" s="1" t="s">
        <v>35</v>
      </c>
      <c r="F494" s="28">
        <v>2530</v>
      </c>
      <c r="G494" s="30">
        <v>0.7</v>
      </c>
      <c r="H494" s="28">
        <v>1771</v>
      </c>
      <c r="I494" s="1" t="s">
        <v>47</v>
      </c>
      <c r="J494" s="2">
        <v>42105</v>
      </c>
      <c r="K494" s="1" t="s">
        <v>16</v>
      </c>
      <c r="L494">
        <v>58</v>
      </c>
      <c r="M494" s="1" t="b">
        <f>OR(Solution!$C$2=1,INDEX(Solution!$A$1:$A$11,Solution!$C$2)=Sales_Pipeline[Country])</f>
        <v>1</v>
      </c>
    </row>
    <row r="495" spans="1:13" x14ac:dyDescent="0.25">
      <c r="A495" s="2">
        <v>42047</v>
      </c>
      <c r="B495" s="1" t="s">
        <v>17</v>
      </c>
      <c r="C495" s="1" t="s">
        <v>549</v>
      </c>
      <c r="D495" s="1" t="s">
        <v>52</v>
      </c>
      <c r="E495" s="1" t="s">
        <v>14</v>
      </c>
      <c r="F495" s="28">
        <v>2230</v>
      </c>
      <c r="G495" s="30">
        <v>0.55000000000000004</v>
      </c>
      <c r="H495" s="28">
        <v>1226.5</v>
      </c>
      <c r="I495" s="1" t="s">
        <v>47</v>
      </c>
      <c r="J495" s="2">
        <v>42117</v>
      </c>
      <c r="K495" s="1" t="s">
        <v>37</v>
      </c>
      <c r="L495">
        <v>70</v>
      </c>
      <c r="M495" s="1" t="b">
        <f>OR(Solution!$C$2=1,INDEX(Solution!$A$1:$A$11,Solution!$C$2)=Sales_Pipeline[Country])</f>
        <v>1</v>
      </c>
    </row>
    <row r="496" spans="1:13" x14ac:dyDescent="0.25">
      <c r="A496" s="2">
        <v>42047</v>
      </c>
      <c r="B496" s="1" t="s">
        <v>41</v>
      </c>
      <c r="C496" s="1" t="s">
        <v>550</v>
      </c>
      <c r="D496" s="1" t="s">
        <v>40</v>
      </c>
      <c r="E496" s="1" t="s">
        <v>28</v>
      </c>
      <c r="F496" s="28">
        <v>220</v>
      </c>
      <c r="G496" s="30">
        <v>0.65</v>
      </c>
      <c r="H496" s="28">
        <v>143</v>
      </c>
      <c r="I496" s="1" t="s">
        <v>53</v>
      </c>
      <c r="J496" s="2">
        <v>42169</v>
      </c>
      <c r="K496" s="1" t="s">
        <v>37</v>
      </c>
      <c r="L496">
        <v>122</v>
      </c>
      <c r="M496" s="1" t="b">
        <f>OR(Solution!$C$2=1,INDEX(Solution!$A$1:$A$11,Solution!$C$2)=Sales_Pipeline[Country])</f>
        <v>1</v>
      </c>
    </row>
    <row r="497" spans="1:13" x14ac:dyDescent="0.25">
      <c r="A497" s="2">
        <v>42047</v>
      </c>
      <c r="B497" s="1" t="s">
        <v>38</v>
      </c>
      <c r="C497" s="1" t="s">
        <v>551</v>
      </c>
      <c r="D497" s="1" t="s">
        <v>27</v>
      </c>
      <c r="E497" s="1" t="s">
        <v>46</v>
      </c>
      <c r="F497" s="28">
        <v>540</v>
      </c>
      <c r="G497" s="30">
        <v>0.65</v>
      </c>
      <c r="H497" s="28">
        <v>351</v>
      </c>
      <c r="I497" s="1" t="s">
        <v>53</v>
      </c>
      <c r="J497" s="2">
        <v>42083</v>
      </c>
      <c r="K497" s="1" t="s">
        <v>54</v>
      </c>
      <c r="M497" s="1" t="b">
        <f>OR(Solution!$C$2=1,INDEX(Solution!$A$1:$A$11,Solution!$C$2)=Sales_Pipeline[Country])</f>
        <v>1</v>
      </c>
    </row>
    <row r="498" spans="1:13" x14ac:dyDescent="0.25">
      <c r="A498" s="2">
        <v>42047</v>
      </c>
      <c r="B498" s="1" t="s">
        <v>62</v>
      </c>
      <c r="C498" s="1" t="s">
        <v>552</v>
      </c>
      <c r="D498" s="1" t="s">
        <v>40</v>
      </c>
      <c r="E498" s="1" t="s">
        <v>14</v>
      </c>
      <c r="F498" s="28">
        <v>1330</v>
      </c>
      <c r="G498" s="30">
        <v>0.65</v>
      </c>
      <c r="H498" s="28">
        <v>864.5</v>
      </c>
      <c r="I498" s="1" t="s">
        <v>47</v>
      </c>
      <c r="J498" s="2">
        <v>42146</v>
      </c>
      <c r="K498" s="1" t="s">
        <v>21</v>
      </c>
      <c r="L498">
        <v>99</v>
      </c>
      <c r="M498" s="1" t="b">
        <f>OR(Solution!$C$2=1,INDEX(Solution!$A$1:$A$11,Solution!$C$2)=Sales_Pipeline[Country])</f>
        <v>1</v>
      </c>
    </row>
    <row r="499" spans="1:13" x14ac:dyDescent="0.25">
      <c r="A499" s="2">
        <v>42047</v>
      </c>
      <c r="B499" s="1" t="s">
        <v>59</v>
      </c>
      <c r="C499" s="1" t="s">
        <v>553</v>
      </c>
      <c r="D499" s="1" t="s">
        <v>57</v>
      </c>
      <c r="E499" s="1" t="s">
        <v>46</v>
      </c>
      <c r="F499" s="28">
        <v>2080</v>
      </c>
      <c r="G499" s="30">
        <v>0.65</v>
      </c>
      <c r="H499" s="28">
        <v>1352</v>
      </c>
      <c r="I499" s="1" t="s">
        <v>15</v>
      </c>
      <c r="J499" s="2">
        <v>42074</v>
      </c>
      <c r="K499" s="1" t="s">
        <v>54</v>
      </c>
      <c r="M499" s="1" t="b">
        <f>OR(Solution!$C$2=1,INDEX(Solution!$A$1:$A$11,Solution!$C$2)=Sales_Pipeline[Country])</f>
        <v>1</v>
      </c>
    </row>
    <row r="500" spans="1:13" x14ac:dyDescent="0.25">
      <c r="A500" s="2">
        <v>42047</v>
      </c>
      <c r="B500" s="1" t="s">
        <v>93</v>
      </c>
      <c r="C500" s="1" t="s">
        <v>554</v>
      </c>
      <c r="D500" s="1" t="s">
        <v>27</v>
      </c>
      <c r="E500" s="1" t="s">
        <v>14</v>
      </c>
      <c r="F500" s="28">
        <v>2350</v>
      </c>
      <c r="G500" s="30">
        <v>0.75</v>
      </c>
      <c r="H500" s="28">
        <v>1762.5</v>
      </c>
      <c r="I500" s="1" t="s">
        <v>15</v>
      </c>
      <c r="J500" s="2">
        <v>42140</v>
      </c>
      <c r="K500" s="1" t="s">
        <v>21</v>
      </c>
      <c r="L500">
        <v>93</v>
      </c>
      <c r="M500" s="1" t="b">
        <f>OR(Solution!$C$2=1,INDEX(Solution!$A$1:$A$11,Solution!$C$2)=Sales_Pipeline[Country])</f>
        <v>1</v>
      </c>
    </row>
    <row r="501" spans="1:13" x14ac:dyDescent="0.25">
      <c r="A501" s="2">
        <v>42047</v>
      </c>
      <c r="B501" s="1" t="s">
        <v>74</v>
      </c>
      <c r="C501" s="1" t="s">
        <v>555</v>
      </c>
      <c r="D501" s="1" t="s">
        <v>40</v>
      </c>
      <c r="E501" s="1" t="s">
        <v>20</v>
      </c>
      <c r="F501" s="28">
        <v>1040</v>
      </c>
      <c r="G501" s="30">
        <v>0.85</v>
      </c>
      <c r="H501" s="28">
        <v>884</v>
      </c>
      <c r="I501" s="1" t="s">
        <v>47</v>
      </c>
      <c r="J501" s="2">
        <v>42175</v>
      </c>
      <c r="K501" s="1" t="s">
        <v>16</v>
      </c>
      <c r="L501">
        <v>128</v>
      </c>
      <c r="M501" s="1" t="b">
        <f>OR(Solution!$C$2=1,INDEX(Solution!$A$1:$A$11,Solution!$C$2)=Sales_Pipeline[Country])</f>
        <v>1</v>
      </c>
    </row>
    <row r="502" spans="1:13" x14ac:dyDescent="0.25">
      <c r="A502" s="2">
        <v>42047</v>
      </c>
      <c r="B502" s="1" t="s">
        <v>25</v>
      </c>
      <c r="C502" s="1" t="s">
        <v>556</v>
      </c>
      <c r="D502" s="1" t="s">
        <v>61</v>
      </c>
      <c r="E502" s="1" t="s">
        <v>14</v>
      </c>
      <c r="F502" s="28">
        <v>2360</v>
      </c>
      <c r="G502" s="30">
        <v>0.85</v>
      </c>
      <c r="H502" s="28">
        <v>2006</v>
      </c>
      <c r="I502" s="1" t="s">
        <v>47</v>
      </c>
      <c r="J502" s="2">
        <v>42113</v>
      </c>
      <c r="K502" s="1" t="s">
        <v>37</v>
      </c>
      <c r="L502">
        <v>66</v>
      </c>
      <c r="M502" s="1" t="b">
        <f>OR(Solution!$C$2=1,INDEX(Solution!$A$1:$A$11,Solution!$C$2)=Sales_Pipeline[Country])</f>
        <v>1</v>
      </c>
    </row>
    <row r="503" spans="1:13" x14ac:dyDescent="0.25">
      <c r="A503" s="2">
        <v>42047</v>
      </c>
      <c r="B503" s="1" t="s">
        <v>83</v>
      </c>
      <c r="C503" s="1" t="s">
        <v>557</v>
      </c>
      <c r="D503" s="1" t="s">
        <v>61</v>
      </c>
      <c r="E503" s="1" t="s">
        <v>20</v>
      </c>
      <c r="F503" s="28">
        <v>4740</v>
      </c>
      <c r="G503" s="30">
        <v>0.75</v>
      </c>
      <c r="H503" s="28">
        <v>3555</v>
      </c>
      <c r="I503" s="1" t="s">
        <v>47</v>
      </c>
      <c r="J503" s="2">
        <v>42101</v>
      </c>
      <c r="K503" s="1" t="s">
        <v>21</v>
      </c>
      <c r="L503">
        <v>54</v>
      </c>
      <c r="M503" s="1" t="b">
        <f>OR(Solution!$C$2=1,INDEX(Solution!$A$1:$A$11,Solution!$C$2)=Sales_Pipeline[Country])</f>
        <v>1</v>
      </c>
    </row>
    <row r="504" spans="1:13" x14ac:dyDescent="0.25">
      <c r="A504" s="2">
        <v>42047</v>
      </c>
      <c r="B504" s="1" t="s">
        <v>32</v>
      </c>
      <c r="C504" s="1" t="s">
        <v>558</v>
      </c>
      <c r="D504" s="1" t="s">
        <v>27</v>
      </c>
      <c r="E504" s="1" t="s">
        <v>14</v>
      </c>
      <c r="F504" s="28">
        <v>4860</v>
      </c>
      <c r="G504" s="30">
        <v>0.75</v>
      </c>
      <c r="H504" s="28">
        <v>3645</v>
      </c>
      <c r="I504" s="1" t="s">
        <v>15</v>
      </c>
      <c r="J504" s="2">
        <v>42125</v>
      </c>
      <c r="K504" s="1" t="s">
        <v>37</v>
      </c>
      <c r="L504">
        <v>78</v>
      </c>
      <c r="M504" s="1" t="b">
        <f>OR(Solution!$C$2=1,INDEX(Solution!$A$1:$A$11,Solution!$C$2)=Sales_Pipeline[Country])</f>
        <v>1</v>
      </c>
    </row>
    <row r="505" spans="1:13" x14ac:dyDescent="0.25">
      <c r="A505" s="2">
        <v>42047</v>
      </c>
      <c r="B505" s="1" t="s">
        <v>65</v>
      </c>
      <c r="C505" s="1" t="s">
        <v>559</v>
      </c>
      <c r="D505" s="1" t="s">
        <v>19</v>
      </c>
      <c r="E505" s="1" t="s">
        <v>14</v>
      </c>
      <c r="F505" s="28">
        <v>1830</v>
      </c>
      <c r="G505" s="30">
        <v>0.85</v>
      </c>
      <c r="H505" s="28">
        <v>1555.5</v>
      </c>
      <c r="I505" s="1" t="s">
        <v>24</v>
      </c>
      <c r="J505" s="2">
        <v>42151</v>
      </c>
      <c r="K505" s="1" t="s">
        <v>54</v>
      </c>
      <c r="L505">
        <v>104</v>
      </c>
      <c r="M505" s="1" t="b">
        <f>OR(Solution!$C$2=1,INDEX(Solution!$A$1:$A$11,Solution!$C$2)=Sales_Pipeline[Country])</f>
        <v>1</v>
      </c>
    </row>
    <row r="506" spans="1:13" x14ac:dyDescent="0.25">
      <c r="A506" s="2">
        <v>42047</v>
      </c>
      <c r="B506" s="1" t="s">
        <v>65</v>
      </c>
      <c r="C506" s="1" t="s">
        <v>560</v>
      </c>
      <c r="D506" s="1" t="s">
        <v>23</v>
      </c>
      <c r="E506" s="1" t="s">
        <v>35</v>
      </c>
      <c r="F506" s="28">
        <v>3540</v>
      </c>
      <c r="G506" s="30">
        <v>0.6</v>
      </c>
      <c r="H506" s="28">
        <v>2124</v>
      </c>
      <c r="I506" s="1" t="s">
        <v>24</v>
      </c>
      <c r="J506" s="2">
        <v>42141</v>
      </c>
      <c r="K506" s="1" t="s">
        <v>16</v>
      </c>
      <c r="L506">
        <v>94</v>
      </c>
      <c r="M506" s="1" t="b">
        <f>OR(Solution!$C$2=1,INDEX(Solution!$A$1:$A$11,Solution!$C$2)=Sales_Pipeline[Country])</f>
        <v>1</v>
      </c>
    </row>
    <row r="507" spans="1:13" x14ac:dyDescent="0.25">
      <c r="A507" s="2">
        <v>42047</v>
      </c>
      <c r="B507" s="1" t="s">
        <v>38</v>
      </c>
      <c r="C507" s="1" t="s">
        <v>561</v>
      </c>
      <c r="D507" s="1" t="s">
        <v>19</v>
      </c>
      <c r="E507" s="1" t="s">
        <v>20</v>
      </c>
      <c r="F507" s="28">
        <v>4450</v>
      </c>
      <c r="G507" s="30">
        <v>0.85</v>
      </c>
      <c r="H507" s="28">
        <v>3782.5</v>
      </c>
      <c r="I507" s="1" t="s">
        <v>47</v>
      </c>
      <c r="J507" s="2">
        <v>42142</v>
      </c>
      <c r="K507" s="1" t="s">
        <v>37</v>
      </c>
      <c r="L507">
        <v>95</v>
      </c>
      <c r="M507" s="1" t="b">
        <f>OR(Solution!$C$2=1,INDEX(Solution!$A$1:$A$11,Solution!$C$2)=Sales_Pipeline[Country])</f>
        <v>1</v>
      </c>
    </row>
    <row r="508" spans="1:13" x14ac:dyDescent="0.25">
      <c r="A508" s="2">
        <v>42048</v>
      </c>
      <c r="B508" s="1" t="s">
        <v>68</v>
      </c>
      <c r="C508" s="1" t="s">
        <v>562</v>
      </c>
      <c r="D508" s="1" t="s">
        <v>43</v>
      </c>
      <c r="E508" s="1" t="s">
        <v>35</v>
      </c>
      <c r="F508" s="28">
        <v>2440</v>
      </c>
      <c r="G508" s="30">
        <v>0.85</v>
      </c>
      <c r="H508" s="28">
        <v>2074</v>
      </c>
      <c r="I508" s="1" t="s">
        <v>47</v>
      </c>
      <c r="J508" s="2">
        <v>42156</v>
      </c>
      <c r="K508" s="1" t="s">
        <v>16</v>
      </c>
      <c r="L508">
        <v>108</v>
      </c>
      <c r="M508" s="1" t="b">
        <f>OR(Solution!$C$2=1,INDEX(Solution!$A$1:$A$11,Solution!$C$2)=Sales_Pipeline[Country])</f>
        <v>1</v>
      </c>
    </row>
    <row r="509" spans="1:13" x14ac:dyDescent="0.25">
      <c r="A509" s="2">
        <v>42048</v>
      </c>
      <c r="B509" s="1" t="s">
        <v>17</v>
      </c>
      <c r="C509" s="1" t="s">
        <v>563</v>
      </c>
      <c r="D509" s="1" t="s">
        <v>57</v>
      </c>
      <c r="E509" s="1" t="s">
        <v>35</v>
      </c>
      <c r="F509" s="28">
        <v>1290</v>
      </c>
      <c r="G509" s="30">
        <v>0.85</v>
      </c>
      <c r="H509" s="28">
        <v>1096.5</v>
      </c>
      <c r="I509" s="1" t="s">
        <v>47</v>
      </c>
      <c r="J509" s="2">
        <v>42179</v>
      </c>
      <c r="K509" s="1" t="s">
        <v>31</v>
      </c>
      <c r="L509">
        <v>131</v>
      </c>
      <c r="M509" s="1" t="b">
        <f>OR(Solution!$C$2=1,INDEX(Solution!$A$1:$A$11,Solution!$C$2)=Sales_Pipeline[Country])</f>
        <v>1</v>
      </c>
    </row>
    <row r="510" spans="1:13" x14ac:dyDescent="0.25">
      <c r="A510" s="2">
        <v>42048</v>
      </c>
      <c r="B510" s="1" t="s">
        <v>41</v>
      </c>
      <c r="C510" s="1" t="s">
        <v>564</v>
      </c>
      <c r="D510" s="1" t="s">
        <v>43</v>
      </c>
      <c r="E510" s="1" t="s">
        <v>14</v>
      </c>
      <c r="F510" s="28">
        <v>4790</v>
      </c>
      <c r="G510" s="30">
        <v>0.7</v>
      </c>
      <c r="H510" s="28">
        <v>3353</v>
      </c>
      <c r="I510" s="1" t="s">
        <v>15</v>
      </c>
      <c r="J510" s="2">
        <v>42128</v>
      </c>
      <c r="K510" s="1" t="s">
        <v>31</v>
      </c>
      <c r="L510">
        <v>80</v>
      </c>
      <c r="M510" s="1" t="b">
        <f>OR(Solution!$C$2=1,INDEX(Solution!$A$1:$A$11,Solution!$C$2)=Sales_Pipeline[Country])</f>
        <v>1</v>
      </c>
    </row>
    <row r="511" spans="1:13" x14ac:dyDescent="0.25">
      <c r="A511" s="2">
        <v>42048</v>
      </c>
      <c r="B511" s="1" t="s">
        <v>48</v>
      </c>
      <c r="C511" s="1" t="s">
        <v>565</v>
      </c>
      <c r="D511" s="1" t="s">
        <v>57</v>
      </c>
      <c r="E511" s="1" t="s">
        <v>20</v>
      </c>
      <c r="F511" s="28">
        <v>1810</v>
      </c>
      <c r="G511" s="30">
        <v>0.7</v>
      </c>
      <c r="H511" s="28">
        <v>1267</v>
      </c>
      <c r="I511" s="1" t="s">
        <v>47</v>
      </c>
      <c r="J511" s="2">
        <v>42144</v>
      </c>
      <c r="K511" s="1" t="s">
        <v>21</v>
      </c>
      <c r="L511">
        <v>96</v>
      </c>
      <c r="M511" s="1" t="b">
        <f>OR(Solution!$C$2=1,INDEX(Solution!$A$1:$A$11,Solution!$C$2)=Sales_Pipeline[Country])</f>
        <v>1</v>
      </c>
    </row>
    <row r="512" spans="1:13" x14ac:dyDescent="0.25">
      <c r="A512" s="2">
        <v>42048</v>
      </c>
      <c r="B512" s="1" t="s">
        <v>93</v>
      </c>
      <c r="C512" s="1" t="s">
        <v>566</v>
      </c>
      <c r="D512" s="1" t="s">
        <v>40</v>
      </c>
      <c r="E512" s="1" t="s">
        <v>14</v>
      </c>
      <c r="F512" s="28">
        <v>1270</v>
      </c>
      <c r="G512" s="30">
        <v>0.75</v>
      </c>
      <c r="H512" s="28">
        <v>952.5</v>
      </c>
      <c r="I512" s="1" t="s">
        <v>24</v>
      </c>
      <c r="J512" s="2">
        <v>42123</v>
      </c>
      <c r="K512" s="1" t="s">
        <v>21</v>
      </c>
      <c r="L512">
        <v>75</v>
      </c>
      <c r="M512" s="1" t="b">
        <f>OR(Solution!$C$2=1,INDEX(Solution!$A$1:$A$11,Solution!$C$2)=Sales_Pipeline[Country])</f>
        <v>1</v>
      </c>
    </row>
    <row r="513" spans="1:13" x14ac:dyDescent="0.25">
      <c r="A513" s="2">
        <v>42048</v>
      </c>
      <c r="B513" s="1" t="s">
        <v>44</v>
      </c>
      <c r="C513" s="1" t="s">
        <v>567</v>
      </c>
      <c r="D513" s="1" t="s">
        <v>27</v>
      </c>
      <c r="E513" s="1" t="s">
        <v>35</v>
      </c>
      <c r="F513" s="28">
        <v>4580</v>
      </c>
      <c r="G513" s="30">
        <v>0.75</v>
      </c>
      <c r="H513" s="28">
        <v>3435</v>
      </c>
      <c r="I513" s="1" t="s">
        <v>47</v>
      </c>
      <c r="J513" s="2">
        <v>42179</v>
      </c>
      <c r="K513" s="1" t="s">
        <v>37</v>
      </c>
      <c r="L513">
        <v>131</v>
      </c>
      <c r="M513" s="1" t="b">
        <f>OR(Solution!$C$2=1,INDEX(Solution!$A$1:$A$11,Solution!$C$2)=Sales_Pipeline[Country])</f>
        <v>1</v>
      </c>
    </row>
    <row r="514" spans="1:13" x14ac:dyDescent="0.25">
      <c r="A514" s="2">
        <v>42048</v>
      </c>
      <c r="B514" s="1" t="s">
        <v>65</v>
      </c>
      <c r="C514" s="1" t="s">
        <v>568</v>
      </c>
      <c r="D514" s="1" t="s">
        <v>52</v>
      </c>
      <c r="E514" s="1" t="s">
        <v>20</v>
      </c>
      <c r="F514" s="28">
        <v>3560</v>
      </c>
      <c r="G514" s="30">
        <v>0.75</v>
      </c>
      <c r="H514" s="28">
        <v>2670</v>
      </c>
      <c r="I514" s="1" t="s">
        <v>15</v>
      </c>
      <c r="J514" s="2">
        <v>42143</v>
      </c>
      <c r="K514" s="1" t="s">
        <v>31</v>
      </c>
      <c r="L514">
        <v>95</v>
      </c>
      <c r="M514" s="1" t="b">
        <f>OR(Solution!$C$2=1,INDEX(Solution!$A$1:$A$11,Solution!$C$2)=Sales_Pipeline[Country])</f>
        <v>1</v>
      </c>
    </row>
    <row r="515" spans="1:13" x14ac:dyDescent="0.25">
      <c r="A515" s="2">
        <v>42048</v>
      </c>
      <c r="B515" s="1" t="s">
        <v>17</v>
      </c>
      <c r="C515" s="1" t="s">
        <v>569</v>
      </c>
      <c r="D515" s="1" t="s">
        <v>23</v>
      </c>
      <c r="E515" s="1" t="s">
        <v>28</v>
      </c>
      <c r="F515" s="28">
        <v>880</v>
      </c>
      <c r="G515" s="30">
        <v>0.6</v>
      </c>
      <c r="H515" s="28">
        <v>528</v>
      </c>
      <c r="I515" s="1" t="s">
        <v>47</v>
      </c>
      <c r="J515" s="2">
        <v>42120</v>
      </c>
      <c r="K515" s="1" t="s">
        <v>37</v>
      </c>
      <c r="L515">
        <v>72</v>
      </c>
      <c r="M515" s="1" t="b">
        <f>OR(Solution!$C$2=1,INDEX(Solution!$A$1:$A$11,Solution!$C$2)=Sales_Pipeline[Country])</f>
        <v>1</v>
      </c>
    </row>
    <row r="516" spans="1:13" x14ac:dyDescent="0.25">
      <c r="A516" s="2">
        <v>42048</v>
      </c>
      <c r="B516" s="1" t="s">
        <v>44</v>
      </c>
      <c r="C516" s="1" t="s">
        <v>570</v>
      </c>
      <c r="D516" s="1" t="s">
        <v>34</v>
      </c>
      <c r="E516" s="1" t="s">
        <v>20</v>
      </c>
      <c r="F516" s="28">
        <v>1480</v>
      </c>
      <c r="G516" s="30">
        <v>0.7</v>
      </c>
      <c r="H516" s="28">
        <v>1036</v>
      </c>
      <c r="I516" s="1" t="s">
        <v>47</v>
      </c>
      <c r="J516" s="2">
        <v>42103</v>
      </c>
      <c r="K516" s="1" t="s">
        <v>16</v>
      </c>
      <c r="L516">
        <v>55</v>
      </c>
      <c r="M516" s="1" t="b">
        <f>OR(Solution!$C$2=1,INDEX(Solution!$A$1:$A$11,Solution!$C$2)=Sales_Pipeline[Country])</f>
        <v>1</v>
      </c>
    </row>
    <row r="517" spans="1:13" x14ac:dyDescent="0.25">
      <c r="A517" s="2">
        <v>42049</v>
      </c>
      <c r="B517" s="1" t="s">
        <v>41</v>
      </c>
      <c r="C517" s="1" t="s">
        <v>571</v>
      </c>
      <c r="D517" s="1" t="s">
        <v>19</v>
      </c>
      <c r="E517" s="1" t="s">
        <v>28</v>
      </c>
      <c r="F517" s="28">
        <v>700</v>
      </c>
      <c r="G517" s="30">
        <v>0.6</v>
      </c>
      <c r="H517" s="28">
        <v>420</v>
      </c>
      <c r="I517" s="1" t="s">
        <v>24</v>
      </c>
      <c r="J517" s="2">
        <v>42158</v>
      </c>
      <c r="K517" s="1" t="s">
        <v>31</v>
      </c>
      <c r="L517">
        <v>109</v>
      </c>
      <c r="M517" s="1" t="b">
        <f>OR(Solution!$C$2=1,INDEX(Solution!$A$1:$A$11,Solution!$C$2)=Sales_Pipeline[Country])</f>
        <v>1</v>
      </c>
    </row>
    <row r="518" spans="1:13" x14ac:dyDescent="0.25">
      <c r="A518" s="2">
        <v>42049</v>
      </c>
      <c r="B518" s="1" t="s">
        <v>17</v>
      </c>
      <c r="C518" s="1" t="s">
        <v>572</v>
      </c>
      <c r="D518" s="1" t="s">
        <v>61</v>
      </c>
      <c r="E518" s="1" t="s">
        <v>20</v>
      </c>
      <c r="F518" s="28">
        <v>990</v>
      </c>
      <c r="G518" s="30">
        <v>0.65</v>
      </c>
      <c r="H518" s="28">
        <v>643.5</v>
      </c>
      <c r="I518" s="1" t="s">
        <v>15</v>
      </c>
      <c r="J518" s="2">
        <v>42099</v>
      </c>
      <c r="K518" s="1" t="s">
        <v>21</v>
      </c>
      <c r="L518">
        <v>50</v>
      </c>
      <c r="M518" s="1" t="b">
        <f>OR(Solution!$C$2=1,INDEX(Solution!$A$1:$A$11,Solution!$C$2)=Sales_Pipeline[Country])</f>
        <v>1</v>
      </c>
    </row>
    <row r="519" spans="1:13" x14ac:dyDescent="0.25">
      <c r="A519" s="2">
        <v>42049</v>
      </c>
      <c r="B519" s="1" t="s">
        <v>65</v>
      </c>
      <c r="C519" s="1" t="s">
        <v>573</v>
      </c>
      <c r="D519" s="1" t="s">
        <v>27</v>
      </c>
      <c r="E519" s="1" t="s">
        <v>35</v>
      </c>
      <c r="F519" s="28">
        <v>2930</v>
      </c>
      <c r="G519" s="30">
        <v>0.75</v>
      </c>
      <c r="H519" s="28">
        <v>2197.5</v>
      </c>
      <c r="I519" s="1" t="s">
        <v>47</v>
      </c>
      <c r="J519" s="2">
        <v>42104</v>
      </c>
      <c r="K519" s="1" t="s">
        <v>16</v>
      </c>
      <c r="L519">
        <v>55</v>
      </c>
      <c r="M519" s="1" t="b">
        <f>OR(Solution!$C$2=1,INDEX(Solution!$A$1:$A$11,Solution!$C$2)=Sales_Pipeline[Country])</f>
        <v>1</v>
      </c>
    </row>
    <row r="520" spans="1:13" x14ac:dyDescent="0.25">
      <c r="A520" s="2">
        <v>42049</v>
      </c>
      <c r="B520" s="1" t="s">
        <v>48</v>
      </c>
      <c r="C520" s="1" t="s">
        <v>574</v>
      </c>
      <c r="D520" s="1" t="s">
        <v>40</v>
      </c>
      <c r="E520" s="1" t="s">
        <v>14</v>
      </c>
      <c r="F520" s="28">
        <v>3140</v>
      </c>
      <c r="G520" s="30">
        <v>0.8</v>
      </c>
      <c r="H520" s="28">
        <v>2512</v>
      </c>
      <c r="I520" s="1" t="s">
        <v>47</v>
      </c>
      <c r="J520" s="2">
        <v>42166</v>
      </c>
      <c r="K520" s="1" t="s">
        <v>21</v>
      </c>
      <c r="L520">
        <v>117</v>
      </c>
      <c r="M520" s="1" t="b">
        <f>OR(Solution!$C$2=1,INDEX(Solution!$A$1:$A$11,Solution!$C$2)=Sales_Pipeline[Country])</f>
        <v>1</v>
      </c>
    </row>
    <row r="521" spans="1:13" x14ac:dyDescent="0.25">
      <c r="A521" s="2">
        <v>42049</v>
      </c>
      <c r="B521" s="1" t="s">
        <v>62</v>
      </c>
      <c r="C521" s="1" t="s">
        <v>575</v>
      </c>
      <c r="D521" s="1" t="s">
        <v>57</v>
      </c>
      <c r="E521" s="1" t="s">
        <v>14</v>
      </c>
      <c r="F521" s="28">
        <v>2550</v>
      </c>
      <c r="G521" s="30">
        <v>0.85</v>
      </c>
      <c r="H521" s="28">
        <v>2167.5</v>
      </c>
      <c r="I521" s="1" t="s">
        <v>47</v>
      </c>
      <c r="J521" s="2">
        <v>42177</v>
      </c>
      <c r="K521" s="1" t="s">
        <v>16</v>
      </c>
      <c r="L521">
        <v>128</v>
      </c>
      <c r="M521" s="1" t="b">
        <f>OR(Solution!$C$2=1,INDEX(Solution!$A$1:$A$11,Solution!$C$2)=Sales_Pipeline[Country])</f>
        <v>1</v>
      </c>
    </row>
    <row r="522" spans="1:13" x14ac:dyDescent="0.25">
      <c r="A522" s="2">
        <v>42049</v>
      </c>
      <c r="B522" s="1" t="s">
        <v>83</v>
      </c>
      <c r="C522" s="1" t="s">
        <v>576</v>
      </c>
      <c r="D522" s="1" t="s">
        <v>13</v>
      </c>
      <c r="E522" s="1" t="s">
        <v>35</v>
      </c>
      <c r="F522" s="28">
        <v>4390</v>
      </c>
      <c r="G522" s="30">
        <v>0.8</v>
      </c>
      <c r="H522" s="28">
        <v>3512</v>
      </c>
      <c r="I522" s="1" t="s">
        <v>47</v>
      </c>
      <c r="J522" s="2">
        <v>42167</v>
      </c>
      <c r="K522" s="1" t="s">
        <v>21</v>
      </c>
      <c r="L522">
        <v>118</v>
      </c>
      <c r="M522" s="1" t="b">
        <f>OR(Solution!$C$2=1,INDEX(Solution!$A$1:$A$11,Solution!$C$2)=Sales_Pipeline[Country])</f>
        <v>1</v>
      </c>
    </row>
    <row r="523" spans="1:13" x14ac:dyDescent="0.25">
      <c r="A523" s="2">
        <v>42049</v>
      </c>
      <c r="B523" s="1" t="s">
        <v>38</v>
      </c>
      <c r="C523" s="1" t="s">
        <v>577</v>
      </c>
      <c r="D523" s="1" t="s">
        <v>61</v>
      </c>
      <c r="E523" s="1" t="s">
        <v>35</v>
      </c>
      <c r="F523" s="28">
        <v>2990</v>
      </c>
      <c r="G523" s="30">
        <v>0.6</v>
      </c>
      <c r="H523" s="28">
        <v>1794</v>
      </c>
      <c r="I523" s="1" t="s">
        <v>47</v>
      </c>
      <c r="J523" s="2">
        <v>42169</v>
      </c>
      <c r="K523" s="1" t="s">
        <v>37</v>
      </c>
      <c r="L523">
        <v>120</v>
      </c>
      <c r="M523" s="1" t="b">
        <f>OR(Solution!$C$2=1,INDEX(Solution!$A$1:$A$11,Solution!$C$2)=Sales_Pipeline[Country])</f>
        <v>1</v>
      </c>
    </row>
    <row r="524" spans="1:13" x14ac:dyDescent="0.25">
      <c r="A524" s="2">
        <v>42049</v>
      </c>
      <c r="B524" s="1" t="s">
        <v>68</v>
      </c>
      <c r="C524" s="1" t="s">
        <v>578</v>
      </c>
      <c r="D524" s="1" t="s">
        <v>57</v>
      </c>
      <c r="E524" s="1" t="s">
        <v>28</v>
      </c>
      <c r="F524" s="28">
        <v>3570</v>
      </c>
      <c r="G524" s="30">
        <v>0.85</v>
      </c>
      <c r="H524" s="28">
        <v>3034.5</v>
      </c>
      <c r="I524" s="1" t="s">
        <v>47</v>
      </c>
      <c r="J524" s="2">
        <v>42143</v>
      </c>
      <c r="K524" s="1" t="s">
        <v>16</v>
      </c>
      <c r="L524">
        <v>94</v>
      </c>
      <c r="M524" s="1" t="b">
        <f>OR(Solution!$C$2=1,INDEX(Solution!$A$1:$A$11,Solution!$C$2)=Sales_Pipeline[Country])</f>
        <v>1</v>
      </c>
    </row>
    <row r="525" spans="1:13" x14ac:dyDescent="0.25">
      <c r="A525" s="2">
        <v>42050</v>
      </c>
      <c r="B525" s="1" t="s">
        <v>87</v>
      </c>
      <c r="C525" s="1" t="s">
        <v>579</v>
      </c>
      <c r="D525" s="1" t="s">
        <v>57</v>
      </c>
      <c r="E525" s="1" t="s">
        <v>14</v>
      </c>
      <c r="F525" s="28">
        <v>3910</v>
      </c>
      <c r="G525" s="30">
        <v>0.75</v>
      </c>
      <c r="H525" s="28">
        <v>2932.5</v>
      </c>
      <c r="I525" s="1" t="s">
        <v>15</v>
      </c>
      <c r="J525" s="2">
        <v>42153</v>
      </c>
      <c r="K525" s="1" t="s">
        <v>21</v>
      </c>
      <c r="L525">
        <v>103</v>
      </c>
      <c r="M525" s="1" t="b">
        <f>OR(Solution!$C$2=1,INDEX(Solution!$A$1:$A$11,Solution!$C$2)=Sales_Pipeline[Country])</f>
        <v>1</v>
      </c>
    </row>
    <row r="526" spans="1:13" x14ac:dyDescent="0.25">
      <c r="A526" s="2">
        <v>42050</v>
      </c>
      <c r="B526" s="1" t="s">
        <v>38</v>
      </c>
      <c r="C526" s="1" t="s">
        <v>580</v>
      </c>
      <c r="D526" s="1" t="s">
        <v>61</v>
      </c>
      <c r="E526" s="1" t="s">
        <v>14</v>
      </c>
      <c r="F526" s="28">
        <v>600</v>
      </c>
      <c r="G526" s="30">
        <v>0.65</v>
      </c>
      <c r="H526" s="28">
        <v>390</v>
      </c>
      <c r="I526" s="1" t="s">
        <v>24</v>
      </c>
      <c r="J526" s="2">
        <v>42110</v>
      </c>
      <c r="K526" s="1" t="s">
        <v>31</v>
      </c>
      <c r="L526">
        <v>60</v>
      </c>
      <c r="M526" s="1" t="b">
        <f>OR(Solution!$C$2=1,INDEX(Solution!$A$1:$A$11,Solution!$C$2)=Sales_Pipeline[Country])</f>
        <v>1</v>
      </c>
    </row>
    <row r="527" spans="1:13" x14ac:dyDescent="0.25">
      <c r="A527" s="2">
        <v>42050</v>
      </c>
      <c r="B527" s="1" t="s">
        <v>55</v>
      </c>
      <c r="C527" s="1" t="s">
        <v>581</v>
      </c>
      <c r="D527" s="1" t="s">
        <v>19</v>
      </c>
      <c r="E527" s="1" t="s">
        <v>35</v>
      </c>
      <c r="F527" s="28">
        <v>660</v>
      </c>
      <c r="G527" s="30">
        <v>0.75</v>
      </c>
      <c r="H527" s="28">
        <v>495</v>
      </c>
      <c r="I527" s="1" t="s">
        <v>47</v>
      </c>
      <c r="J527" s="2">
        <v>42120</v>
      </c>
      <c r="K527" s="1" t="s">
        <v>31</v>
      </c>
      <c r="L527">
        <v>70</v>
      </c>
      <c r="M527" s="1" t="b">
        <f>OR(Solution!$C$2=1,INDEX(Solution!$A$1:$A$11,Solution!$C$2)=Sales_Pipeline[Country])</f>
        <v>1</v>
      </c>
    </row>
    <row r="528" spans="1:13" x14ac:dyDescent="0.25">
      <c r="A528" s="2">
        <v>42050</v>
      </c>
      <c r="B528" s="1" t="s">
        <v>83</v>
      </c>
      <c r="C528" s="1" t="s">
        <v>582</v>
      </c>
      <c r="D528" s="1" t="s">
        <v>61</v>
      </c>
      <c r="E528" s="1" t="s">
        <v>20</v>
      </c>
      <c r="F528" s="28">
        <v>3320</v>
      </c>
      <c r="G528" s="30">
        <v>0.75</v>
      </c>
      <c r="H528" s="28">
        <v>2490</v>
      </c>
      <c r="I528" s="1" t="s">
        <v>47</v>
      </c>
      <c r="J528" s="2">
        <v>42134</v>
      </c>
      <c r="K528" s="1" t="s">
        <v>21</v>
      </c>
      <c r="L528">
        <v>84</v>
      </c>
      <c r="M528" s="1" t="b">
        <f>OR(Solution!$C$2=1,INDEX(Solution!$A$1:$A$11,Solution!$C$2)=Sales_Pipeline[Country])</f>
        <v>1</v>
      </c>
    </row>
    <row r="529" spans="1:13" x14ac:dyDescent="0.25">
      <c r="A529" s="2">
        <v>42050</v>
      </c>
      <c r="B529" s="1" t="s">
        <v>38</v>
      </c>
      <c r="C529" s="1" t="s">
        <v>583</v>
      </c>
      <c r="D529" s="1" t="s">
        <v>34</v>
      </c>
      <c r="E529" s="1" t="s">
        <v>28</v>
      </c>
      <c r="F529" s="28">
        <v>1470</v>
      </c>
      <c r="G529" s="30">
        <v>0.75</v>
      </c>
      <c r="H529" s="28">
        <v>1102.5</v>
      </c>
      <c r="I529" s="1" t="s">
        <v>24</v>
      </c>
      <c r="J529" s="2">
        <v>42152</v>
      </c>
      <c r="K529" s="1" t="s">
        <v>16</v>
      </c>
      <c r="L529">
        <v>102</v>
      </c>
      <c r="M529" s="1" t="b">
        <f>OR(Solution!$C$2=1,INDEX(Solution!$A$1:$A$11,Solution!$C$2)=Sales_Pipeline[Country])</f>
        <v>1</v>
      </c>
    </row>
    <row r="530" spans="1:13" x14ac:dyDescent="0.25">
      <c r="A530" s="2">
        <v>42050</v>
      </c>
      <c r="B530" s="1" t="s">
        <v>29</v>
      </c>
      <c r="C530" s="1" t="s">
        <v>584</v>
      </c>
      <c r="D530" s="1" t="s">
        <v>23</v>
      </c>
      <c r="E530" s="1" t="s">
        <v>14</v>
      </c>
      <c r="F530" s="28">
        <v>3640</v>
      </c>
      <c r="G530" s="30">
        <v>0.65</v>
      </c>
      <c r="H530" s="28">
        <v>2366</v>
      </c>
      <c r="I530" s="1" t="s">
        <v>15</v>
      </c>
      <c r="J530" s="2">
        <v>42112</v>
      </c>
      <c r="K530" s="1" t="s">
        <v>16</v>
      </c>
      <c r="L530">
        <v>62</v>
      </c>
      <c r="M530" s="1" t="b">
        <f>OR(Solution!$C$2=1,INDEX(Solution!$A$1:$A$11,Solution!$C$2)=Sales_Pipeline[Country])</f>
        <v>1</v>
      </c>
    </row>
    <row r="531" spans="1:13" x14ac:dyDescent="0.25">
      <c r="A531" s="2">
        <v>42051</v>
      </c>
      <c r="B531" s="1" t="s">
        <v>29</v>
      </c>
      <c r="C531" s="1" t="s">
        <v>585</v>
      </c>
      <c r="D531" s="1" t="s">
        <v>57</v>
      </c>
      <c r="E531" s="1" t="s">
        <v>35</v>
      </c>
      <c r="F531" s="28">
        <v>1100</v>
      </c>
      <c r="G531" s="30">
        <v>0.8</v>
      </c>
      <c r="H531" s="28">
        <v>880</v>
      </c>
      <c r="I531" s="1" t="s">
        <v>47</v>
      </c>
      <c r="J531" s="2">
        <v>42170</v>
      </c>
      <c r="K531" s="1" t="s">
        <v>21</v>
      </c>
      <c r="L531">
        <v>119</v>
      </c>
      <c r="M531" s="1" t="b">
        <f>OR(Solution!$C$2=1,INDEX(Solution!$A$1:$A$11,Solution!$C$2)=Sales_Pipeline[Country])</f>
        <v>1</v>
      </c>
    </row>
    <row r="532" spans="1:13" x14ac:dyDescent="0.25">
      <c r="A532" s="2">
        <v>42051</v>
      </c>
      <c r="B532" s="1" t="s">
        <v>74</v>
      </c>
      <c r="C532" s="1" t="s">
        <v>586</v>
      </c>
      <c r="D532" s="1" t="s">
        <v>13</v>
      </c>
      <c r="E532" s="1" t="s">
        <v>35</v>
      </c>
      <c r="F532" s="28">
        <v>2060</v>
      </c>
      <c r="G532" s="30">
        <v>0.7</v>
      </c>
      <c r="H532" s="28">
        <v>1442</v>
      </c>
      <c r="I532" s="1" t="s">
        <v>15</v>
      </c>
      <c r="J532" s="2">
        <v>42112</v>
      </c>
      <c r="K532" s="1" t="s">
        <v>54</v>
      </c>
      <c r="L532">
        <v>61</v>
      </c>
      <c r="M532" s="1" t="b">
        <f>OR(Solution!$C$2=1,INDEX(Solution!$A$1:$A$11,Solution!$C$2)=Sales_Pipeline[Country])</f>
        <v>1</v>
      </c>
    </row>
    <row r="533" spans="1:13" x14ac:dyDescent="0.25">
      <c r="A533" s="2">
        <v>42051</v>
      </c>
      <c r="B533" s="1" t="s">
        <v>68</v>
      </c>
      <c r="C533" s="1" t="s">
        <v>587</v>
      </c>
      <c r="D533" s="1" t="s">
        <v>34</v>
      </c>
      <c r="E533" s="1" t="s">
        <v>20</v>
      </c>
      <c r="F533" s="28">
        <v>4020</v>
      </c>
      <c r="G533" s="30">
        <v>0.7</v>
      </c>
      <c r="H533" s="28">
        <v>2814</v>
      </c>
      <c r="I533" s="1" t="s">
        <v>47</v>
      </c>
      <c r="J533" s="2">
        <v>42167</v>
      </c>
      <c r="K533" s="1" t="s">
        <v>21</v>
      </c>
      <c r="L533">
        <v>116</v>
      </c>
      <c r="M533" s="1" t="b">
        <f>OR(Solution!$C$2=1,INDEX(Solution!$A$1:$A$11,Solution!$C$2)=Sales_Pipeline[Country])</f>
        <v>1</v>
      </c>
    </row>
    <row r="534" spans="1:13" x14ac:dyDescent="0.25">
      <c r="A534" s="2">
        <v>42051</v>
      </c>
      <c r="B534" s="1" t="s">
        <v>11</v>
      </c>
      <c r="C534" s="1" t="s">
        <v>588</v>
      </c>
      <c r="D534" s="1" t="s">
        <v>27</v>
      </c>
      <c r="E534" s="1" t="s">
        <v>14</v>
      </c>
      <c r="F534" s="28">
        <v>3720</v>
      </c>
      <c r="G534" s="30">
        <v>0.75</v>
      </c>
      <c r="H534" s="28">
        <v>2790</v>
      </c>
      <c r="I534" s="1" t="s">
        <v>47</v>
      </c>
      <c r="J534" s="2">
        <v>42156</v>
      </c>
      <c r="K534" s="1" t="s">
        <v>37</v>
      </c>
      <c r="L534">
        <v>105</v>
      </c>
      <c r="M534" s="1" t="b">
        <f>OR(Solution!$C$2=1,INDEX(Solution!$A$1:$A$11,Solution!$C$2)=Sales_Pipeline[Country])</f>
        <v>1</v>
      </c>
    </row>
    <row r="535" spans="1:13" x14ac:dyDescent="0.25">
      <c r="A535" s="2">
        <v>42051</v>
      </c>
      <c r="B535" s="1" t="s">
        <v>70</v>
      </c>
      <c r="C535" s="1" t="s">
        <v>589</v>
      </c>
      <c r="D535" s="1" t="s">
        <v>34</v>
      </c>
      <c r="E535" s="1" t="s">
        <v>14</v>
      </c>
      <c r="F535" s="28">
        <v>970</v>
      </c>
      <c r="G535" s="30">
        <v>0.65</v>
      </c>
      <c r="H535" s="28">
        <v>630.5</v>
      </c>
      <c r="I535" s="1" t="s">
        <v>47</v>
      </c>
      <c r="J535" s="2">
        <v>42105</v>
      </c>
      <c r="K535" s="1" t="s">
        <v>37</v>
      </c>
      <c r="L535">
        <v>54</v>
      </c>
      <c r="M535" s="1" t="b">
        <f>OR(Solution!$C$2=1,INDEX(Solution!$A$1:$A$11,Solution!$C$2)=Sales_Pipeline[Country])</f>
        <v>1</v>
      </c>
    </row>
    <row r="536" spans="1:13" x14ac:dyDescent="0.25">
      <c r="A536" s="2">
        <v>42051</v>
      </c>
      <c r="B536" s="1" t="s">
        <v>32</v>
      </c>
      <c r="C536" s="1" t="s">
        <v>590</v>
      </c>
      <c r="D536" s="1" t="s">
        <v>40</v>
      </c>
      <c r="E536" s="1" t="s">
        <v>20</v>
      </c>
      <c r="F536" s="28">
        <v>1800</v>
      </c>
      <c r="G536" s="30">
        <v>0.5</v>
      </c>
      <c r="H536" s="28">
        <v>900</v>
      </c>
      <c r="I536" s="1" t="s">
        <v>15</v>
      </c>
      <c r="J536" s="2">
        <v>42100</v>
      </c>
      <c r="K536" s="1" t="s">
        <v>54</v>
      </c>
      <c r="L536">
        <v>49</v>
      </c>
      <c r="M536" s="1" t="b">
        <f>OR(Solution!$C$2=1,INDEX(Solution!$A$1:$A$11,Solution!$C$2)=Sales_Pipeline[Country])</f>
        <v>1</v>
      </c>
    </row>
    <row r="537" spans="1:13" x14ac:dyDescent="0.25">
      <c r="A537" s="2">
        <v>42051</v>
      </c>
      <c r="B537" s="1" t="s">
        <v>11</v>
      </c>
      <c r="C537" s="1" t="s">
        <v>591</v>
      </c>
      <c r="D537" s="1" t="s">
        <v>40</v>
      </c>
      <c r="E537" s="1" t="s">
        <v>46</v>
      </c>
      <c r="F537" s="28">
        <v>4830</v>
      </c>
      <c r="G537" s="30">
        <v>0.8</v>
      </c>
      <c r="H537" s="28">
        <v>3864</v>
      </c>
      <c r="I537" s="1" t="s">
        <v>47</v>
      </c>
      <c r="J537" s="2">
        <v>42088</v>
      </c>
      <c r="K537" s="1" t="s">
        <v>54</v>
      </c>
      <c r="M537" s="1" t="b">
        <f>OR(Solution!$C$2=1,INDEX(Solution!$A$1:$A$11,Solution!$C$2)=Sales_Pipeline[Country])</f>
        <v>1</v>
      </c>
    </row>
    <row r="538" spans="1:13" x14ac:dyDescent="0.25">
      <c r="A538" s="2">
        <v>42052</v>
      </c>
      <c r="B538" s="1" t="s">
        <v>38</v>
      </c>
      <c r="C538" s="1" t="s">
        <v>592</v>
      </c>
      <c r="D538" s="1" t="s">
        <v>34</v>
      </c>
      <c r="E538" s="1" t="s">
        <v>14</v>
      </c>
      <c r="F538" s="28">
        <v>1080</v>
      </c>
      <c r="G538" s="30">
        <v>0.55000000000000004</v>
      </c>
      <c r="H538" s="28">
        <v>594</v>
      </c>
      <c r="I538" s="1" t="s">
        <v>47</v>
      </c>
      <c r="J538" s="2">
        <v>42130</v>
      </c>
      <c r="K538" s="1" t="s">
        <v>54</v>
      </c>
      <c r="L538">
        <v>78</v>
      </c>
      <c r="M538" s="1" t="b">
        <f>OR(Solution!$C$2=1,INDEX(Solution!$A$1:$A$11,Solution!$C$2)=Sales_Pipeline[Country])</f>
        <v>1</v>
      </c>
    </row>
    <row r="539" spans="1:13" x14ac:dyDescent="0.25">
      <c r="A539" s="2">
        <v>42052</v>
      </c>
      <c r="B539" s="1" t="s">
        <v>29</v>
      </c>
      <c r="C539" s="1" t="s">
        <v>593</v>
      </c>
      <c r="D539" s="1" t="s">
        <v>19</v>
      </c>
      <c r="E539" s="1" t="s">
        <v>14</v>
      </c>
      <c r="F539" s="28">
        <v>1760</v>
      </c>
      <c r="G539" s="30">
        <v>0.75</v>
      </c>
      <c r="H539" s="28">
        <v>1320</v>
      </c>
      <c r="I539" s="1" t="s">
        <v>15</v>
      </c>
      <c r="J539" s="2">
        <v>42115</v>
      </c>
      <c r="K539" s="1" t="s">
        <v>16</v>
      </c>
      <c r="L539">
        <v>63</v>
      </c>
      <c r="M539" s="1" t="b">
        <f>OR(Solution!$C$2=1,INDEX(Solution!$A$1:$A$11,Solution!$C$2)=Sales_Pipeline[Country])</f>
        <v>1</v>
      </c>
    </row>
    <row r="540" spans="1:13" x14ac:dyDescent="0.25">
      <c r="A540" s="2">
        <v>42052</v>
      </c>
      <c r="B540" s="1" t="s">
        <v>29</v>
      </c>
      <c r="C540" s="1" t="s">
        <v>594</v>
      </c>
      <c r="D540" s="1" t="s">
        <v>19</v>
      </c>
      <c r="E540" s="1" t="s">
        <v>20</v>
      </c>
      <c r="F540" s="28">
        <v>1220</v>
      </c>
      <c r="G540" s="30">
        <v>0.6</v>
      </c>
      <c r="H540" s="28">
        <v>732</v>
      </c>
      <c r="I540" s="1" t="s">
        <v>47</v>
      </c>
      <c r="J540" s="2">
        <v>42106</v>
      </c>
      <c r="K540" s="1" t="s">
        <v>31</v>
      </c>
      <c r="L540">
        <v>54</v>
      </c>
      <c r="M540" s="1" t="b">
        <f>OR(Solution!$C$2=1,INDEX(Solution!$A$1:$A$11,Solution!$C$2)=Sales_Pipeline[Country])</f>
        <v>1</v>
      </c>
    </row>
    <row r="541" spans="1:13" x14ac:dyDescent="0.25">
      <c r="A541" s="2">
        <v>42052</v>
      </c>
      <c r="B541" s="1" t="s">
        <v>83</v>
      </c>
      <c r="C541" s="1" t="s">
        <v>595</v>
      </c>
      <c r="D541" s="1" t="s">
        <v>61</v>
      </c>
      <c r="E541" s="1" t="s">
        <v>46</v>
      </c>
      <c r="F541" s="28">
        <v>2250</v>
      </c>
      <c r="G541" s="30">
        <v>0.75</v>
      </c>
      <c r="H541" s="28">
        <v>1687.5</v>
      </c>
      <c r="I541" s="1" t="s">
        <v>24</v>
      </c>
      <c r="J541" s="2">
        <v>42091</v>
      </c>
      <c r="K541" s="1" t="s">
        <v>54</v>
      </c>
      <c r="M541" s="1" t="b">
        <f>OR(Solution!$C$2=1,INDEX(Solution!$A$1:$A$11,Solution!$C$2)=Sales_Pipeline[Country])</f>
        <v>1</v>
      </c>
    </row>
    <row r="542" spans="1:13" x14ac:dyDescent="0.25">
      <c r="A542" s="2">
        <v>42052</v>
      </c>
      <c r="B542" s="1" t="s">
        <v>93</v>
      </c>
      <c r="C542" s="1" t="s">
        <v>596</v>
      </c>
      <c r="D542" s="1" t="s">
        <v>34</v>
      </c>
      <c r="E542" s="1" t="s">
        <v>35</v>
      </c>
      <c r="F542" s="28">
        <v>3490</v>
      </c>
      <c r="G542" s="30">
        <v>0.75</v>
      </c>
      <c r="H542" s="28">
        <v>2617.5</v>
      </c>
      <c r="I542" s="1" t="s">
        <v>15</v>
      </c>
      <c r="J542" s="2">
        <v>42184</v>
      </c>
      <c r="K542" s="1" t="s">
        <v>16</v>
      </c>
      <c r="L542">
        <v>132</v>
      </c>
      <c r="M542" s="1" t="b">
        <f>OR(Solution!$C$2=1,INDEX(Solution!$A$1:$A$11,Solution!$C$2)=Sales_Pipeline[Country])</f>
        <v>1</v>
      </c>
    </row>
    <row r="543" spans="1:13" x14ac:dyDescent="0.25">
      <c r="A543" s="2">
        <v>42052</v>
      </c>
      <c r="B543" s="1" t="s">
        <v>91</v>
      </c>
      <c r="C543" s="1" t="s">
        <v>597</v>
      </c>
      <c r="D543" s="1" t="s">
        <v>19</v>
      </c>
      <c r="E543" s="1" t="s">
        <v>14</v>
      </c>
      <c r="F543" s="28">
        <v>2410</v>
      </c>
      <c r="G543" s="30">
        <v>0.55000000000000004</v>
      </c>
      <c r="H543" s="28">
        <v>1325.5</v>
      </c>
      <c r="I543" s="1" t="s">
        <v>24</v>
      </c>
      <c r="J543" s="2">
        <v>42139</v>
      </c>
      <c r="K543" s="1" t="s">
        <v>21</v>
      </c>
      <c r="L543">
        <v>87</v>
      </c>
      <c r="M543" s="1" t="b">
        <f>OR(Solution!$C$2=1,INDEX(Solution!$A$1:$A$11,Solution!$C$2)=Sales_Pipeline[Country])</f>
        <v>1</v>
      </c>
    </row>
    <row r="544" spans="1:13" x14ac:dyDescent="0.25">
      <c r="A544" s="2">
        <v>42052</v>
      </c>
      <c r="B544" s="1" t="s">
        <v>87</v>
      </c>
      <c r="C544" s="1" t="s">
        <v>598</v>
      </c>
      <c r="D544" s="1" t="s">
        <v>27</v>
      </c>
      <c r="E544" s="1" t="s">
        <v>46</v>
      </c>
      <c r="F544" s="28">
        <v>770</v>
      </c>
      <c r="G544" s="30">
        <v>0.65</v>
      </c>
      <c r="H544" s="28">
        <v>500.5</v>
      </c>
      <c r="I544" s="1" t="s">
        <v>15</v>
      </c>
      <c r="J544" s="2">
        <v>42079</v>
      </c>
      <c r="K544" s="1" t="s">
        <v>54</v>
      </c>
      <c r="M544" s="1" t="b">
        <f>OR(Solution!$C$2=1,INDEX(Solution!$A$1:$A$11,Solution!$C$2)=Sales_Pipeline[Country])</f>
        <v>1</v>
      </c>
    </row>
    <row r="545" spans="1:13" x14ac:dyDescent="0.25">
      <c r="A545" s="2">
        <v>42052</v>
      </c>
      <c r="B545" s="1" t="s">
        <v>93</v>
      </c>
      <c r="C545" s="1" t="s">
        <v>599</v>
      </c>
      <c r="D545" s="1" t="s">
        <v>19</v>
      </c>
      <c r="E545" s="1" t="s">
        <v>14</v>
      </c>
      <c r="F545" s="28">
        <v>390</v>
      </c>
      <c r="G545" s="30">
        <v>0.85</v>
      </c>
      <c r="H545" s="28">
        <v>331.5</v>
      </c>
      <c r="I545" s="1" t="s">
        <v>53</v>
      </c>
      <c r="J545" s="2">
        <v>42111</v>
      </c>
      <c r="K545" s="1" t="s">
        <v>31</v>
      </c>
      <c r="L545">
        <v>59</v>
      </c>
      <c r="M545" s="1" t="b">
        <f>OR(Solution!$C$2=1,INDEX(Solution!$A$1:$A$11,Solution!$C$2)=Sales_Pipeline[Country])</f>
        <v>1</v>
      </c>
    </row>
    <row r="546" spans="1:13" x14ac:dyDescent="0.25">
      <c r="A546" s="2">
        <v>42053</v>
      </c>
      <c r="B546" s="1" t="s">
        <v>48</v>
      </c>
      <c r="C546" s="1" t="s">
        <v>600</v>
      </c>
      <c r="D546" s="1" t="s">
        <v>43</v>
      </c>
      <c r="E546" s="1" t="s">
        <v>14</v>
      </c>
      <c r="F546" s="28">
        <v>2500</v>
      </c>
      <c r="G546" s="30">
        <v>0.55000000000000004</v>
      </c>
      <c r="H546" s="28">
        <v>1375</v>
      </c>
      <c r="I546" s="1" t="s">
        <v>15</v>
      </c>
      <c r="J546" s="2">
        <v>42115</v>
      </c>
      <c r="K546" s="1" t="s">
        <v>21</v>
      </c>
      <c r="L546">
        <v>62</v>
      </c>
      <c r="M546" s="1" t="b">
        <f>OR(Solution!$C$2=1,INDEX(Solution!$A$1:$A$11,Solution!$C$2)=Sales_Pipeline[Country])</f>
        <v>1</v>
      </c>
    </row>
    <row r="547" spans="1:13" x14ac:dyDescent="0.25">
      <c r="A547" s="2">
        <v>42053</v>
      </c>
      <c r="B547" s="1" t="s">
        <v>65</v>
      </c>
      <c r="C547" s="1" t="s">
        <v>601</v>
      </c>
      <c r="D547" s="1" t="s">
        <v>23</v>
      </c>
      <c r="E547" s="1" t="s">
        <v>28</v>
      </c>
      <c r="F547" s="28">
        <v>2990</v>
      </c>
      <c r="G547" s="30">
        <v>0.55000000000000004</v>
      </c>
      <c r="H547" s="28">
        <v>1644.5</v>
      </c>
      <c r="I547" s="1" t="s">
        <v>47</v>
      </c>
      <c r="J547" s="2">
        <v>42152</v>
      </c>
      <c r="K547" s="1" t="s">
        <v>37</v>
      </c>
      <c r="L547">
        <v>99</v>
      </c>
      <c r="M547" s="1" t="b">
        <f>OR(Solution!$C$2=1,INDEX(Solution!$A$1:$A$11,Solution!$C$2)=Sales_Pipeline[Country])</f>
        <v>1</v>
      </c>
    </row>
    <row r="548" spans="1:13" x14ac:dyDescent="0.25">
      <c r="A548" s="2">
        <v>42053</v>
      </c>
      <c r="B548" s="1" t="s">
        <v>25</v>
      </c>
      <c r="C548" s="1" t="s">
        <v>602</v>
      </c>
      <c r="D548" s="1" t="s">
        <v>52</v>
      </c>
      <c r="E548" s="1" t="s">
        <v>28</v>
      </c>
      <c r="F548" s="28">
        <v>990</v>
      </c>
      <c r="G548" s="30">
        <v>0.8</v>
      </c>
      <c r="H548" s="28">
        <v>792</v>
      </c>
      <c r="I548" s="1" t="s">
        <v>24</v>
      </c>
      <c r="J548" s="2">
        <v>42122</v>
      </c>
      <c r="K548" s="1" t="s">
        <v>37</v>
      </c>
      <c r="L548">
        <v>69</v>
      </c>
      <c r="M548" s="1" t="b">
        <f>OR(Solution!$C$2=1,INDEX(Solution!$A$1:$A$11,Solution!$C$2)=Sales_Pipeline[Country])</f>
        <v>1</v>
      </c>
    </row>
    <row r="549" spans="1:13" x14ac:dyDescent="0.25">
      <c r="A549" s="2">
        <v>42053</v>
      </c>
      <c r="B549" s="1" t="s">
        <v>83</v>
      </c>
      <c r="C549" s="1" t="s">
        <v>603</v>
      </c>
      <c r="D549" s="1" t="s">
        <v>34</v>
      </c>
      <c r="E549" s="1" t="s">
        <v>20</v>
      </c>
      <c r="F549" s="28">
        <v>4940</v>
      </c>
      <c r="G549" s="30">
        <v>0.6</v>
      </c>
      <c r="H549" s="28">
        <v>2964</v>
      </c>
      <c r="I549" s="1" t="s">
        <v>47</v>
      </c>
      <c r="J549" s="2">
        <v>42144</v>
      </c>
      <c r="K549" s="1" t="s">
        <v>16</v>
      </c>
      <c r="L549">
        <v>91</v>
      </c>
      <c r="M549" s="1" t="b">
        <f>OR(Solution!$C$2=1,INDEX(Solution!$A$1:$A$11,Solution!$C$2)=Sales_Pipeline[Country])</f>
        <v>1</v>
      </c>
    </row>
    <row r="550" spans="1:13" x14ac:dyDescent="0.25">
      <c r="A550" s="2">
        <v>42053</v>
      </c>
      <c r="B550" s="1" t="s">
        <v>83</v>
      </c>
      <c r="C550" s="1" t="s">
        <v>604</v>
      </c>
      <c r="D550" s="1" t="s">
        <v>52</v>
      </c>
      <c r="E550" s="1" t="s">
        <v>35</v>
      </c>
      <c r="F550" s="28">
        <v>3990</v>
      </c>
      <c r="G550" s="30">
        <v>0.8</v>
      </c>
      <c r="H550" s="28">
        <v>3192</v>
      </c>
      <c r="I550" s="1" t="s">
        <v>47</v>
      </c>
      <c r="J550" s="2">
        <v>42164</v>
      </c>
      <c r="K550" s="1" t="s">
        <v>21</v>
      </c>
      <c r="L550">
        <v>111</v>
      </c>
      <c r="M550" s="1" t="b">
        <f>OR(Solution!$C$2=1,INDEX(Solution!$A$1:$A$11,Solution!$C$2)=Sales_Pipeline[Country])</f>
        <v>1</v>
      </c>
    </row>
    <row r="551" spans="1:13" x14ac:dyDescent="0.25">
      <c r="A551" s="2">
        <v>42053</v>
      </c>
      <c r="B551" s="1" t="s">
        <v>44</v>
      </c>
      <c r="C551" s="1" t="s">
        <v>605</v>
      </c>
      <c r="D551" s="1" t="s">
        <v>40</v>
      </c>
      <c r="E551" s="1" t="s">
        <v>35</v>
      </c>
      <c r="F551" s="28">
        <v>1680</v>
      </c>
      <c r="G551" s="30">
        <v>0.85</v>
      </c>
      <c r="H551" s="28">
        <v>1428</v>
      </c>
      <c r="I551" s="1" t="s">
        <v>47</v>
      </c>
      <c r="J551" s="2">
        <v>42127</v>
      </c>
      <c r="K551" s="1" t="s">
        <v>21</v>
      </c>
      <c r="L551">
        <v>74</v>
      </c>
      <c r="M551" s="1" t="b">
        <f>OR(Solution!$C$2=1,INDEX(Solution!$A$1:$A$11,Solution!$C$2)=Sales_Pipeline[Country])</f>
        <v>1</v>
      </c>
    </row>
    <row r="552" spans="1:13" x14ac:dyDescent="0.25">
      <c r="A552" s="2">
        <v>42053</v>
      </c>
      <c r="B552" s="1" t="s">
        <v>74</v>
      </c>
      <c r="C552" s="1" t="s">
        <v>606</v>
      </c>
      <c r="D552" s="1" t="s">
        <v>19</v>
      </c>
      <c r="E552" s="1" t="s">
        <v>28</v>
      </c>
      <c r="F552" s="28">
        <v>2920</v>
      </c>
      <c r="G552" s="30">
        <v>0.8</v>
      </c>
      <c r="H552" s="28">
        <v>2336</v>
      </c>
      <c r="I552" s="1" t="s">
        <v>47</v>
      </c>
      <c r="J552" s="2">
        <v>42106</v>
      </c>
      <c r="K552" s="1" t="s">
        <v>54</v>
      </c>
      <c r="L552">
        <v>53</v>
      </c>
      <c r="M552" s="1" t="b">
        <f>OR(Solution!$C$2=1,INDEX(Solution!$A$1:$A$11,Solution!$C$2)=Sales_Pipeline[Country])</f>
        <v>1</v>
      </c>
    </row>
    <row r="553" spans="1:13" x14ac:dyDescent="0.25">
      <c r="A553" s="2">
        <v>42053</v>
      </c>
      <c r="B553" s="1" t="s">
        <v>29</v>
      </c>
      <c r="C553" s="1" t="s">
        <v>607</v>
      </c>
      <c r="D553" s="1" t="s">
        <v>13</v>
      </c>
      <c r="E553" s="1" t="s">
        <v>14</v>
      </c>
      <c r="F553" s="28">
        <v>3670</v>
      </c>
      <c r="G553" s="30">
        <v>0.65</v>
      </c>
      <c r="H553" s="28">
        <v>2385.5</v>
      </c>
      <c r="I553" s="1" t="s">
        <v>47</v>
      </c>
      <c r="J553" s="2">
        <v>42148</v>
      </c>
      <c r="K553" s="1" t="s">
        <v>37</v>
      </c>
      <c r="L553">
        <v>95</v>
      </c>
      <c r="M553" s="1" t="b">
        <f>OR(Solution!$C$2=1,INDEX(Solution!$A$1:$A$11,Solution!$C$2)=Sales_Pipeline[Country])</f>
        <v>1</v>
      </c>
    </row>
    <row r="554" spans="1:13" x14ac:dyDescent="0.25">
      <c r="A554" s="2">
        <v>42053</v>
      </c>
      <c r="B554" s="1" t="s">
        <v>65</v>
      </c>
      <c r="C554" s="1" t="s">
        <v>608</v>
      </c>
      <c r="D554" s="1" t="s">
        <v>19</v>
      </c>
      <c r="E554" s="1" t="s">
        <v>20</v>
      </c>
      <c r="F554" s="28">
        <v>3100</v>
      </c>
      <c r="G554" s="30">
        <v>0.8</v>
      </c>
      <c r="H554" s="28">
        <v>2480</v>
      </c>
      <c r="I554" s="1" t="s">
        <v>15</v>
      </c>
      <c r="J554" s="2">
        <v>42109</v>
      </c>
      <c r="K554" s="1" t="s">
        <v>21</v>
      </c>
      <c r="L554">
        <v>56</v>
      </c>
      <c r="M554" s="1" t="b">
        <f>OR(Solution!$C$2=1,INDEX(Solution!$A$1:$A$11,Solution!$C$2)=Sales_Pipeline[Country])</f>
        <v>1</v>
      </c>
    </row>
    <row r="555" spans="1:13" x14ac:dyDescent="0.25">
      <c r="A555" s="2">
        <v>42053</v>
      </c>
      <c r="B555" s="1" t="s">
        <v>48</v>
      </c>
      <c r="C555" s="1" t="s">
        <v>609</v>
      </c>
      <c r="D555" s="1" t="s">
        <v>19</v>
      </c>
      <c r="E555" s="1" t="s">
        <v>35</v>
      </c>
      <c r="F555" s="28">
        <v>3950</v>
      </c>
      <c r="G555" s="30">
        <v>0.65</v>
      </c>
      <c r="H555" s="28">
        <v>2567.5</v>
      </c>
      <c r="I555" s="1" t="s">
        <v>15</v>
      </c>
      <c r="J555" s="2">
        <v>42160</v>
      </c>
      <c r="K555" s="1" t="s">
        <v>37</v>
      </c>
      <c r="L555">
        <v>107</v>
      </c>
      <c r="M555" s="1" t="b">
        <f>OR(Solution!$C$2=1,INDEX(Solution!$A$1:$A$11,Solution!$C$2)=Sales_Pipeline[Country])</f>
        <v>1</v>
      </c>
    </row>
    <row r="556" spans="1:13" x14ac:dyDescent="0.25">
      <c r="A556" s="2">
        <v>42053</v>
      </c>
      <c r="B556" s="1" t="s">
        <v>59</v>
      </c>
      <c r="C556" s="1" t="s">
        <v>610</v>
      </c>
      <c r="D556" s="1" t="s">
        <v>43</v>
      </c>
      <c r="E556" s="1" t="s">
        <v>28</v>
      </c>
      <c r="F556" s="28">
        <v>2060</v>
      </c>
      <c r="G556" s="30">
        <v>0.7</v>
      </c>
      <c r="H556" s="28">
        <v>1442</v>
      </c>
      <c r="I556" s="1" t="s">
        <v>15</v>
      </c>
      <c r="J556" s="2">
        <v>42111</v>
      </c>
      <c r="K556" s="1" t="s">
        <v>37</v>
      </c>
      <c r="L556">
        <v>58</v>
      </c>
      <c r="M556" s="1" t="b">
        <f>OR(Solution!$C$2=1,INDEX(Solution!$A$1:$A$11,Solution!$C$2)=Sales_Pipeline[Country])</f>
        <v>1</v>
      </c>
    </row>
    <row r="557" spans="1:13" x14ac:dyDescent="0.25">
      <c r="A557" s="2">
        <v>42054</v>
      </c>
      <c r="B557" s="1" t="s">
        <v>91</v>
      </c>
      <c r="C557" s="1" t="s">
        <v>611</v>
      </c>
      <c r="D557" s="1" t="s">
        <v>27</v>
      </c>
      <c r="E557" s="1" t="s">
        <v>14</v>
      </c>
      <c r="F557" s="28">
        <v>4120</v>
      </c>
      <c r="G557" s="30">
        <v>0.55000000000000004</v>
      </c>
      <c r="H557" s="28">
        <v>2266</v>
      </c>
      <c r="I557" s="1" t="s">
        <v>24</v>
      </c>
      <c r="J557" s="2">
        <v>42112</v>
      </c>
      <c r="K557" s="1" t="s">
        <v>54</v>
      </c>
      <c r="L557">
        <v>58</v>
      </c>
      <c r="M557" s="1" t="b">
        <f>OR(Solution!$C$2=1,INDEX(Solution!$A$1:$A$11,Solution!$C$2)=Sales_Pipeline[Country])</f>
        <v>1</v>
      </c>
    </row>
    <row r="558" spans="1:13" x14ac:dyDescent="0.25">
      <c r="A558" s="2">
        <v>42054</v>
      </c>
      <c r="B558" s="1" t="s">
        <v>68</v>
      </c>
      <c r="C558" s="1" t="s">
        <v>612</v>
      </c>
      <c r="D558" s="1" t="s">
        <v>57</v>
      </c>
      <c r="E558" s="1" t="s">
        <v>20</v>
      </c>
      <c r="F558" s="28">
        <v>240</v>
      </c>
      <c r="G558" s="30">
        <v>0.55000000000000004</v>
      </c>
      <c r="H558" s="28">
        <v>132</v>
      </c>
      <c r="I558" s="1" t="s">
        <v>53</v>
      </c>
      <c r="J558" s="2">
        <v>42142</v>
      </c>
      <c r="K558" s="1" t="s">
        <v>54</v>
      </c>
      <c r="L558">
        <v>88</v>
      </c>
      <c r="M558" s="1" t="b">
        <f>OR(Solution!$C$2=1,INDEX(Solution!$A$1:$A$11,Solution!$C$2)=Sales_Pipeline[Country])</f>
        <v>1</v>
      </c>
    </row>
    <row r="559" spans="1:13" x14ac:dyDescent="0.25">
      <c r="A559" s="2">
        <v>42054</v>
      </c>
      <c r="B559" s="1" t="s">
        <v>91</v>
      </c>
      <c r="C559" s="1" t="s">
        <v>613</v>
      </c>
      <c r="D559" s="1" t="s">
        <v>40</v>
      </c>
      <c r="E559" s="1" t="s">
        <v>14</v>
      </c>
      <c r="F559" s="28">
        <v>3410</v>
      </c>
      <c r="G559" s="30">
        <v>0.75</v>
      </c>
      <c r="H559" s="28">
        <v>2557.5</v>
      </c>
      <c r="I559" s="1" t="s">
        <v>15</v>
      </c>
      <c r="J559" s="2">
        <v>42120</v>
      </c>
      <c r="K559" s="1" t="s">
        <v>21</v>
      </c>
      <c r="L559">
        <v>66</v>
      </c>
      <c r="M559" s="1" t="b">
        <f>OR(Solution!$C$2=1,INDEX(Solution!$A$1:$A$11,Solution!$C$2)=Sales_Pipeline[Country])</f>
        <v>1</v>
      </c>
    </row>
    <row r="560" spans="1:13" x14ac:dyDescent="0.25">
      <c r="A560" s="2">
        <v>42054</v>
      </c>
      <c r="B560" s="1" t="s">
        <v>55</v>
      </c>
      <c r="C560" s="1" t="s">
        <v>614</v>
      </c>
      <c r="D560" s="1" t="s">
        <v>57</v>
      </c>
      <c r="E560" s="1" t="s">
        <v>14</v>
      </c>
      <c r="F560" s="28">
        <v>4140</v>
      </c>
      <c r="G560" s="30">
        <v>0.85</v>
      </c>
      <c r="H560" s="28">
        <v>3519</v>
      </c>
      <c r="I560" s="1" t="s">
        <v>24</v>
      </c>
      <c r="J560" s="2">
        <v>42111</v>
      </c>
      <c r="K560" s="1" t="s">
        <v>21</v>
      </c>
      <c r="L560">
        <v>57</v>
      </c>
      <c r="M560" s="1" t="b">
        <f>OR(Solution!$C$2=1,INDEX(Solution!$A$1:$A$11,Solution!$C$2)=Sales_Pipeline[Country])</f>
        <v>1</v>
      </c>
    </row>
    <row r="561" spans="1:13" x14ac:dyDescent="0.25">
      <c r="A561" s="2">
        <v>42054</v>
      </c>
      <c r="B561" s="1" t="s">
        <v>59</v>
      </c>
      <c r="C561" s="1" t="s">
        <v>615</v>
      </c>
      <c r="D561" s="1" t="s">
        <v>61</v>
      </c>
      <c r="E561" s="1" t="s">
        <v>35</v>
      </c>
      <c r="F561" s="28">
        <v>4220</v>
      </c>
      <c r="G561" s="30">
        <v>0.55000000000000004</v>
      </c>
      <c r="H561" s="28">
        <v>2321</v>
      </c>
      <c r="I561" s="1" t="s">
        <v>15</v>
      </c>
      <c r="J561" s="2">
        <v>42157</v>
      </c>
      <c r="K561" s="1" t="s">
        <v>21</v>
      </c>
      <c r="L561">
        <v>103</v>
      </c>
      <c r="M561" s="1" t="b">
        <f>OR(Solution!$C$2=1,INDEX(Solution!$A$1:$A$11,Solution!$C$2)=Sales_Pipeline[Country])</f>
        <v>1</v>
      </c>
    </row>
    <row r="562" spans="1:13" x14ac:dyDescent="0.25">
      <c r="A562" s="2">
        <v>42054</v>
      </c>
      <c r="B562" s="1" t="s">
        <v>41</v>
      </c>
      <c r="C562" s="1" t="s">
        <v>616</v>
      </c>
      <c r="D562" s="1" t="s">
        <v>23</v>
      </c>
      <c r="E562" s="1" t="s">
        <v>35</v>
      </c>
      <c r="F562" s="28">
        <v>4370</v>
      </c>
      <c r="G562" s="30">
        <v>0.85</v>
      </c>
      <c r="H562" s="28">
        <v>3714.5</v>
      </c>
      <c r="I562" s="1" t="s">
        <v>15</v>
      </c>
      <c r="J562" s="2">
        <v>42100</v>
      </c>
      <c r="K562" s="1" t="s">
        <v>21</v>
      </c>
      <c r="L562">
        <v>46</v>
      </c>
      <c r="M562" s="1" t="b">
        <f>OR(Solution!$C$2=1,INDEX(Solution!$A$1:$A$11,Solution!$C$2)=Sales_Pipeline[Country])</f>
        <v>1</v>
      </c>
    </row>
    <row r="563" spans="1:13" x14ac:dyDescent="0.25">
      <c r="A563" s="2">
        <v>42054</v>
      </c>
      <c r="B563" s="1" t="s">
        <v>25</v>
      </c>
      <c r="C563" s="1" t="s">
        <v>617</v>
      </c>
      <c r="D563" s="1" t="s">
        <v>13</v>
      </c>
      <c r="E563" s="1" t="s">
        <v>28</v>
      </c>
      <c r="F563" s="28">
        <v>1530</v>
      </c>
      <c r="G563" s="30">
        <v>0.6</v>
      </c>
      <c r="H563" s="28">
        <v>918</v>
      </c>
      <c r="I563" s="1" t="s">
        <v>47</v>
      </c>
      <c r="J563" s="2">
        <v>42136</v>
      </c>
      <c r="K563" s="1" t="s">
        <v>21</v>
      </c>
      <c r="L563">
        <v>82</v>
      </c>
      <c r="M563" s="1" t="b">
        <f>OR(Solution!$C$2=1,INDEX(Solution!$A$1:$A$11,Solution!$C$2)=Sales_Pipeline[Country])</f>
        <v>1</v>
      </c>
    </row>
    <row r="564" spans="1:13" x14ac:dyDescent="0.25">
      <c r="A564" s="2">
        <v>42054</v>
      </c>
      <c r="B564" s="1" t="s">
        <v>41</v>
      </c>
      <c r="C564" s="1" t="s">
        <v>618</v>
      </c>
      <c r="D564" s="1" t="s">
        <v>57</v>
      </c>
      <c r="E564" s="1" t="s">
        <v>73</v>
      </c>
      <c r="F564" s="28">
        <v>970</v>
      </c>
      <c r="G564" s="30">
        <v>0.65</v>
      </c>
      <c r="H564" s="28">
        <v>630.5</v>
      </c>
      <c r="I564" s="1" t="s">
        <v>47</v>
      </c>
      <c r="J564" s="2">
        <v>42121</v>
      </c>
      <c r="K564" s="1" t="s">
        <v>54</v>
      </c>
      <c r="L564">
        <v>67</v>
      </c>
      <c r="M564" s="1" t="b">
        <f>OR(Solution!$C$2=1,INDEX(Solution!$A$1:$A$11,Solution!$C$2)=Sales_Pipeline[Country])</f>
        <v>1</v>
      </c>
    </row>
    <row r="565" spans="1:13" x14ac:dyDescent="0.25">
      <c r="A565" s="2">
        <v>42054</v>
      </c>
      <c r="B565" s="1" t="s">
        <v>62</v>
      </c>
      <c r="C565" s="1" t="s">
        <v>619</v>
      </c>
      <c r="D565" s="1" t="s">
        <v>27</v>
      </c>
      <c r="E565" s="1" t="s">
        <v>20</v>
      </c>
      <c r="F565" s="28">
        <v>4920</v>
      </c>
      <c r="G565" s="30">
        <v>0.7</v>
      </c>
      <c r="H565" s="28">
        <v>3444</v>
      </c>
      <c r="I565" s="1" t="s">
        <v>47</v>
      </c>
      <c r="J565" s="2">
        <v>42107</v>
      </c>
      <c r="K565" s="1" t="s">
        <v>37</v>
      </c>
      <c r="L565">
        <v>53</v>
      </c>
      <c r="M565" s="1" t="b">
        <f>OR(Solution!$C$2=1,INDEX(Solution!$A$1:$A$11,Solution!$C$2)=Sales_Pipeline[Country])</f>
        <v>1</v>
      </c>
    </row>
    <row r="566" spans="1:13" x14ac:dyDescent="0.25">
      <c r="A566" s="2">
        <v>42055</v>
      </c>
      <c r="B566" s="1" t="s">
        <v>62</v>
      </c>
      <c r="C566" s="1" t="s">
        <v>620</v>
      </c>
      <c r="D566" s="1" t="s">
        <v>57</v>
      </c>
      <c r="E566" s="1" t="s">
        <v>28</v>
      </c>
      <c r="F566" s="28">
        <v>2200</v>
      </c>
      <c r="G566" s="30">
        <v>0.8</v>
      </c>
      <c r="H566" s="28">
        <v>1760</v>
      </c>
      <c r="I566" s="1" t="s">
        <v>24</v>
      </c>
      <c r="J566" s="2">
        <v>42180</v>
      </c>
      <c r="K566" s="1" t="s">
        <v>16</v>
      </c>
      <c r="L566">
        <v>125</v>
      </c>
      <c r="M566" s="1" t="b">
        <f>OR(Solution!$C$2=1,INDEX(Solution!$A$1:$A$11,Solution!$C$2)=Sales_Pipeline[Country])</f>
        <v>1</v>
      </c>
    </row>
    <row r="567" spans="1:13" x14ac:dyDescent="0.25">
      <c r="A567" s="2">
        <v>42055</v>
      </c>
      <c r="B567" s="1" t="s">
        <v>11</v>
      </c>
      <c r="C567" s="1" t="s">
        <v>621</v>
      </c>
      <c r="D567" s="1" t="s">
        <v>57</v>
      </c>
      <c r="E567" s="1" t="s">
        <v>35</v>
      </c>
      <c r="F567" s="28">
        <v>530</v>
      </c>
      <c r="G567" s="30">
        <v>0.85</v>
      </c>
      <c r="H567" s="28">
        <v>450.5</v>
      </c>
      <c r="I567" s="1" t="s">
        <v>47</v>
      </c>
      <c r="J567" s="2">
        <v>42135</v>
      </c>
      <c r="K567" s="1" t="s">
        <v>37</v>
      </c>
      <c r="L567">
        <v>80</v>
      </c>
      <c r="M567" s="1" t="b">
        <f>OR(Solution!$C$2=1,INDEX(Solution!$A$1:$A$11,Solution!$C$2)=Sales_Pipeline[Country])</f>
        <v>1</v>
      </c>
    </row>
    <row r="568" spans="1:13" x14ac:dyDescent="0.25">
      <c r="A568" s="2">
        <v>42055</v>
      </c>
      <c r="B568" s="1" t="s">
        <v>44</v>
      </c>
      <c r="C568" s="1" t="s">
        <v>622</v>
      </c>
      <c r="D568" s="1" t="s">
        <v>19</v>
      </c>
      <c r="E568" s="1" t="s">
        <v>20</v>
      </c>
      <c r="F568" s="28">
        <v>3130</v>
      </c>
      <c r="G568" s="30">
        <v>0.55000000000000004</v>
      </c>
      <c r="H568" s="28">
        <v>1721.5</v>
      </c>
      <c r="I568" s="1" t="s">
        <v>47</v>
      </c>
      <c r="J568" s="2">
        <v>42139</v>
      </c>
      <c r="K568" s="1" t="s">
        <v>21</v>
      </c>
      <c r="L568">
        <v>84</v>
      </c>
      <c r="M568" s="1" t="b">
        <f>OR(Solution!$C$2=1,INDEX(Solution!$A$1:$A$11,Solution!$C$2)=Sales_Pipeline[Country])</f>
        <v>1</v>
      </c>
    </row>
    <row r="569" spans="1:13" x14ac:dyDescent="0.25">
      <c r="A569" s="2">
        <v>42055</v>
      </c>
      <c r="B569" s="1" t="s">
        <v>41</v>
      </c>
      <c r="C569" s="1" t="s">
        <v>623</v>
      </c>
      <c r="D569" s="1" t="s">
        <v>23</v>
      </c>
      <c r="E569" s="1" t="s">
        <v>14</v>
      </c>
      <c r="F569" s="28">
        <v>1640</v>
      </c>
      <c r="G569" s="30">
        <v>0.7</v>
      </c>
      <c r="H569" s="28">
        <v>1148</v>
      </c>
      <c r="I569" s="1" t="s">
        <v>24</v>
      </c>
      <c r="J569" s="2">
        <v>42110</v>
      </c>
      <c r="K569" s="1" t="s">
        <v>21</v>
      </c>
      <c r="L569">
        <v>55</v>
      </c>
      <c r="M569" s="1" t="b">
        <f>OR(Solution!$C$2=1,INDEX(Solution!$A$1:$A$11,Solution!$C$2)=Sales_Pipeline[Country])</f>
        <v>1</v>
      </c>
    </row>
    <row r="570" spans="1:13" x14ac:dyDescent="0.25">
      <c r="A570" s="2">
        <v>42055</v>
      </c>
      <c r="B570" s="1" t="s">
        <v>44</v>
      </c>
      <c r="C570" s="1" t="s">
        <v>624</v>
      </c>
      <c r="D570" s="1" t="s">
        <v>52</v>
      </c>
      <c r="E570" s="1" t="s">
        <v>28</v>
      </c>
      <c r="F570" s="28">
        <v>4160</v>
      </c>
      <c r="G570" s="30">
        <v>0.85</v>
      </c>
      <c r="H570" s="28">
        <v>3536</v>
      </c>
      <c r="I570" s="1" t="s">
        <v>15</v>
      </c>
      <c r="J570" s="2">
        <v>42109</v>
      </c>
      <c r="K570" s="1" t="s">
        <v>54</v>
      </c>
      <c r="L570">
        <v>54</v>
      </c>
      <c r="M570" s="1" t="b">
        <f>OR(Solution!$C$2=1,INDEX(Solution!$A$1:$A$11,Solution!$C$2)=Sales_Pipeline[Country])</f>
        <v>1</v>
      </c>
    </row>
    <row r="571" spans="1:13" x14ac:dyDescent="0.25">
      <c r="A571" s="2">
        <v>42055</v>
      </c>
      <c r="B571" s="1" t="s">
        <v>65</v>
      </c>
      <c r="C571" s="1" t="s">
        <v>625</v>
      </c>
      <c r="D571" s="1" t="s">
        <v>40</v>
      </c>
      <c r="E571" s="1" t="s">
        <v>46</v>
      </c>
      <c r="F571" s="28">
        <v>4950</v>
      </c>
      <c r="G571" s="30">
        <v>0.55000000000000004</v>
      </c>
      <c r="H571" s="28">
        <v>2722.5</v>
      </c>
      <c r="I571" s="1" t="s">
        <v>24</v>
      </c>
      <c r="J571" s="2">
        <v>42072</v>
      </c>
      <c r="K571" s="1" t="s">
        <v>54</v>
      </c>
      <c r="M571" s="1" t="b">
        <f>OR(Solution!$C$2=1,INDEX(Solution!$A$1:$A$11,Solution!$C$2)=Sales_Pipeline[Country])</f>
        <v>1</v>
      </c>
    </row>
    <row r="572" spans="1:13" x14ac:dyDescent="0.25">
      <c r="A572" s="2">
        <v>42055</v>
      </c>
      <c r="B572" s="1" t="s">
        <v>41</v>
      </c>
      <c r="C572" s="1" t="s">
        <v>626</v>
      </c>
      <c r="D572" s="1" t="s">
        <v>57</v>
      </c>
      <c r="E572" s="1" t="s">
        <v>28</v>
      </c>
      <c r="F572" s="28">
        <v>3930</v>
      </c>
      <c r="G572" s="30">
        <v>0.7</v>
      </c>
      <c r="H572" s="28">
        <v>2751</v>
      </c>
      <c r="I572" s="1" t="s">
        <v>24</v>
      </c>
      <c r="J572" s="2">
        <v>42139</v>
      </c>
      <c r="K572" s="1" t="s">
        <v>37</v>
      </c>
      <c r="L572">
        <v>84</v>
      </c>
      <c r="M572" s="1" t="b">
        <f>OR(Solution!$C$2=1,INDEX(Solution!$A$1:$A$11,Solution!$C$2)=Sales_Pipeline[Country])</f>
        <v>1</v>
      </c>
    </row>
    <row r="573" spans="1:13" x14ac:dyDescent="0.25">
      <c r="A573" s="2">
        <v>42055</v>
      </c>
      <c r="B573" s="1" t="s">
        <v>44</v>
      </c>
      <c r="C573" s="1" t="s">
        <v>627</v>
      </c>
      <c r="D573" s="1" t="s">
        <v>61</v>
      </c>
      <c r="E573" s="1" t="s">
        <v>46</v>
      </c>
      <c r="F573" s="28">
        <v>3410</v>
      </c>
      <c r="G573" s="30">
        <v>0.75</v>
      </c>
      <c r="H573" s="28">
        <v>2557.5</v>
      </c>
      <c r="I573" s="1" t="s">
        <v>47</v>
      </c>
      <c r="J573" s="2">
        <v>42094</v>
      </c>
      <c r="K573" s="1" t="s">
        <v>54</v>
      </c>
      <c r="M573" s="1" t="b">
        <f>OR(Solution!$C$2=1,INDEX(Solution!$A$1:$A$11,Solution!$C$2)=Sales_Pipeline[Country])</f>
        <v>1</v>
      </c>
    </row>
    <row r="574" spans="1:13" x14ac:dyDescent="0.25">
      <c r="A574" s="2">
        <v>42055</v>
      </c>
      <c r="B574" s="1" t="s">
        <v>55</v>
      </c>
      <c r="C574" s="1" t="s">
        <v>628</v>
      </c>
      <c r="D574" s="1" t="s">
        <v>23</v>
      </c>
      <c r="E574" s="1" t="s">
        <v>46</v>
      </c>
      <c r="F574" s="28">
        <v>500</v>
      </c>
      <c r="G574" s="30">
        <v>0.75</v>
      </c>
      <c r="H574" s="28">
        <v>375</v>
      </c>
      <c r="I574" s="1" t="s">
        <v>24</v>
      </c>
      <c r="J574" s="2">
        <v>42094</v>
      </c>
      <c r="K574" s="1" t="s">
        <v>54</v>
      </c>
      <c r="M574" s="1" t="b">
        <f>OR(Solution!$C$2=1,INDEX(Solution!$A$1:$A$11,Solution!$C$2)=Sales_Pipeline[Country])</f>
        <v>1</v>
      </c>
    </row>
    <row r="575" spans="1:13" x14ac:dyDescent="0.25">
      <c r="A575" s="2">
        <v>42055</v>
      </c>
      <c r="B575" s="1" t="s">
        <v>65</v>
      </c>
      <c r="C575" s="1" t="s">
        <v>629</v>
      </c>
      <c r="D575" s="1" t="s">
        <v>19</v>
      </c>
      <c r="E575" s="1" t="s">
        <v>14</v>
      </c>
      <c r="F575" s="28">
        <v>3460</v>
      </c>
      <c r="G575" s="30">
        <v>0.8</v>
      </c>
      <c r="H575" s="28">
        <v>2768</v>
      </c>
      <c r="I575" s="1" t="s">
        <v>47</v>
      </c>
      <c r="J575" s="2">
        <v>42166</v>
      </c>
      <c r="K575" s="1" t="s">
        <v>21</v>
      </c>
      <c r="L575">
        <v>111</v>
      </c>
      <c r="M575" s="1" t="b">
        <f>OR(Solution!$C$2=1,INDEX(Solution!$A$1:$A$11,Solution!$C$2)=Sales_Pipeline[Country])</f>
        <v>1</v>
      </c>
    </row>
    <row r="576" spans="1:13" x14ac:dyDescent="0.25">
      <c r="A576" s="2">
        <v>42055</v>
      </c>
      <c r="B576" s="1" t="s">
        <v>41</v>
      </c>
      <c r="C576" s="1" t="s">
        <v>630</v>
      </c>
      <c r="D576" s="1" t="s">
        <v>40</v>
      </c>
      <c r="E576" s="1" t="s">
        <v>20</v>
      </c>
      <c r="F576" s="28">
        <v>460</v>
      </c>
      <c r="G576" s="30">
        <v>0.85</v>
      </c>
      <c r="H576" s="28">
        <v>391</v>
      </c>
      <c r="I576" s="1" t="s">
        <v>53</v>
      </c>
      <c r="J576" s="2">
        <v>42155</v>
      </c>
      <c r="K576" s="1" t="s">
        <v>21</v>
      </c>
      <c r="L576">
        <v>100</v>
      </c>
      <c r="M576" s="1" t="b">
        <f>OR(Solution!$C$2=1,INDEX(Solution!$A$1:$A$11,Solution!$C$2)=Sales_Pipeline[Country])</f>
        <v>1</v>
      </c>
    </row>
    <row r="577" spans="1:13" x14ac:dyDescent="0.25">
      <c r="A577" s="2">
        <v>42055</v>
      </c>
      <c r="B577" s="1" t="s">
        <v>41</v>
      </c>
      <c r="C577" s="1" t="s">
        <v>631</v>
      </c>
      <c r="D577" s="1" t="s">
        <v>61</v>
      </c>
      <c r="E577" s="1" t="s">
        <v>14</v>
      </c>
      <c r="F577" s="28">
        <v>3310</v>
      </c>
      <c r="G577" s="30">
        <v>0.85</v>
      </c>
      <c r="H577" s="28">
        <v>2813.5</v>
      </c>
      <c r="I577" s="1" t="s">
        <v>15</v>
      </c>
      <c r="J577" s="2">
        <v>42175</v>
      </c>
      <c r="K577" s="1" t="s">
        <v>37</v>
      </c>
      <c r="L577">
        <v>120</v>
      </c>
      <c r="M577" s="1" t="b">
        <f>OR(Solution!$C$2=1,INDEX(Solution!$A$1:$A$11,Solution!$C$2)=Sales_Pipeline[Country])</f>
        <v>1</v>
      </c>
    </row>
    <row r="578" spans="1:13" x14ac:dyDescent="0.25">
      <c r="A578" s="2">
        <v>42055</v>
      </c>
      <c r="B578" s="1" t="s">
        <v>29</v>
      </c>
      <c r="C578" s="1" t="s">
        <v>632</v>
      </c>
      <c r="D578" s="1" t="s">
        <v>34</v>
      </c>
      <c r="E578" s="1" t="s">
        <v>46</v>
      </c>
      <c r="F578" s="28">
        <v>2000</v>
      </c>
      <c r="G578" s="30">
        <v>0.6</v>
      </c>
      <c r="H578" s="28">
        <v>1200</v>
      </c>
      <c r="I578" s="1" t="s">
        <v>15</v>
      </c>
      <c r="J578" s="2">
        <v>42075</v>
      </c>
      <c r="K578" s="1" t="s">
        <v>54</v>
      </c>
      <c r="M578" s="1" t="b">
        <f>OR(Solution!$C$2=1,INDEX(Solution!$A$1:$A$11,Solution!$C$2)=Sales_Pipeline[Country])</f>
        <v>1</v>
      </c>
    </row>
    <row r="579" spans="1:13" x14ac:dyDescent="0.25">
      <c r="A579" s="2">
        <v>42055</v>
      </c>
      <c r="B579" s="1" t="s">
        <v>11</v>
      </c>
      <c r="C579" s="1" t="s">
        <v>633</v>
      </c>
      <c r="D579" s="1" t="s">
        <v>23</v>
      </c>
      <c r="E579" s="1" t="s">
        <v>35</v>
      </c>
      <c r="F579" s="28">
        <v>560</v>
      </c>
      <c r="G579" s="30">
        <v>0.65</v>
      </c>
      <c r="H579" s="28">
        <v>364</v>
      </c>
      <c r="I579" s="1" t="s">
        <v>15</v>
      </c>
      <c r="J579" s="2">
        <v>42140</v>
      </c>
      <c r="K579" s="1" t="s">
        <v>31</v>
      </c>
      <c r="L579">
        <v>85</v>
      </c>
      <c r="M579" s="1" t="b">
        <f>OR(Solution!$C$2=1,INDEX(Solution!$A$1:$A$11,Solution!$C$2)=Sales_Pipeline[Country])</f>
        <v>1</v>
      </c>
    </row>
    <row r="580" spans="1:13" x14ac:dyDescent="0.25">
      <c r="A580" s="2">
        <v>42056</v>
      </c>
      <c r="B580" s="1" t="s">
        <v>87</v>
      </c>
      <c r="C580" s="1" t="s">
        <v>634</v>
      </c>
      <c r="D580" s="1" t="s">
        <v>61</v>
      </c>
      <c r="E580" s="1" t="s">
        <v>35</v>
      </c>
      <c r="F580" s="28">
        <v>2290</v>
      </c>
      <c r="G580" s="30">
        <v>0.6</v>
      </c>
      <c r="H580" s="28">
        <v>1374</v>
      </c>
      <c r="I580" s="1" t="s">
        <v>47</v>
      </c>
      <c r="J580" s="2">
        <v>42168</v>
      </c>
      <c r="K580" s="1" t="s">
        <v>31</v>
      </c>
      <c r="L580">
        <v>112</v>
      </c>
      <c r="M580" s="1" t="b">
        <f>OR(Solution!$C$2=1,INDEX(Solution!$A$1:$A$11,Solution!$C$2)=Sales_Pipeline[Country])</f>
        <v>1</v>
      </c>
    </row>
    <row r="581" spans="1:13" x14ac:dyDescent="0.25">
      <c r="A581" s="2">
        <v>42056</v>
      </c>
      <c r="B581" s="1" t="s">
        <v>55</v>
      </c>
      <c r="C581" s="1" t="s">
        <v>635</v>
      </c>
      <c r="D581" s="1" t="s">
        <v>27</v>
      </c>
      <c r="E581" s="1" t="s">
        <v>28</v>
      </c>
      <c r="F581" s="28">
        <v>850</v>
      </c>
      <c r="G581" s="30">
        <v>0.6</v>
      </c>
      <c r="H581" s="28">
        <v>510</v>
      </c>
      <c r="I581" s="1" t="s">
        <v>47</v>
      </c>
      <c r="J581" s="2">
        <v>42152</v>
      </c>
      <c r="K581" s="1" t="s">
        <v>37</v>
      </c>
      <c r="L581">
        <v>96</v>
      </c>
      <c r="M581" s="1" t="b">
        <f>OR(Solution!$C$2=1,INDEX(Solution!$A$1:$A$11,Solution!$C$2)=Sales_Pipeline[Country])</f>
        <v>1</v>
      </c>
    </row>
    <row r="582" spans="1:13" x14ac:dyDescent="0.25">
      <c r="A582" s="2">
        <v>42056</v>
      </c>
      <c r="B582" s="1" t="s">
        <v>70</v>
      </c>
      <c r="C582" s="1" t="s">
        <v>636</v>
      </c>
      <c r="D582" s="1" t="s">
        <v>23</v>
      </c>
      <c r="E582" s="1" t="s">
        <v>20</v>
      </c>
      <c r="F582" s="28">
        <v>3540</v>
      </c>
      <c r="G582" s="30">
        <v>0.75</v>
      </c>
      <c r="H582" s="28">
        <v>2655</v>
      </c>
      <c r="I582" s="1" t="s">
        <v>24</v>
      </c>
      <c r="J582" s="2">
        <v>42146</v>
      </c>
      <c r="K582" s="1" t="s">
        <v>37</v>
      </c>
      <c r="L582">
        <v>90</v>
      </c>
      <c r="M582" s="1" t="b">
        <f>OR(Solution!$C$2=1,INDEX(Solution!$A$1:$A$11,Solution!$C$2)=Sales_Pipeline[Country])</f>
        <v>1</v>
      </c>
    </row>
    <row r="583" spans="1:13" x14ac:dyDescent="0.25">
      <c r="A583" s="2">
        <v>42056</v>
      </c>
      <c r="B583" s="1" t="s">
        <v>62</v>
      </c>
      <c r="C583" s="1" t="s">
        <v>637</v>
      </c>
      <c r="D583" s="1" t="s">
        <v>27</v>
      </c>
      <c r="E583" s="1" t="s">
        <v>14</v>
      </c>
      <c r="F583" s="28">
        <v>2960</v>
      </c>
      <c r="G583" s="30">
        <v>0.75</v>
      </c>
      <c r="H583" s="28">
        <v>2220</v>
      </c>
      <c r="I583" s="1" t="s">
        <v>15</v>
      </c>
      <c r="J583" s="2">
        <v>42138</v>
      </c>
      <c r="K583" s="1" t="s">
        <v>37</v>
      </c>
      <c r="L583">
        <v>82</v>
      </c>
      <c r="M583" s="1" t="b">
        <f>OR(Solution!$C$2=1,INDEX(Solution!$A$1:$A$11,Solution!$C$2)=Sales_Pipeline[Country])</f>
        <v>1</v>
      </c>
    </row>
    <row r="584" spans="1:13" x14ac:dyDescent="0.25">
      <c r="A584" s="2">
        <v>42056</v>
      </c>
      <c r="B584" s="1" t="s">
        <v>93</v>
      </c>
      <c r="C584" s="1" t="s">
        <v>638</v>
      </c>
      <c r="D584" s="1" t="s">
        <v>61</v>
      </c>
      <c r="E584" s="1" t="s">
        <v>35</v>
      </c>
      <c r="F584" s="28">
        <v>1420</v>
      </c>
      <c r="G584" s="30">
        <v>0.75</v>
      </c>
      <c r="H584" s="28">
        <v>1065</v>
      </c>
      <c r="I584" s="1" t="s">
        <v>24</v>
      </c>
      <c r="J584" s="2">
        <v>42102</v>
      </c>
      <c r="K584" s="1" t="s">
        <v>21</v>
      </c>
      <c r="L584">
        <v>46</v>
      </c>
      <c r="M584" s="1" t="b">
        <f>OR(Solution!$C$2=1,INDEX(Solution!$A$1:$A$11,Solution!$C$2)=Sales_Pipeline[Country])</f>
        <v>1</v>
      </c>
    </row>
    <row r="585" spans="1:13" x14ac:dyDescent="0.25">
      <c r="A585" s="2">
        <v>42057</v>
      </c>
      <c r="B585" s="1" t="s">
        <v>32</v>
      </c>
      <c r="C585" s="1" t="s">
        <v>639</v>
      </c>
      <c r="D585" s="1" t="s">
        <v>13</v>
      </c>
      <c r="E585" s="1" t="s">
        <v>14</v>
      </c>
      <c r="F585" s="28">
        <v>3450</v>
      </c>
      <c r="G585" s="30">
        <v>0.65</v>
      </c>
      <c r="H585" s="28">
        <v>2242.5</v>
      </c>
      <c r="I585" s="1" t="s">
        <v>47</v>
      </c>
      <c r="J585" s="2">
        <v>42148</v>
      </c>
      <c r="K585" s="1" t="s">
        <v>31</v>
      </c>
      <c r="L585">
        <v>91</v>
      </c>
      <c r="M585" s="1" t="b">
        <f>OR(Solution!$C$2=1,INDEX(Solution!$A$1:$A$11,Solution!$C$2)=Sales_Pipeline[Country])</f>
        <v>1</v>
      </c>
    </row>
    <row r="586" spans="1:13" x14ac:dyDescent="0.25">
      <c r="A586" s="2">
        <v>42057</v>
      </c>
      <c r="B586" s="1" t="s">
        <v>38</v>
      </c>
      <c r="C586" s="1" t="s">
        <v>640</v>
      </c>
      <c r="D586" s="1" t="s">
        <v>23</v>
      </c>
      <c r="E586" s="1" t="s">
        <v>20</v>
      </c>
      <c r="F586" s="28">
        <v>3530</v>
      </c>
      <c r="G586" s="30">
        <v>0.65</v>
      </c>
      <c r="H586" s="28">
        <v>2294.5</v>
      </c>
      <c r="I586" s="1" t="s">
        <v>15</v>
      </c>
      <c r="J586" s="2">
        <v>42104</v>
      </c>
      <c r="K586" s="1" t="s">
        <v>21</v>
      </c>
      <c r="L586">
        <v>47</v>
      </c>
      <c r="M586" s="1" t="b">
        <f>OR(Solution!$C$2=1,INDEX(Solution!$A$1:$A$11,Solution!$C$2)=Sales_Pipeline[Country])</f>
        <v>1</v>
      </c>
    </row>
    <row r="587" spans="1:13" x14ac:dyDescent="0.25">
      <c r="A587" s="2">
        <v>42057</v>
      </c>
      <c r="B587" s="1" t="s">
        <v>38</v>
      </c>
      <c r="C587" s="1" t="s">
        <v>641</v>
      </c>
      <c r="D587" s="1" t="s">
        <v>40</v>
      </c>
      <c r="E587" s="1" t="s">
        <v>14</v>
      </c>
      <c r="F587" s="28">
        <v>1260</v>
      </c>
      <c r="G587" s="30">
        <v>0.85</v>
      </c>
      <c r="H587" s="28">
        <v>1071</v>
      </c>
      <c r="I587" s="1" t="s">
        <v>47</v>
      </c>
      <c r="J587" s="2">
        <v>42169</v>
      </c>
      <c r="K587" s="1" t="s">
        <v>31</v>
      </c>
      <c r="L587">
        <v>112</v>
      </c>
      <c r="M587" s="1" t="b">
        <f>OR(Solution!$C$2=1,INDEX(Solution!$A$1:$A$11,Solution!$C$2)=Sales_Pipeline[Country])</f>
        <v>1</v>
      </c>
    </row>
    <row r="588" spans="1:13" x14ac:dyDescent="0.25">
      <c r="A588" s="2">
        <v>42057</v>
      </c>
      <c r="B588" s="1" t="s">
        <v>11</v>
      </c>
      <c r="C588" s="1" t="s">
        <v>642</v>
      </c>
      <c r="D588" s="1" t="s">
        <v>52</v>
      </c>
      <c r="E588" s="1" t="s">
        <v>14</v>
      </c>
      <c r="F588" s="28">
        <v>4980</v>
      </c>
      <c r="G588" s="30">
        <v>0.55000000000000004</v>
      </c>
      <c r="H588" s="28">
        <v>2739</v>
      </c>
      <c r="I588" s="1" t="s">
        <v>24</v>
      </c>
      <c r="J588" s="2">
        <v>42173</v>
      </c>
      <c r="K588" s="1" t="s">
        <v>16</v>
      </c>
      <c r="L588">
        <v>116</v>
      </c>
      <c r="M588" s="1" t="b">
        <f>OR(Solution!$C$2=1,INDEX(Solution!$A$1:$A$11,Solution!$C$2)=Sales_Pipeline[Country])</f>
        <v>1</v>
      </c>
    </row>
    <row r="589" spans="1:13" x14ac:dyDescent="0.25">
      <c r="A589" s="2">
        <v>42057</v>
      </c>
      <c r="B589" s="1" t="s">
        <v>38</v>
      </c>
      <c r="C589" s="1" t="s">
        <v>643</v>
      </c>
      <c r="D589" s="1" t="s">
        <v>40</v>
      </c>
      <c r="E589" s="1" t="s">
        <v>20</v>
      </c>
      <c r="F589" s="28">
        <v>3440</v>
      </c>
      <c r="G589" s="30">
        <v>0.8</v>
      </c>
      <c r="H589" s="28">
        <v>2752</v>
      </c>
      <c r="I589" s="1" t="s">
        <v>24</v>
      </c>
      <c r="J589" s="2">
        <v>42122</v>
      </c>
      <c r="K589" s="1" t="s">
        <v>54</v>
      </c>
      <c r="L589">
        <v>65</v>
      </c>
      <c r="M589" s="1" t="b">
        <f>OR(Solution!$C$2=1,INDEX(Solution!$A$1:$A$11,Solution!$C$2)=Sales_Pipeline[Country])</f>
        <v>1</v>
      </c>
    </row>
    <row r="590" spans="1:13" x14ac:dyDescent="0.25">
      <c r="A590" s="2">
        <v>42057</v>
      </c>
      <c r="B590" s="1" t="s">
        <v>44</v>
      </c>
      <c r="C590" s="1" t="s">
        <v>644</v>
      </c>
      <c r="D590" s="1" t="s">
        <v>19</v>
      </c>
      <c r="E590" s="1" t="s">
        <v>35</v>
      </c>
      <c r="F590" s="28">
        <v>2350</v>
      </c>
      <c r="G590" s="30">
        <v>0.8</v>
      </c>
      <c r="H590" s="28">
        <v>1880</v>
      </c>
      <c r="I590" s="1" t="s">
        <v>47</v>
      </c>
      <c r="J590" s="2">
        <v>42180</v>
      </c>
      <c r="K590" s="1" t="s">
        <v>16</v>
      </c>
      <c r="L590">
        <v>123</v>
      </c>
      <c r="M590" s="1" t="b">
        <f>OR(Solution!$C$2=1,INDEX(Solution!$A$1:$A$11,Solution!$C$2)=Sales_Pipeline[Country])</f>
        <v>1</v>
      </c>
    </row>
    <row r="591" spans="1:13" x14ac:dyDescent="0.25">
      <c r="A591" s="2">
        <v>42057</v>
      </c>
      <c r="B591" s="1" t="s">
        <v>74</v>
      </c>
      <c r="C591" s="1" t="s">
        <v>645</v>
      </c>
      <c r="D591" s="1" t="s">
        <v>23</v>
      </c>
      <c r="E591" s="1" t="s">
        <v>35</v>
      </c>
      <c r="F591" s="28">
        <v>890</v>
      </c>
      <c r="G591" s="30">
        <v>0.85</v>
      </c>
      <c r="H591" s="28">
        <v>756.5</v>
      </c>
      <c r="I591" s="1" t="s">
        <v>47</v>
      </c>
      <c r="J591" s="2">
        <v>42165</v>
      </c>
      <c r="K591" s="1" t="s">
        <v>37</v>
      </c>
      <c r="L591">
        <v>108</v>
      </c>
      <c r="M591" s="1" t="b">
        <f>OR(Solution!$C$2=1,INDEX(Solution!$A$1:$A$11,Solution!$C$2)=Sales_Pipeline[Country])</f>
        <v>1</v>
      </c>
    </row>
    <row r="592" spans="1:13" x14ac:dyDescent="0.25">
      <c r="A592" s="2">
        <v>42057</v>
      </c>
      <c r="B592" s="1" t="s">
        <v>44</v>
      </c>
      <c r="C592" s="1" t="s">
        <v>646</v>
      </c>
      <c r="D592" s="1" t="s">
        <v>13</v>
      </c>
      <c r="E592" s="1" t="s">
        <v>35</v>
      </c>
      <c r="F592" s="28">
        <v>3460</v>
      </c>
      <c r="G592" s="30">
        <v>0.6</v>
      </c>
      <c r="H592" s="28">
        <v>2076</v>
      </c>
      <c r="I592" s="1" t="s">
        <v>15</v>
      </c>
      <c r="J592" s="2">
        <v>42161</v>
      </c>
      <c r="K592" s="1" t="s">
        <v>16</v>
      </c>
      <c r="L592">
        <v>104</v>
      </c>
      <c r="M592" s="1" t="b">
        <f>OR(Solution!$C$2=1,INDEX(Solution!$A$1:$A$11,Solution!$C$2)=Sales_Pipeline[Country])</f>
        <v>1</v>
      </c>
    </row>
    <row r="593" spans="1:13" x14ac:dyDescent="0.25">
      <c r="A593" s="2">
        <v>42058</v>
      </c>
      <c r="B593" s="1" t="s">
        <v>29</v>
      </c>
      <c r="C593" s="1" t="s">
        <v>647</v>
      </c>
      <c r="D593" s="1" t="s">
        <v>52</v>
      </c>
      <c r="E593" s="1" t="s">
        <v>28</v>
      </c>
      <c r="F593" s="28">
        <v>2600</v>
      </c>
      <c r="G593" s="30">
        <v>0.7</v>
      </c>
      <c r="H593" s="28">
        <v>1820</v>
      </c>
      <c r="I593" s="1" t="s">
        <v>47</v>
      </c>
      <c r="J593" s="2">
        <v>42175</v>
      </c>
      <c r="K593" s="1" t="s">
        <v>31</v>
      </c>
      <c r="L593">
        <v>117</v>
      </c>
      <c r="M593" s="1" t="b">
        <f>OR(Solution!$C$2=1,INDEX(Solution!$A$1:$A$11,Solution!$C$2)=Sales_Pipeline[Country])</f>
        <v>1</v>
      </c>
    </row>
    <row r="594" spans="1:13" x14ac:dyDescent="0.25">
      <c r="A594" s="2">
        <v>42058</v>
      </c>
      <c r="B594" s="1" t="s">
        <v>25</v>
      </c>
      <c r="C594" s="1" t="s">
        <v>648</v>
      </c>
      <c r="D594" s="1" t="s">
        <v>57</v>
      </c>
      <c r="E594" s="1" t="s">
        <v>28</v>
      </c>
      <c r="F594" s="28">
        <v>3800</v>
      </c>
      <c r="G594" s="30">
        <v>0.7</v>
      </c>
      <c r="H594" s="28">
        <v>2660</v>
      </c>
      <c r="I594" s="1" t="s">
        <v>47</v>
      </c>
      <c r="J594" s="2">
        <v>42123</v>
      </c>
      <c r="K594" s="1" t="s">
        <v>37</v>
      </c>
      <c r="L594">
        <v>65</v>
      </c>
      <c r="M594" s="1" t="b">
        <f>OR(Solution!$C$2=1,INDEX(Solution!$A$1:$A$11,Solution!$C$2)=Sales_Pipeline[Country])</f>
        <v>1</v>
      </c>
    </row>
    <row r="595" spans="1:13" x14ac:dyDescent="0.25">
      <c r="A595" s="2">
        <v>42058</v>
      </c>
      <c r="B595" s="1" t="s">
        <v>55</v>
      </c>
      <c r="C595" s="1" t="s">
        <v>649</v>
      </c>
      <c r="D595" s="1" t="s">
        <v>34</v>
      </c>
      <c r="E595" s="1" t="s">
        <v>20</v>
      </c>
      <c r="F595" s="28">
        <v>4700</v>
      </c>
      <c r="G595" s="30">
        <v>0.85</v>
      </c>
      <c r="H595" s="28">
        <v>3995</v>
      </c>
      <c r="I595" s="1" t="s">
        <v>24</v>
      </c>
      <c r="J595" s="2">
        <v>42109</v>
      </c>
      <c r="K595" s="1" t="s">
        <v>37</v>
      </c>
      <c r="L595">
        <v>51</v>
      </c>
      <c r="M595" s="1" t="b">
        <f>OR(Solution!$C$2=1,INDEX(Solution!$A$1:$A$11,Solution!$C$2)=Sales_Pipeline[Country])</f>
        <v>1</v>
      </c>
    </row>
    <row r="596" spans="1:13" x14ac:dyDescent="0.25">
      <c r="A596" s="2">
        <v>42058</v>
      </c>
      <c r="B596" s="1" t="s">
        <v>38</v>
      </c>
      <c r="C596" s="1" t="s">
        <v>650</v>
      </c>
      <c r="D596" s="1" t="s">
        <v>40</v>
      </c>
      <c r="E596" s="1" t="s">
        <v>35</v>
      </c>
      <c r="F596" s="28">
        <v>1100</v>
      </c>
      <c r="G596" s="30">
        <v>0.8</v>
      </c>
      <c r="H596" s="28">
        <v>880</v>
      </c>
      <c r="I596" s="1" t="s">
        <v>24</v>
      </c>
      <c r="J596" s="2">
        <v>42148</v>
      </c>
      <c r="K596" s="1" t="s">
        <v>37</v>
      </c>
      <c r="L596">
        <v>90</v>
      </c>
      <c r="M596" s="1" t="b">
        <f>OR(Solution!$C$2=1,INDEX(Solution!$A$1:$A$11,Solution!$C$2)=Sales_Pipeline[Country])</f>
        <v>1</v>
      </c>
    </row>
    <row r="597" spans="1:13" x14ac:dyDescent="0.25">
      <c r="A597" s="2">
        <v>42058</v>
      </c>
      <c r="B597" s="1" t="s">
        <v>93</v>
      </c>
      <c r="C597" s="1" t="s">
        <v>651</v>
      </c>
      <c r="D597" s="1" t="s">
        <v>19</v>
      </c>
      <c r="E597" s="1" t="s">
        <v>14</v>
      </c>
      <c r="F597" s="28">
        <v>2480</v>
      </c>
      <c r="G597" s="30">
        <v>0.7</v>
      </c>
      <c r="H597" s="28">
        <v>1736</v>
      </c>
      <c r="I597" s="1" t="s">
        <v>24</v>
      </c>
      <c r="J597" s="2">
        <v>42097</v>
      </c>
      <c r="K597" s="1" t="s">
        <v>21</v>
      </c>
      <c r="L597">
        <v>39</v>
      </c>
      <c r="M597" s="1" t="b">
        <f>OR(Solution!$C$2=1,INDEX(Solution!$A$1:$A$11,Solution!$C$2)=Sales_Pipeline[Country])</f>
        <v>1</v>
      </c>
    </row>
    <row r="598" spans="1:13" x14ac:dyDescent="0.25">
      <c r="A598" s="2">
        <v>42058</v>
      </c>
      <c r="B598" s="1" t="s">
        <v>59</v>
      </c>
      <c r="C598" s="1" t="s">
        <v>652</v>
      </c>
      <c r="D598" s="1" t="s">
        <v>52</v>
      </c>
      <c r="E598" s="1" t="s">
        <v>14</v>
      </c>
      <c r="F598" s="28">
        <v>1090</v>
      </c>
      <c r="G598" s="30">
        <v>0.8</v>
      </c>
      <c r="H598" s="28">
        <v>872</v>
      </c>
      <c r="I598" s="1" t="s">
        <v>47</v>
      </c>
      <c r="J598" s="2">
        <v>42132</v>
      </c>
      <c r="K598" s="1" t="s">
        <v>31</v>
      </c>
      <c r="L598">
        <v>74</v>
      </c>
      <c r="M598" s="1" t="b">
        <f>OR(Solution!$C$2=1,INDEX(Solution!$A$1:$A$11,Solution!$C$2)=Sales_Pipeline[Country])</f>
        <v>1</v>
      </c>
    </row>
    <row r="599" spans="1:13" x14ac:dyDescent="0.25">
      <c r="A599" s="2">
        <v>42058</v>
      </c>
      <c r="B599" s="1" t="s">
        <v>68</v>
      </c>
      <c r="C599" s="1" t="s">
        <v>653</v>
      </c>
      <c r="D599" s="1" t="s">
        <v>61</v>
      </c>
      <c r="E599" s="1" t="s">
        <v>14</v>
      </c>
      <c r="F599" s="28">
        <v>4550</v>
      </c>
      <c r="G599" s="30">
        <v>0.85</v>
      </c>
      <c r="H599" s="28">
        <v>3867.5</v>
      </c>
      <c r="I599" s="1" t="s">
        <v>47</v>
      </c>
      <c r="J599" s="2">
        <v>42117</v>
      </c>
      <c r="K599" s="1" t="s">
        <v>16</v>
      </c>
      <c r="L599">
        <v>59</v>
      </c>
      <c r="M599" s="1" t="b">
        <f>OR(Solution!$C$2=1,INDEX(Solution!$A$1:$A$11,Solution!$C$2)=Sales_Pipeline[Country])</f>
        <v>1</v>
      </c>
    </row>
    <row r="600" spans="1:13" x14ac:dyDescent="0.25">
      <c r="A600" s="2">
        <v>42058</v>
      </c>
      <c r="B600" s="1" t="s">
        <v>68</v>
      </c>
      <c r="C600" s="1" t="s">
        <v>654</v>
      </c>
      <c r="D600" s="1" t="s">
        <v>13</v>
      </c>
      <c r="E600" s="1" t="s">
        <v>35</v>
      </c>
      <c r="F600" s="28">
        <v>4530</v>
      </c>
      <c r="G600" s="30">
        <v>0.55000000000000004</v>
      </c>
      <c r="H600" s="28">
        <v>2491.5</v>
      </c>
      <c r="I600" s="1" t="s">
        <v>47</v>
      </c>
      <c r="J600" s="2">
        <v>42110</v>
      </c>
      <c r="K600" s="1" t="s">
        <v>16</v>
      </c>
      <c r="L600">
        <v>52</v>
      </c>
      <c r="M600" s="1" t="b">
        <f>OR(Solution!$C$2=1,INDEX(Solution!$A$1:$A$11,Solution!$C$2)=Sales_Pipeline[Country])</f>
        <v>1</v>
      </c>
    </row>
    <row r="601" spans="1:13" x14ac:dyDescent="0.25">
      <c r="A601" s="2">
        <v>42058</v>
      </c>
      <c r="B601" s="1" t="s">
        <v>93</v>
      </c>
      <c r="C601" s="1" t="s">
        <v>655</v>
      </c>
      <c r="D601" s="1" t="s">
        <v>23</v>
      </c>
      <c r="E601" s="1" t="s">
        <v>35</v>
      </c>
      <c r="F601" s="28">
        <v>4550</v>
      </c>
      <c r="G601" s="30">
        <v>0.8</v>
      </c>
      <c r="H601" s="28">
        <v>3640</v>
      </c>
      <c r="I601" s="1" t="s">
        <v>47</v>
      </c>
      <c r="J601" s="2">
        <v>42166</v>
      </c>
      <c r="K601" s="1" t="s">
        <v>37</v>
      </c>
      <c r="L601">
        <v>108</v>
      </c>
      <c r="M601" s="1" t="b">
        <f>OR(Solution!$C$2=1,INDEX(Solution!$A$1:$A$11,Solution!$C$2)=Sales_Pipeline[Country])</f>
        <v>1</v>
      </c>
    </row>
    <row r="602" spans="1:13" x14ac:dyDescent="0.25">
      <c r="A602" s="2">
        <v>42059</v>
      </c>
      <c r="B602" s="1" t="s">
        <v>17</v>
      </c>
      <c r="C602" s="1" t="s">
        <v>656</v>
      </c>
      <c r="D602" s="1" t="s">
        <v>34</v>
      </c>
      <c r="E602" s="1" t="s">
        <v>20</v>
      </c>
      <c r="F602" s="28">
        <v>3470</v>
      </c>
      <c r="G602" s="30">
        <v>0.55000000000000004</v>
      </c>
      <c r="H602" s="28">
        <v>1908.5</v>
      </c>
      <c r="I602" s="1" t="s">
        <v>24</v>
      </c>
      <c r="J602" s="2">
        <v>42146</v>
      </c>
      <c r="K602" s="1" t="s">
        <v>16</v>
      </c>
      <c r="L602">
        <v>87</v>
      </c>
      <c r="M602" s="1" t="b">
        <f>OR(Solution!$C$2=1,INDEX(Solution!$A$1:$A$11,Solution!$C$2)=Sales_Pipeline[Country])</f>
        <v>1</v>
      </c>
    </row>
    <row r="603" spans="1:13" x14ac:dyDescent="0.25">
      <c r="A603" s="2">
        <v>42059</v>
      </c>
      <c r="B603" s="1" t="s">
        <v>65</v>
      </c>
      <c r="C603" s="1" t="s">
        <v>657</v>
      </c>
      <c r="D603" s="1" t="s">
        <v>27</v>
      </c>
      <c r="E603" s="1" t="s">
        <v>73</v>
      </c>
      <c r="F603" s="28">
        <v>4870</v>
      </c>
      <c r="G603" s="30">
        <v>0.6</v>
      </c>
      <c r="H603" s="28">
        <v>2922</v>
      </c>
      <c r="I603" s="1" t="s">
        <v>15</v>
      </c>
      <c r="J603" s="2">
        <v>42141</v>
      </c>
      <c r="K603" s="1" t="s">
        <v>54</v>
      </c>
      <c r="L603">
        <v>82</v>
      </c>
      <c r="M603" s="1" t="b">
        <f>OR(Solution!$C$2=1,INDEX(Solution!$A$1:$A$11,Solution!$C$2)=Sales_Pipeline[Country])</f>
        <v>1</v>
      </c>
    </row>
    <row r="604" spans="1:13" x14ac:dyDescent="0.25">
      <c r="A604" s="2">
        <v>42059</v>
      </c>
      <c r="B604" s="1" t="s">
        <v>44</v>
      </c>
      <c r="C604" s="1" t="s">
        <v>658</v>
      </c>
      <c r="D604" s="1" t="s">
        <v>52</v>
      </c>
      <c r="E604" s="1" t="s">
        <v>14</v>
      </c>
      <c r="F604" s="28">
        <v>3160</v>
      </c>
      <c r="G604" s="30">
        <v>0.85</v>
      </c>
      <c r="H604" s="28">
        <v>2686</v>
      </c>
      <c r="I604" s="1" t="s">
        <v>47</v>
      </c>
      <c r="J604" s="2">
        <v>42112</v>
      </c>
      <c r="K604" s="1" t="s">
        <v>37</v>
      </c>
      <c r="L604">
        <v>53</v>
      </c>
      <c r="M604" s="1" t="b">
        <f>OR(Solution!$C$2=1,INDEX(Solution!$A$1:$A$11,Solution!$C$2)=Sales_Pipeline[Country])</f>
        <v>1</v>
      </c>
    </row>
    <row r="605" spans="1:13" x14ac:dyDescent="0.25">
      <c r="A605" s="2">
        <v>42059</v>
      </c>
      <c r="B605" s="1" t="s">
        <v>55</v>
      </c>
      <c r="C605" s="1" t="s">
        <v>659</v>
      </c>
      <c r="D605" s="1" t="s">
        <v>27</v>
      </c>
      <c r="E605" s="1" t="s">
        <v>35</v>
      </c>
      <c r="F605" s="28">
        <v>4890</v>
      </c>
      <c r="G605" s="30">
        <v>0.7</v>
      </c>
      <c r="H605" s="28">
        <v>3423</v>
      </c>
      <c r="I605" s="1" t="s">
        <v>47</v>
      </c>
      <c r="J605" s="2">
        <v>42117</v>
      </c>
      <c r="K605" s="1" t="s">
        <v>16</v>
      </c>
      <c r="L605">
        <v>58</v>
      </c>
      <c r="M605" s="1" t="b">
        <f>OR(Solution!$C$2=1,INDEX(Solution!$A$1:$A$11,Solution!$C$2)=Sales_Pipeline[Country])</f>
        <v>1</v>
      </c>
    </row>
    <row r="606" spans="1:13" x14ac:dyDescent="0.25">
      <c r="A606" s="2">
        <v>42059</v>
      </c>
      <c r="B606" s="1" t="s">
        <v>32</v>
      </c>
      <c r="C606" s="1" t="s">
        <v>660</v>
      </c>
      <c r="D606" s="1" t="s">
        <v>34</v>
      </c>
      <c r="E606" s="1" t="s">
        <v>28</v>
      </c>
      <c r="F606" s="28">
        <v>3110</v>
      </c>
      <c r="G606" s="30">
        <v>0.85</v>
      </c>
      <c r="H606" s="28">
        <v>2643.5</v>
      </c>
      <c r="I606" s="1" t="s">
        <v>15</v>
      </c>
      <c r="J606" s="2">
        <v>42109</v>
      </c>
      <c r="K606" s="1" t="s">
        <v>31</v>
      </c>
      <c r="L606">
        <v>50</v>
      </c>
      <c r="M606" s="1" t="b">
        <f>OR(Solution!$C$2=1,INDEX(Solution!$A$1:$A$11,Solution!$C$2)=Sales_Pipeline[Country])</f>
        <v>1</v>
      </c>
    </row>
    <row r="607" spans="1:13" x14ac:dyDescent="0.25">
      <c r="A607" s="2">
        <v>42059</v>
      </c>
      <c r="B607" s="1" t="s">
        <v>70</v>
      </c>
      <c r="C607" s="1" t="s">
        <v>661</v>
      </c>
      <c r="D607" s="1" t="s">
        <v>19</v>
      </c>
      <c r="E607" s="1" t="s">
        <v>14</v>
      </c>
      <c r="F607" s="28">
        <v>610</v>
      </c>
      <c r="G607" s="30">
        <v>0.75</v>
      </c>
      <c r="H607" s="28">
        <v>457.5</v>
      </c>
      <c r="I607" s="1" t="s">
        <v>47</v>
      </c>
      <c r="J607" s="2">
        <v>42102</v>
      </c>
      <c r="K607" s="1" t="s">
        <v>37</v>
      </c>
      <c r="L607">
        <v>43</v>
      </c>
      <c r="M607" s="1" t="b">
        <f>OR(Solution!$C$2=1,INDEX(Solution!$A$1:$A$11,Solution!$C$2)=Sales_Pipeline[Country])</f>
        <v>1</v>
      </c>
    </row>
    <row r="608" spans="1:13" x14ac:dyDescent="0.25">
      <c r="A608" s="2">
        <v>42059</v>
      </c>
      <c r="B608" s="1" t="s">
        <v>91</v>
      </c>
      <c r="C608" s="1" t="s">
        <v>662</v>
      </c>
      <c r="D608" s="1" t="s">
        <v>13</v>
      </c>
      <c r="E608" s="1" t="s">
        <v>35</v>
      </c>
      <c r="F608" s="28">
        <v>4990</v>
      </c>
      <c r="G608" s="30">
        <v>0.7</v>
      </c>
      <c r="H608" s="28">
        <v>3493</v>
      </c>
      <c r="I608" s="1" t="s">
        <v>15</v>
      </c>
      <c r="J608" s="2">
        <v>42152</v>
      </c>
      <c r="K608" s="1" t="s">
        <v>16</v>
      </c>
      <c r="L608">
        <v>93</v>
      </c>
      <c r="M608" s="1" t="b">
        <f>OR(Solution!$C$2=1,INDEX(Solution!$A$1:$A$11,Solution!$C$2)=Sales_Pipeline[Country])</f>
        <v>1</v>
      </c>
    </row>
    <row r="609" spans="1:13" x14ac:dyDescent="0.25">
      <c r="A609" s="2">
        <v>42059</v>
      </c>
      <c r="B609" s="1" t="s">
        <v>48</v>
      </c>
      <c r="C609" s="1" t="s">
        <v>663</v>
      </c>
      <c r="D609" s="1" t="s">
        <v>52</v>
      </c>
      <c r="E609" s="1" t="s">
        <v>35</v>
      </c>
      <c r="F609" s="28">
        <v>4950</v>
      </c>
      <c r="G609" s="30">
        <v>0.6</v>
      </c>
      <c r="H609" s="28">
        <v>2970</v>
      </c>
      <c r="I609" s="1" t="s">
        <v>47</v>
      </c>
      <c r="J609" s="2">
        <v>42141</v>
      </c>
      <c r="K609" s="1" t="s">
        <v>37</v>
      </c>
      <c r="L609">
        <v>82</v>
      </c>
      <c r="M609" s="1" t="b">
        <f>OR(Solution!$C$2=1,INDEX(Solution!$A$1:$A$11,Solution!$C$2)=Sales_Pipeline[Country])</f>
        <v>1</v>
      </c>
    </row>
    <row r="610" spans="1:13" x14ac:dyDescent="0.25">
      <c r="A610" s="2">
        <v>42059</v>
      </c>
      <c r="B610" s="1" t="s">
        <v>59</v>
      </c>
      <c r="C610" s="1" t="s">
        <v>664</v>
      </c>
      <c r="D610" s="1" t="s">
        <v>34</v>
      </c>
      <c r="E610" s="1" t="s">
        <v>14</v>
      </c>
      <c r="F610" s="28">
        <v>1580</v>
      </c>
      <c r="G610" s="30">
        <v>0.65</v>
      </c>
      <c r="H610" s="28">
        <v>1027</v>
      </c>
      <c r="I610" s="1" t="s">
        <v>47</v>
      </c>
      <c r="J610" s="2">
        <v>42124</v>
      </c>
      <c r="K610" s="1" t="s">
        <v>37</v>
      </c>
      <c r="L610">
        <v>65</v>
      </c>
      <c r="M610" s="1" t="b">
        <f>OR(Solution!$C$2=1,INDEX(Solution!$A$1:$A$11,Solution!$C$2)=Sales_Pipeline[Country])</f>
        <v>1</v>
      </c>
    </row>
    <row r="611" spans="1:13" x14ac:dyDescent="0.25">
      <c r="A611" s="2">
        <v>42059</v>
      </c>
      <c r="B611" s="1" t="s">
        <v>44</v>
      </c>
      <c r="C611" s="1" t="s">
        <v>665</v>
      </c>
      <c r="D611" s="1" t="s">
        <v>19</v>
      </c>
      <c r="E611" s="1" t="s">
        <v>35</v>
      </c>
      <c r="F611" s="28">
        <v>2670</v>
      </c>
      <c r="G611" s="30">
        <v>0.55000000000000004</v>
      </c>
      <c r="H611" s="28">
        <v>1468.5</v>
      </c>
      <c r="I611" s="1" t="s">
        <v>47</v>
      </c>
      <c r="J611" s="2">
        <v>42115</v>
      </c>
      <c r="K611" s="1" t="s">
        <v>21</v>
      </c>
      <c r="L611">
        <v>56</v>
      </c>
      <c r="M611" s="1" t="b">
        <f>OR(Solution!$C$2=1,INDEX(Solution!$A$1:$A$11,Solution!$C$2)=Sales_Pipeline[Country])</f>
        <v>1</v>
      </c>
    </row>
    <row r="612" spans="1:13" x14ac:dyDescent="0.25">
      <c r="A612" s="2">
        <v>42059</v>
      </c>
      <c r="B612" s="1" t="s">
        <v>41</v>
      </c>
      <c r="C612" s="1" t="s">
        <v>666</v>
      </c>
      <c r="D612" s="1" t="s">
        <v>52</v>
      </c>
      <c r="E612" s="1" t="s">
        <v>14</v>
      </c>
      <c r="F612" s="28">
        <v>4700</v>
      </c>
      <c r="G612" s="30">
        <v>0.85</v>
      </c>
      <c r="H612" s="28">
        <v>3995</v>
      </c>
      <c r="I612" s="1" t="s">
        <v>24</v>
      </c>
      <c r="J612" s="2">
        <v>42115</v>
      </c>
      <c r="K612" s="1" t="s">
        <v>16</v>
      </c>
      <c r="L612">
        <v>56</v>
      </c>
      <c r="M612" s="1" t="b">
        <f>OR(Solution!$C$2=1,INDEX(Solution!$A$1:$A$11,Solution!$C$2)=Sales_Pipeline[Country])</f>
        <v>1</v>
      </c>
    </row>
    <row r="613" spans="1:13" x14ac:dyDescent="0.25">
      <c r="A613" s="2">
        <v>42059</v>
      </c>
      <c r="B613" s="1" t="s">
        <v>41</v>
      </c>
      <c r="C613" s="1" t="s">
        <v>667</v>
      </c>
      <c r="D613" s="1" t="s">
        <v>23</v>
      </c>
      <c r="E613" s="1" t="s">
        <v>46</v>
      </c>
      <c r="F613" s="28">
        <v>1120</v>
      </c>
      <c r="G613" s="30">
        <v>0.6</v>
      </c>
      <c r="H613" s="28">
        <v>672</v>
      </c>
      <c r="I613" s="1" t="s">
        <v>53</v>
      </c>
      <c r="J613" s="2">
        <v>42094</v>
      </c>
      <c r="K613" s="1" t="s">
        <v>54</v>
      </c>
      <c r="M613" s="1" t="b">
        <f>OR(Solution!$C$2=1,INDEX(Solution!$A$1:$A$11,Solution!$C$2)=Sales_Pipeline[Country])</f>
        <v>1</v>
      </c>
    </row>
    <row r="614" spans="1:13" x14ac:dyDescent="0.25">
      <c r="A614" s="2">
        <v>42060</v>
      </c>
      <c r="B614" s="1" t="s">
        <v>93</v>
      </c>
      <c r="C614" s="1" t="s">
        <v>668</v>
      </c>
      <c r="D614" s="1" t="s">
        <v>52</v>
      </c>
      <c r="E614" s="1" t="s">
        <v>35</v>
      </c>
      <c r="F614" s="28">
        <v>4490</v>
      </c>
      <c r="G614" s="30">
        <v>0.55000000000000004</v>
      </c>
      <c r="H614" s="28">
        <v>2469.5</v>
      </c>
      <c r="I614" s="1" t="s">
        <v>24</v>
      </c>
      <c r="J614" s="2">
        <v>42135</v>
      </c>
      <c r="K614" s="1" t="s">
        <v>16</v>
      </c>
      <c r="L614">
        <v>75</v>
      </c>
      <c r="M614" s="1" t="b">
        <f>OR(Solution!$C$2=1,INDEX(Solution!$A$1:$A$11,Solution!$C$2)=Sales_Pipeline[Country])</f>
        <v>1</v>
      </c>
    </row>
    <row r="615" spans="1:13" x14ac:dyDescent="0.25">
      <c r="A615" s="2">
        <v>42060</v>
      </c>
      <c r="B615" s="1" t="s">
        <v>25</v>
      </c>
      <c r="C615" s="1" t="s">
        <v>669</v>
      </c>
      <c r="D615" s="1" t="s">
        <v>27</v>
      </c>
      <c r="E615" s="1" t="s">
        <v>20</v>
      </c>
      <c r="F615" s="28">
        <v>4650</v>
      </c>
      <c r="G615" s="30">
        <v>0.65</v>
      </c>
      <c r="H615" s="28">
        <v>3022.5</v>
      </c>
      <c r="I615" s="1" t="s">
        <v>47</v>
      </c>
      <c r="J615" s="2">
        <v>42123</v>
      </c>
      <c r="K615" s="1" t="s">
        <v>37</v>
      </c>
      <c r="L615">
        <v>63</v>
      </c>
      <c r="M615" s="1" t="b">
        <f>OR(Solution!$C$2=1,INDEX(Solution!$A$1:$A$11,Solution!$C$2)=Sales_Pipeline[Country])</f>
        <v>1</v>
      </c>
    </row>
    <row r="616" spans="1:13" x14ac:dyDescent="0.25">
      <c r="A616" s="2">
        <v>42060</v>
      </c>
      <c r="B616" s="1" t="s">
        <v>44</v>
      </c>
      <c r="C616" s="1" t="s">
        <v>670</v>
      </c>
      <c r="D616" s="1" t="s">
        <v>52</v>
      </c>
      <c r="E616" s="1" t="s">
        <v>28</v>
      </c>
      <c r="F616" s="28">
        <v>2080</v>
      </c>
      <c r="G616" s="30">
        <v>0.6</v>
      </c>
      <c r="H616" s="28">
        <v>1248</v>
      </c>
      <c r="I616" s="1" t="s">
        <v>24</v>
      </c>
      <c r="J616" s="2">
        <v>42124</v>
      </c>
      <c r="K616" s="1" t="s">
        <v>37</v>
      </c>
      <c r="L616">
        <v>64</v>
      </c>
      <c r="M616" s="1" t="b">
        <f>OR(Solution!$C$2=1,INDEX(Solution!$A$1:$A$11,Solution!$C$2)=Sales_Pipeline[Country])</f>
        <v>1</v>
      </c>
    </row>
    <row r="617" spans="1:13" x14ac:dyDescent="0.25">
      <c r="A617" s="2">
        <v>42060</v>
      </c>
      <c r="B617" s="1" t="s">
        <v>11</v>
      </c>
      <c r="C617" s="1" t="s">
        <v>671</v>
      </c>
      <c r="D617" s="1" t="s">
        <v>23</v>
      </c>
      <c r="E617" s="1" t="s">
        <v>28</v>
      </c>
      <c r="F617" s="28">
        <v>4600</v>
      </c>
      <c r="G617" s="30">
        <v>0.65</v>
      </c>
      <c r="H617" s="28">
        <v>2990</v>
      </c>
      <c r="I617" s="1" t="s">
        <v>47</v>
      </c>
      <c r="J617" s="2">
        <v>42167</v>
      </c>
      <c r="K617" s="1" t="s">
        <v>16</v>
      </c>
      <c r="L617">
        <v>107</v>
      </c>
      <c r="M617" s="1" t="b">
        <f>OR(Solution!$C$2=1,INDEX(Solution!$A$1:$A$11,Solution!$C$2)=Sales_Pipeline[Country])</f>
        <v>1</v>
      </c>
    </row>
    <row r="618" spans="1:13" x14ac:dyDescent="0.25">
      <c r="A618" s="2">
        <v>42060</v>
      </c>
      <c r="B618" s="1" t="s">
        <v>74</v>
      </c>
      <c r="C618" s="1" t="s">
        <v>672</v>
      </c>
      <c r="D618" s="1" t="s">
        <v>27</v>
      </c>
      <c r="E618" s="1" t="s">
        <v>14</v>
      </c>
      <c r="F618" s="28">
        <v>2460</v>
      </c>
      <c r="G618" s="30">
        <v>0.8</v>
      </c>
      <c r="H618" s="28">
        <v>1968</v>
      </c>
      <c r="I618" s="1" t="s">
        <v>15</v>
      </c>
      <c r="J618" s="2">
        <v>42155</v>
      </c>
      <c r="K618" s="1" t="s">
        <v>54</v>
      </c>
      <c r="L618">
        <v>95</v>
      </c>
      <c r="M618" s="1" t="b">
        <f>OR(Solution!$C$2=1,INDEX(Solution!$A$1:$A$11,Solution!$C$2)=Sales_Pipeline[Country])</f>
        <v>1</v>
      </c>
    </row>
    <row r="619" spans="1:13" x14ac:dyDescent="0.25">
      <c r="A619" s="2">
        <v>42060</v>
      </c>
      <c r="B619" s="1" t="s">
        <v>65</v>
      </c>
      <c r="C619" s="1" t="s">
        <v>673</v>
      </c>
      <c r="D619" s="1" t="s">
        <v>19</v>
      </c>
      <c r="E619" s="1" t="s">
        <v>14</v>
      </c>
      <c r="F619" s="28">
        <v>2610</v>
      </c>
      <c r="G619" s="30">
        <v>0.7</v>
      </c>
      <c r="H619" s="28">
        <v>1827</v>
      </c>
      <c r="I619" s="1" t="s">
        <v>47</v>
      </c>
      <c r="J619" s="2">
        <v>42111</v>
      </c>
      <c r="K619" s="1" t="s">
        <v>31</v>
      </c>
      <c r="L619">
        <v>51</v>
      </c>
      <c r="M619" s="1" t="b">
        <f>OR(Solution!$C$2=1,INDEX(Solution!$A$1:$A$11,Solution!$C$2)=Sales_Pipeline[Country])</f>
        <v>1</v>
      </c>
    </row>
    <row r="620" spans="1:13" x14ac:dyDescent="0.25">
      <c r="A620" s="2">
        <v>42061</v>
      </c>
      <c r="B620" s="1" t="s">
        <v>38</v>
      </c>
      <c r="C620" s="1" t="s">
        <v>674</v>
      </c>
      <c r="D620" s="1" t="s">
        <v>34</v>
      </c>
      <c r="E620" s="1" t="s">
        <v>35</v>
      </c>
      <c r="F620" s="28">
        <v>3820</v>
      </c>
      <c r="G620" s="30">
        <v>0.6</v>
      </c>
      <c r="H620" s="28">
        <v>2292</v>
      </c>
      <c r="I620" s="1" t="s">
        <v>24</v>
      </c>
      <c r="J620" s="2">
        <v>42182</v>
      </c>
      <c r="K620" s="1" t="s">
        <v>16</v>
      </c>
      <c r="L620">
        <v>121</v>
      </c>
      <c r="M620" s="1" t="b">
        <f>OR(Solution!$C$2=1,INDEX(Solution!$A$1:$A$11,Solution!$C$2)=Sales_Pipeline[Country])</f>
        <v>1</v>
      </c>
    </row>
    <row r="621" spans="1:13" x14ac:dyDescent="0.25">
      <c r="A621" s="2">
        <v>42061</v>
      </c>
      <c r="B621" s="1" t="s">
        <v>32</v>
      </c>
      <c r="C621" s="1" t="s">
        <v>675</v>
      </c>
      <c r="D621" s="1" t="s">
        <v>23</v>
      </c>
      <c r="E621" s="1" t="s">
        <v>20</v>
      </c>
      <c r="F621" s="28">
        <v>3020</v>
      </c>
      <c r="G621" s="30">
        <v>0.75</v>
      </c>
      <c r="H621" s="28">
        <v>2265</v>
      </c>
      <c r="I621" s="1" t="s">
        <v>47</v>
      </c>
      <c r="J621" s="2">
        <v>42116</v>
      </c>
      <c r="K621" s="1" t="s">
        <v>21</v>
      </c>
      <c r="L621">
        <v>55</v>
      </c>
      <c r="M621" s="1" t="b">
        <f>OR(Solution!$C$2=1,INDEX(Solution!$A$1:$A$11,Solution!$C$2)=Sales_Pipeline[Country])</f>
        <v>1</v>
      </c>
    </row>
    <row r="622" spans="1:13" x14ac:dyDescent="0.25">
      <c r="A622" s="2">
        <v>42061</v>
      </c>
      <c r="B622" s="1" t="s">
        <v>11</v>
      </c>
      <c r="C622" s="1" t="s">
        <v>676</v>
      </c>
      <c r="D622" s="1" t="s">
        <v>43</v>
      </c>
      <c r="E622" s="1" t="s">
        <v>20</v>
      </c>
      <c r="F622" s="28">
        <v>250</v>
      </c>
      <c r="G622" s="30">
        <v>0.6</v>
      </c>
      <c r="H622" s="28">
        <v>150</v>
      </c>
      <c r="I622" s="1" t="s">
        <v>53</v>
      </c>
      <c r="J622" s="2">
        <v>42127</v>
      </c>
      <c r="K622" s="1" t="s">
        <v>21</v>
      </c>
      <c r="L622">
        <v>66</v>
      </c>
      <c r="M622" s="1" t="b">
        <f>OR(Solution!$C$2=1,INDEX(Solution!$A$1:$A$11,Solution!$C$2)=Sales_Pipeline[Country])</f>
        <v>1</v>
      </c>
    </row>
    <row r="623" spans="1:13" x14ac:dyDescent="0.25">
      <c r="A623" s="2">
        <v>42061</v>
      </c>
      <c r="B623" s="1" t="s">
        <v>91</v>
      </c>
      <c r="C623" s="1" t="s">
        <v>677</v>
      </c>
      <c r="D623" s="1" t="s">
        <v>34</v>
      </c>
      <c r="E623" s="1" t="s">
        <v>20</v>
      </c>
      <c r="F623" s="28">
        <v>440</v>
      </c>
      <c r="G623" s="30">
        <v>0.7</v>
      </c>
      <c r="H623" s="28">
        <v>308</v>
      </c>
      <c r="I623" s="1" t="s">
        <v>53</v>
      </c>
      <c r="J623" s="2">
        <v>42130</v>
      </c>
      <c r="K623" s="1" t="s">
        <v>21</v>
      </c>
      <c r="L623">
        <v>69</v>
      </c>
      <c r="M623" s="1" t="b">
        <f>OR(Solution!$C$2=1,INDEX(Solution!$A$1:$A$11,Solution!$C$2)=Sales_Pipeline[Country])</f>
        <v>1</v>
      </c>
    </row>
    <row r="624" spans="1:13" x14ac:dyDescent="0.25">
      <c r="A624" s="2">
        <v>42061</v>
      </c>
      <c r="B624" s="1" t="s">
        <v>91</v>
      </c>
      <c r="C624" s="1" t="s">
        <v>678</v>
      </c>
      <c r="D624" s="1" t="s">
        <v>23</v>
      </c>
      <c r="E624" s="1" t="s">
        <v>20</v>
      </c>
      <c r="F624" s="28">
        <v>3660</v>
      </c>
      <c r="G624" s="30">
        <v>0.75</v>
      </c>
      <c r="H624" s="28">
        <v>2745</v>
      </c>
      <c r="I624" s="1" t="s">
        <v>47</v>
      </c>
      <c r="J624" s="2">
        <v>42170</v>
      </c>
      <c r="K624" s="1" t="s">
        <v>31</v>
      </c>
      <c r="L624">
        <v>109</v>
      </c>
      <c r="M624" s="1" t="b">
        <f>OR(Solution!$C$2=1,INDEX(Solution!$A$1:$A$11,Solution!$C$2)=Sales_Pipeline[Country])</f>
        <v>1</v>
      </c>
    </row>
    <row r="625" spans="1:13" x14ac:dyDescent="0.25">
      <c r="A625" s="2">
        <v>42061</v>
      </c>
      <c r="B625" s="1" t="s">
        <v>93</v>
      </c>
      <c r="C625" s="1" t="s">
        <v>679</v>
      </c>
      <c r="D625" s="1" t="s">
        <v>19</v>
      </c>
      <c r="E625" s="1" t="s">
        <v>14</v>
      </c>
      <c r="F625" s="28">
        <v>3080</v>
      </c>
      <c r="G625" s="30">
        <v>0.7</v>
      </c>
      <c r="H625" s="28">
        <v>2156</v>
      </c>
      <c r="I625" s="1" t="s">
        <v>47</v>
      </c>
      <c r="J625" s="2">
        <v>42141</v>
      </c>
      <c r="K625" s="1" t="s">
        <v>54</v>
      </c>
      <c r="L625">
        <v>80</v>
      </c>
      <c r="M625" s="1" t="b">
        <f>OR(Solution!$C$2=1,INDEX(Solution!$A$1:$A$11,Solution!$C$2)=Sales_Pipeline[Country])</f>
        <v>1</v>
      </c>
    </row>
    <row r="626" spans="1:13" x14ac:dyDescent="0.25">
      <c r="A626" s="2">
        <v>42061</v>
      </c>
      <c r="B626" s="1" t="s">
        <v>93</v>
      </c>
      <c r="C626" s="1" t="s">
        <v>680</v>
      </c>
      <c r="D626" s="1" t="s">
        <v>23</v>
      </c>
      <c r="E626" s="1" t="s">
        <v>28</v>
      </c>
      <c r="F626" s="28">
        <v>1620</v>
      </c>
      <c r="G626" s="30">
        <v>0.85</v>
      </c>
      <c r="H626" s="28">
        <v>1377</v>
      </c>
      <c r="I626" s="1" t="s">
        <v>24</v>
      </c>
      <c r="J626" s="2">
        <v>42177</v>
      </c>
      <c r="K626" s="1" t="s">
        <v>54</v>
      </c>
      <c r="L626">
        <v>116</v>
      </c>
      <c r="M626" s="1" t="b">
        <f>OR(Solution!$C$2=1,INDEX(Solution!$A$1:$A$11,Solution!$C$2)=Sales_Pipeline[Country])</f>
        <v>1</v>
      </c>
    </row>
    <row r="627" spans="1:13" x14ac:dyDescent="0.25">
      <c r="A627" s="2">
        <v>42061</v>
      </c>
      <c r="B627" s="1" t="s">
        <v>62</v>
      </c>
      <c r="C627" s="1" t="s">
        <v>681</v>
      </c>
      <c r="D627" s="1" t="s">
        <v>19</v>
      </c>
      <c r="E627" s="1" t="s">
        <v>20</v>
      </c>
      <c r="F627" s="28">
        <v>1860</v>
      </c>
      <c r="G627" s="30">
        <v>0.6</v>
      </c>
      <c r="H627" s="28">
        <v>1116</v>
      </c>
      <c r="I627" s="1" t="s">
        <v>24</v>
      </c>
      <c r="J627" s="2">
        <v>42113</v>
      </c>
      <c r="K627" s="1" t="s">
        <v>21</v>
      </c>
      <c r="L627">
        <v>52</v>
      </c>
      <c r="M627" s="1" t="b">
        <f>OR(Solution!$C$2=1,INDEX(Solution!$A$1:$A$11,Solution!$C$2)=Sales_Pipeline[Country])</f>
        <v>1</v>
      </c>
    </row>
    <row r="628" spans="1:13" x14ac:dyDescent="0.25">
      <c r="A628" s="2">
        <v>42062</v>
      </c>
      <c r="B628" s="1" t="s">
        <v>93</v>
      </c>
      <c r="C628" s="1" t="s">
        <v>682</v>
      </c>
      <c r="D628" s="1" t="s">
        <v>43</v>
      </c>
      <c r="E628" s="1" t="s">
        <v>35</v>
      </c>
      <c r="F628" s="28">
        <v>4290</v>
      </c>
      <c r="G628" s="30">
        <v>0.75</v>
      </c>
      <c r="H628" s="28">
        <v>3217.5</v>
      </c>
      <c r="I628" s="1" t="s">
        <v>24</v>
      </c>
      <c r="J628" s="2">
        <v>42128</v>
      </c>
      <c r="K628" s="1" t="s">
        <v>21</v>
      </c>
      <c r="L628">
        <v>66</v>
      </c>
      <c r="M628" s="1" t="b">
        <f>OR(Solution!$C$2=1,INDEX(Solution!$A$1:$A$11,Solution!$C$2)=Sales_Pipeline[Country])</f>
        <v>1</v>
      </c>
    </row>
    <row r="629" spans="1:13" x14ac:dyDescent="0.25">
      <c r="A629" s="2">
        <v>42062</v>
      </c>
      <c r="B629" s="1" t="s">
        <v>55</v>
      </c>
      <c r="C629" s="1" t="s">
        <v>683</v>
      </c>
      <c r="D629" s="1" t="s">
        <v>23</v>
      </c>
      <c r="E629" s="1" t="s">
        <v>14</v>
      </c>
      <c r="F629" s="28">
        <v>220</v>
      </c>
      <c r="G629" s="30">
        <v>0.65</v>
      </c>
      <c r="H629" s="28">
        <v>143</v>
      </c>
      <c r="I629" s="1" t="s">
        <v>15</v>
      </c>
      <c r="J629" s="2">
        <v>42114</v>
      </c>
      <c r="K629" s="1" t="s">
        <v>37</v>
      </c>
      <c r="L629">
        <v>52</v>
      </c>
      <c r="M629" s="1" t="b">
        <f>OR(Solution!$C$2=1,INDEX(Solution!$A$1:$A$11,Solution!$C$2)=Sales_Pipeline[Country])</f>
        <v>1</v>
      </c>
    </row>
    <row r="630" spans="1:13" x14ac:dyDescent="0.25">
      <c r="A630" s="2">
        <v>42062</v>
      </c>
      <c r="B630" s="1" t="s">
        <v>17</v>
      </c>
      <c r="C630" s="1" t="s">
        <v>684</v>
      </c>
      <c r="D630" s="1" t="s">
        <v>52</v>
      </c>
      <c r="E630" s="1" t="s">
        <v>35</v>
      </c>
      <c r="F630" s="28">
        <v>4260</v>
      </c>
      <c r="G630" s="30">
        <v>0.6</v>
      </c>
      <c r="H630" s="28">
        <v>2556</v>
      </c>
      <c r="I630" s="1" t="s">
        <v>47</v>
      </c>
      <c r="J630" s="2">
        <v>42168</v>
      </c>
      <c r="K630" s="1" t="s">
        <v>31</v>
      </c>
      <c r="L630">
        <v>106</v>
      </c>
      <c r="M630" s="1" t="b">
        <f>OR(Solution!$C$2=1,INDEX(Solution!$A$1:$A$11,Solution!$C$2)=Sales_Pipeline[Country])</f>
        <v>1</v>
      </c>
    </row>
    <row r="631" spans="1:13" x14ac:dyDescent="0.25">
      <c r="A631" s="2">
        <v>42062</v>
      </c>
      <c r="B631" s="1" t="s">
        <v>25</v>
      </c>
      <c r="C631" s="1" t="s">
        <v>685</v>
      </c>
      <c r="D631" s="1" t="s">
        <v>61</v>
      </c>
      <c r="E631" s="1" t="s">
        <v>35</v>
      </c>
      <c r="F631" s="28">
        <v>1990</v>
      </c>
      <c r="G631" s="30">
        <v>0.65</v>
      </c>
      <c r="H631" s="28">
        <v>1293.5</v>
      </c>
      <c r="I631" s="1" t="s">
        <v>47</v>
      </c>
      <c r="J631" s="2">
        <v>42142</v>
      </c>
      <c r="K631" s="1" t="s">
        <v>37</v>
      </c>
      <c r="L631">
        <v>80</v>
      </c>
      <c r="M631" s="1" t="b">
        <f>OR(Solution!$C$2=1,INDEX(Solution!$A$1:$A$11,Solution!$C$2)=Sales_Pipeline[Country])</f>
        <v>1</v>
      </c>
    </row>
    <row r="632" spans="1:13" x14ac:dyDescent="0.25">
      <c r="A632" s="2">
        <v>42062</v>
      </c>
      <c r="B632" s="1" t="s">
        <v>11</v>
      </c>
      <c r="C632" s="1" t="s">
        <v>686</v>
      </c>
      <c r="D632" s="1" t="s">
        <v>27</v>
      </c>
      <c r="E632" s="1" t="s">
        <v>14</v>
      </c>
      <c r="F632" s="28">
        <v>2030</v>
      </c>
      <c r="G632" s="30">
        <v>0.75</v>
      </c>
      <c r="H632" s="28">
        <v>1522.5</v>
      </c>
      <c r="I632" s="1" t="s">
        <v>47</v>
      </c>
      <c r="J632" s="2">
        <v>42101</v>
      </c>
      <c r="K632" s="1" t="s">
        <v>31</v>
      </c>
      <c r="L632">
        <v>39</v>
      </c>
      <c r="M632" s="1" t="b">
        <f>OR(Solution!$C$2=1,INDEX(Solution!$A$1:$A$11,Solution!$C$2)=Sales_Pipeline[Country])</f>
        <v>1</v>
      </c>
    </row>
    <row r="633" spans="1:13" x14ac:dyDescent="0.25">
      <c r="A633" s="2">
        <v>42062</v>
      </c>
      <c r="B633" s="1" t="s">
        <v>25</v>
      </c>
      <c r="C633" s="1" t="s">
        <v>687</v>
      </c>
      <c r="D633" s="1" t="s">
        <v>23</v>
      </c>
      <c r="E633" s="1" t="s">
        <v>20</v>
      </c>
      <c r="F633" s="28">
        <v>3890</v>
      </c>
      <c r="G633" s="30">
        <v>0.6</v>
      </c>
      <c r="H633" s="28">
        <v>2334</v>
      </c>
      <c r="I633" s="1" t="s">
        <v>15</v>
      </c>
      <c r="J633" s="2">
        <v>42128</v>
      </c>
      <c r="K633" s="1" t="s">
        <v>37</v>
      </c>
      <c r="L633">
        <v>66</v>
      </c>
      <c r="M633" s="1" t="b">
        <f>OR(Solution!$C$2=1,INDEX(Solution!$A$1:$A$11,Solution!$C$2)=Sales_Pipeline[Country])</f>
        <v>1</v>
      </c>
    </row>
    <row r="634" spans="1:13" x14ac:dyDescent="0.25">
      <c r="A634" s="2">
        <v>42062</v>
      </c>
      <c r="B634" s="1" t="s">
        <v>68</v>
      </c>
      <c r="C634" s="1" t="s">
        <v>688</v>
      </c>
      <c r="D634" s="1" t="s">
        <v>13</v>
      </c>
      <c r="E634" s="1" t="s">
        <v>20</v>
      </c>
      <c r="F634" s="28">
        <v>5000</v>
      </c>
      <c r="G634" s="30">
        <v>0.8</v>
      </c>
      <c r="H634" s="28">
        <v>4000</v>
      </c>
      <c r="I634" s="1" t="s">
        <v>47</v>
      </c>
      <c r="J634" s="2">
        <v>42110</v>
      </c>
      <c r="K634" s="1" t="s">
        <v>37</v>
      </c>
      <c r="L634">
        <v>48</v>
      </c>
      <c r="M634" s="1" t="b">
        <f>OR(Solution!$C$2=1,INDEX(Solution!$A$1:$A$11,Solution!$C$2)=Sales_Pipeline[Country])</f>
        <v>1</v>
      </c>
    </row>
    <row r="635" spans="1:13" x14ac:dyDescent="0.25">
      <c r="A635" s="2">
        <v>42062</v>
      </c>
      <c r="B635" s="1" t="s">
        <v>91</v>
      </c>
      <c r="C635" s="1" t="s">
        <v>689</v>
      </c>
      <c r="D635" s="1" t="s">
        <v>19</v>
      </c>
      <c r="E635" s="1" t="s">
        <v>14</v>
      </c>
      <c r="F635" s="28">
        <v>4450</v>
      </c>
      <c r="G635" s="30">
        <v>0.6</v>
      </c>
      <c r="H635" s="28">
        <v>2670</v>
      </c>
      <c r="I635" s="1" t="s">
        <v>47</v>
      </c>
      <c r="J635" s="2">
        <v>42172</v>
      </c>
      <c r="K635" s="1" t="s">
        <v>54</v>
      </c>
      <c r="L635">
        <v>110</v>
      </c>
      <c r="M635" s="1" t="b">
        <f>OR(Solution!$C$2=1,INDEX(Solution!$A$1:$A$11,Solution!$C$2)=Sales_Pipeline[Country])</f>
        <v>1</v>
      </c>
    </row>
    <row r="636" spans="1:13" x14ac:dyDescent="0.25">
      <c r="A636" s="2">
        <v>42062</v>
      </c>
      <c r="B636" s="1" t="s">
        <v>62</v>
      </c>
      <c r="C636" s="1" t="s">
        <v>690</v>
      </c>
      <c r="D636" s="1" t="s">
        <v>61</v>
      </c>
      <c r="E636" s="1" t="s">
        <v>28</v>
      </c>
      <c r="F636" s="28">
        <v>1890</v>
      </c>
      <c r="G636" s="30">
        <v>0.85</v>
      </c>
      <c r="H636" s="28">
        <v>1606.5</v>
      </c>
      <c r="I636" s="1" t="s">
        <v>47</v>
      </c>
      <c r="J636" s="2">
        <v>42132</v>
      </c>
      <c r="K636" s="1" t="s">
        <v>16</v>
      </c>
      <c r="L636">
        <v>70</v>
      </c>
      <c r="M636" s="1" t="b">
        <f>OR(Solution!$C$2=1,INDEX(Solution!$A$1:$A$11,Solution!$C$2)=Sales_Pipeline[Country])</f>
        <v>1</v>
      </c>
    </row>
    <row r="637" spans="1:13" x14ac:dyDescent="0.25">
      <c r="A637" s="2">
        <v>42062</v>
      </c>
      <c r="B637" s="1" t="s">
        <v>25</v>
      </c>
      <c r="C637" s="1" t="s">
        <v>691</v>
      </c>
      <c r="D637" s="1" t="s">
        <v>19</v>
      </c>
      <c r="E637" s="1" t="s">
        <v>14</v>
      </c>
      <c r="F637" s="28">
        <v>2070</v>
      </c>
      <c r="G637" s="30">
        <v>0.7</v>
      </c>
      <c r="H637" s="28">
        <v>1449</v>
      </c>
      <c r="I637" s="1" t="s">
        <v>47</v>
      </c>
      <c r="J637" s="2">
        <v>42139</v>
      </c>
      <c r="K637" s="1" t="s">
        <v>21</v>
      </c>
      <c r="L637">
        <v>77</v>
      </c>
      <c r="M637" s="1" t="b">
        <f>OR(Solution!$C$2=1,INDEX(Solution!$A$1:$A$11,Solution!$C$2)=Sales_Pipeline[Country])</f>
        <v>1</v>
      </c>
    </row>
    <row r="638" spans="1:13" x14ac:dyDescent="0.25">
      <c r="A638" s="2">
        <v>42062</v>
      </c>
      <c r="B638" s="1" t="s">
        <v>55</v>
      </c>
      <c r="C638" s="1" t="s">
        <v>692</v>
      </c>
      <c r="D638" s="1" t="s">
        <v>27</v>
      </c>
      <c r="E638" s="1" t="s">
        <v>14</v>
      </c>
      <c r="F638" s="28">
        <v>1250</v>
      </c>
      <c r="G638" s="30">
        <v>0.55000000000000004</v>
      </c>
      <c r="H638" s="28">
        <v>687.5</v>
      </c>
      <c r="I638" s="1" t="s">
        <v>24</v>
      </c>
      <c r="J638" s="2">
        <v>42127</v>
      </c>
      <c r="K638" s="1" t="s">
        <v>54</v>
      </c>
      <c r="L638">
        <v>65</v>
      </c>
      <c r="M638" s="1" t="b">
        <f>OR(Solution!$C$2=1,INDEX(Solution!$A$1:$A$11,Solution!$C$2)=Sales_Pipeline[Country])</f>
        <v>1</v>
      </c>
    </row>
    <row r="639" spans="1:13" x14ac:dyDescent="0.25">
      <c r="A639" s="2">
        <v>42062</v>
      </c>
      <c r="B639" s="1" t="s">
        <v>44</v>
      </c>
      <c r="C639" s="1" t="s">
        <v>693</v>
      </c>
      <c r="D639" s="1" t="s">
        <v>40</v>
      </c>
      <c r="E639" s="1" t="s">
        <v>28</v>
      </c>
      <c r="F639" s="28">
        <v>560</v>
      </c>
      <c r="G639" s="30">
        <v>0.75</v>
      </c>
      <c r="H639" s="28">
        <v>420</v>
      </c>
      <c r="I639" s="1" t="s">
        <v>24</v>
      </c>
      <c r="J639" s="2">
        <v>42109</v>
      </c>
      <c r="K639" s="1" t="s">
        <v>21</v>
      </c>
      <c r="L639">
        <v>47</v>
      </c>
      <c r="M639" s="1" t="b">
        <f>OR(Solution!$C$2=1,INDEX(Solution!$A$1:$A$11,Solution!$C$2)=Sales_Pipeline[Country])</f>
        <v>1</v>
      </c>
    </row>
    <row r="640" spans="1:13" x14ac:dyDescent="0.25">
      <c r="A640" s="2">
        <v>42062</v>
      </c>
      <c r="B640" s="1" t="s">
        <v>93</v>
      </c>
      <c r="C640" s="1" t="s">
        <v>694</v>
      </c>
      <c r="D640" s="1" t="s">
        <v>52</v>
      </c>
      <c r="E640" s="1" t="s">
        <v>20</v>
      </c>
      <c r="F640" s="28">
        <v>2230</v>
      </c>
      <c r="G640" s="30">
        <v>0.5</v>
      </c>
      <c r="H640" s="28">
        <v>1115</v>
      </c>
      <c r="I640" s="1" t="s">
        <v>47</v>
      </c>
      <c r="J640" s="2">
        <v>42098</v>
      </c>
      <c r="K640" s="1" t="s">
        <v>31</v>
      </c>
      <c r="L640">
        <v>36</v>
      </c>
      <c r="M640" s="1" t="b">
        <f>OR(Solution!$C$2=1,INDEX(Solution!$A$1:$A$11,Solution!$C$2)=Sales_Pipeline[Country])</f>
        <v>1</v>
      </c>
    </row>
    <row r="641" spans="1:13" x14ac:dyDescent="0.25">
      <c r="A641" s="2">
        <v>42062</v>
      </c>
      <c r="B641" s="1" t="s">
        <v>41</v>
      </c>
      <c r="C641" s="1" t="s">
        <v>695</v>
      </c>
      <c r="D641" s="1" t="s">
        <v>19</v>
      </c>
      <c r="E641" s="1" t="s">
        <v>20</v>
      </c>
      <c r="F641" s="28">
        <v>4430</v>
      </c>
      <c r="G641" s="30">
        <v>0.65</v>
      </c>
      <c r="H641" s="28">
        <v>2879.5</v>
      </c>
      <c r="I641" s="1" t="s">
        <v>47</v>
      </c>
      <c r="J641" s="2">
        <v>42131</v>
      </c>
      <c r="K641" s="1" t="s">
        <v>31</v>
      </c>
      <c r="L641">
        <v>69</v>
      </c>
      <c r="M641" s="1" t="b">
        <f>OR(Solution!$C$2=1,INDEX(Solution!$A$1:$A$11,Solution!$C$2)=Sales_Pipeline[Country])</f>
        <v>1</v>
      </c>
    </row>
    <row r="642" spans="1:13" x14ac:dyDescent="0.25">
      <c r="A642" s="2">
        <v>42062</v>
      </c>
      <c r="B642" s="1" t="s">
        <v>11</v>
      </c>
      <c r="C642" s="1" t="s">
        <v>696</v>
      </c>
      <c r="D642" s="1" t="s">
        <v>34</v>
      </c>
      <c r="E642" s="1" t="s">
        <v>28</v>
      </c>
      <c r="F642" s="28">
        <v>3080</v>
      </c>
      <c r="G642" s="30">
        <v>0.75</v>
      </c>
      <c r="H642" s="28">
        <v>2310</v>
      </c>
      <c r="I642" s="1" t="s">
        <v>24</v>
      </c>
      <c r="J642" s="2">
        <v>42132</v>
      </c>
      <c r="K642" s="1" t="s">
        <v>37</v>
      </c>
      <c r="L642">
        <v>70</v>
      </c>
      <c r="M642" s="1" t="b">
        <f>OR(Solution!$C$2=1,INDEX(Solution!$A$1:$A$11,Solution!$C$2)=Sales_Pipeline[Country])</f>
        <v>1</v>
      </c>
    </row>
    <row r="643" spans="1:13" x14ac:dyDescent="0.25">
      <c r="A643" s="2">
        <v>42062</v>
      </c>
      <c r="B643" s="1" t="s">
        <v>93</v>
      </c>
      <c r="C643" s="1" t="s">
        <v>697</v>
      </c>
      <c r="D643" s="1" t="s">
        <v>61</v>
      </c>
      <c r="E643" s="1" t="s">
        <v>14</v>
      </c>
      <c r="F643" s="28">
        <v>2880</v>
      </c>
      <c r="G643" s="30">
        <v>0.55000000000000004</v>
      </c>
      <c r="H643" s="28">
        <v>1584</v>
      </c>
      <c r="I643" s="1" t="s">
        <v>47</v>
      </c>
      <c r="J643" s="2">
        <v>42161</v>
      </c>
      <c r="K643" s="1" t="s">
        <v>31</v>
      </c>
      <c r="L643">
        <v>99</v>
      </c>
      <c r="M643" s="1" t="b">
        <f>OR(Solution!$C$2=1,INDEX(Solution!$A$1:$A$11,Solution!$C$2)=Sales_Pipeline[Country])</f>
        <v>1</v>
      </c>
    </row>
    <row r="644" spans="1:13" x14ac:dyDescent="0.25">
      <c r="A644" s="2">
        <v>42063</v>
      </c>
      <c r="B644" s="1" t="s">
        <v>11</v>
      </c>
      <c r="C644" s="1" t="s">
        <v>698</v>
      </c>
      <c r="D644" s="1" t="s">
        <v>13</v>
      </c>
      <c r="E644" s="1" t="s">
        <v>46</v>
      </c>
      <c r="F644" s="28">
        <v>2160</v>
      </c>
      <c r="G644" s="30">
        <v>0.65</v>
      </c>
      <c r="H644" s="28">
        <v>1404</v>
      </c>
      <c r="I644" s="1" t="s">
        <v>47</v>
      </c>
      <c r="J644" s="2">
        <v>42088</v>
      </c>
      <c r="K644" s="1" t="s">
        <v>54</v>
      </c>
      <c r="M644" s="1" t="b">
        <f>OR(Solution!$C$2=1,INDEX(Solution!$A$1:$A$11,Solution!$C$2)=Sales_Pipeline[Country])</f>
        <v>1</v>
      </c>
    </row>
    <row r="645" spans="1:13" x14ac:dyDescent="0.25">
      <c r="A645" s="2">
        <v>42063</v>
      </c>
      <c r="B645" s="1" t="s">
        <v>48</v>
      </c>
      <c r="C645" s="1" t="s">
        <v>699</v>
      </c>
      <c r="D645" s="1" t="s">
        <v>57</v>
      </c>
      <c r="E645" s="1" t="s">
        <v>35</v>
      </c>
      <c r="F645" s="28">
        <v>3450</v>
      </c>
      <c r="G645" s="30">
        <v>0.8</v>
      </c>
      <c r="H645" s="28">
        <v>2760</v>
      </c>
      <c r="I645" s="1" t="s">
        <v>15</v>
      </c>
      <c r="J645" s="2">
        <v>42098</v>
      </c>
      <c r="K645" s="1" t="s">
        <v>37</v>
      </c>
      <c r="L645">
        <v>35</v>
      </c>
      <c r="M645" s="1" t="b">
        <f>OR(Solution!$C$2=1,INDEX(Solution!$A$1:$A$11,Solution!$C$2)=Sales_Pipeline[Country])</f>
        <v>1</v>
      </c>
    </row>
    <row r="646" spans="1:13" x14ac:dyDescent="0.25">
      <c r="A646" s="2">
        <v>42063</v>
      </c>
      <c r="B646" s="1" t="s">
        <v>44</v>
      </c>
      <c r="C646" s="1" t="s">
        <v>700</v>
      </c>
      <c r="D646" s="1" t="s">
        <v>13</v>
      </c>
      <c r="E646" s="1" t="s">
        <v>35</v>
      </c>
      <c r="F646" s="28">
        <v>4630</v>
      </c>
      <c r="G646" s="30">
        <v>0.6</v>
      </c>
      <c r="H646" s="28">
        <v>2778</v>
      </c>
      <c r="I646" s="1" t="s">
        <v>47</v>
      </c>
      <c r="J646" s="2">
        <v>42144</v>
      </c>
      <c r="K646" s="1" t="s">
        <v>37</v>
      </c>
      <c r="L646">
        <v>81</v>
      </c>
      <c r="M646" s="1" t="b">
        <f>OR(Solution!$C$2=1,INDEX(Solution!$A$1:$A$11,Solution!$C$2)=Sales_Pipeline[Country])</f>
        <v>1</v>
      </c>
    </row>
    <row r="647" spans="1:13" x14ac:dyDescent="0.25">
      <c r="A647" s="2">
        <v>42063</v>
      </c>
      <c r="B647" s="1" t="s">
        <v>44</v>
      </c>
      <c r="C647" s="1" t="s">
        <v>701</v>
      </c>
      <c r="D647" s="1" t="s">
        <v>27</v>
      </c>
      <c r="E647" s="1" t="s">
        <v>20</v>
      </c>
      <c r="F647" s="28">
        <v>4910</v>
      </c>
      <c r="G647" s="30">
        <v>0.85</v>
      </c>
      <c r="H647" s="28">
        <v>4173.5</v>
      </c>
      <c r="I647" s="1" t="s">
        <v>47</v>
      </c>
      <c r="J647" s="2">
        <v>42152</v>
      </c>
      <c r="K647" s="1" t="s">
        <v>21</v>
      </c>
      <c r="L647">
        <v>89</v>
      </c>
      <c r="M647" s="1" t="b">
        <f>OR(Solution!$C$2=1,INDEX(Solution!$A$1:$A$11,Solution!$C$2)=Sales_Pipeline[Country])</f>
        <v>1</v>
      </c>
    </row>
    <row r="648" spans="1:13" x14ac:dyDescent="0.25">
      <c r="A648" s="2">
        <v>42063</v>
      </c>
      <c r="B648" s="1" t="s">
        <v>11</v>
      </c>
      <c r="C648" s="1" t="s">
        <v>702</v>
      </c>
      <c r="D648" s="1" t="s">
        <v>52</v>
      </c>
      <c r="E648" s="1" t="s">
        <v>14</v>
      </c>
      <c r="F648" s="28">
        <v>1550</v>
      </c>
      <c r="G648" s="30">
        <v>0.7</v>
      </c>
      <c r="H648" s="28">
        <v>1085</v>
      </c>
      <c r="I648" s="1" t="s">
        <v>15</v>
      </c>
      <c r="J648" s="2">
        <v>42134</v>
      </c>
      <c r="K648" s="1" t="s">
        <v>21</v>
      </c>
      <c r="L648">
        <v>71</v>
      </c>
      <c r="M648" s="1" t="b">
        <f>OR(Solution!$C$2=1,INDEX(Solution!$A$1:$A$11,Solution!$C$2)=Sales_Pipeline[Country])</f>
        <v>1</v>
      </c>
    </row>
    <row r="649" spans="1:13" x14ac:dyDescent="0.25">
      <c r="A649" s="2">
        <v>42063</v>
      </c>
      <c r="B649" s="1" t="s">
        <v>59</v>
      </c>
      <c r="C649" s="1" t="s">
        <v>703</v>
      </c>
      <c r="D649" s="1" t="s">
        <v>57</v>
      </c>
      <c r="E649" s="1" t="s">
        <v>14</v>
      </c>
      <c r="F649" s="28">
        <v>1820</v>
      </c>
      <c r="G649" s="30">
        <v>0.6</v>
      </c>
      <c r="H649" s="28">
        <v>1092</v>
      </c>
      <c r="I649" s="1" t="s">
        <v>47</v>
      </c>
      <c r="J649" s="2">
        <v>42164</v>
      </c>
      <c r="K649" s="1" t="s">
        <v>37</v>
      </c>
      <c r="L649">
        <v>101</v>
      </c>
      <c r="M649" s="1" t="b">
        <f>OR(Solution!$C$2=1,INDEX(Solution!$A$1:$A$11,Solution!$C$2)=Sales_Pipeline[Country])</f>
        <v>1</v>
      </c>
    </row>
    <row r="650" spans="1:13" x14ac:dyDescent="0.25">
      <c r="A650" s="2">
        <v>42063</v>
      </c>
      <c r="B650" s="1" t="s">
        <v>38</v>
      </c>
      <c r="C650" s="1" t="s">
        <v>704</v>
      </c>
      <c r="D650" s="1" t="s">
        <v>23</v>
      </c>
      <c r="E650" s="1" t="s">
        <v>46</v>
      </c>
      <c r="F650" s="28">
        <v>4040</v>
      </c>
      <c r="G650" s="30">
        <v>0.8</v>
      </c>
      <c r="H650" s="28">
        <v>3232</v>
      </c>
      <c r="I650" s="1" t="s">
        <v>24</v>
      </c>
      <c r="J650" s="2">
        <v>42080</v>
      </c>
      <c r="K650" s="1" t="s">
        <v>54</v>
      </c>
      <c r="M650" s="1" t="b">
        <f>OR(Solution!$C$2=1,INDEX(Solution!$A$1:$A$11,Solution!$C$2)=Sales_Pipeline[Country])</f>
        <v>1</v>
      </c>
    </row>
    <row r="651" spans="1:13" x14ac:dyDescent="0.25">
      <c r="A651" s="2">
        <v>42063</v>
      </c>
      <c r="B651" s="1" t="s">
        <v>38</v>
      </c>
      <c r="C651" s="1" t="s">
        <v>705</v>
      </c>
      <c r="D651" s="1" t="s">
        <v>23</v>
      </c>
      <c r="E651" s="1" t="s">
        <v>14</v>
      </c>
      <c r="F651" s="28">
        <v>1580</v>
      </c>
      <c r="G651" s="30">
        <v>0.6</v>
      </c>
      <c r="H651" s="28">
        <v>948</v>
      </c>
      <c r="I651" s="1" t="s">
        <v>47</v>
      </c>
      <c r="J651" s="2">
        <v>42184</v>
      </c>
      <c r="K651" s="1" t="s">
        <v>31</v>
      </c>
      <c r="L651">
        <v>121</v>
      </c>
      <c r="M651" s="1" t="b">
        <f>OR(Solution!$C$2=1,INDEX(Solution!$A$1:$A$11,Solution!$C$2)=Sales_Pipeline[Country])</f>
        <v>1</v>
      </c>
    </row>
    <row r="652" spans="1:13" x14ac:dyDescent="0.25">
      <c r="A652" s="2">
        <v>42063</v>
      </c>
      <c r="B652" s="1" t="s">
        <v>91</v>
      </c>
      <c r="C652" s="1" t="s">
        <v>706</v>
      </c>
      <c r="D652" s="1" t="s">
        <v>34</v>
      </c>
      <c r="E652" s="1" t="s">
        <v>73</v>
      </c>
      <c r="F652" s="28">
        <v>260</v>
      </c>
      <c r="G652" s="30">
        <v>0.75</v>
      </c>
      <c r="H652" s="28">
        <v>195</v>
      </c>
      <c r="I652" s="1" t="s">
        <v>24</v>
      </c>
      <c r="J652" s="2">
        <v>42159</v>
      </c>
      <c r="K652" s="1" t="s">
        <v>54</v>
      </c>
      <c r="L652">
        <v>96</v>
      </c>
      <c r="M652" s="1" t="b">
        <f>OR(Solution!$C$2=1,INDEX(Solution!$A$1:$A$11,Solution!$C$2)=Sales_Pipeline[Country])</f>
        <v>1</v>
      </c>
    </row>
    <row r="653" spans="1:13" x14ac:dyDescent="0.25">
      <c r="A653" s="2">
        <v>42063</v>
      </c>
      <c r="B653" s="1" t="s">
        <v>32</v>
      </c>
      <c r="C653" s="1" t="s">
        <v>707</v>
      </c>
      <c r="D653" s="1" t="s">
        <v>19</v>
      </c>
      <c r="E653" s="1" t="s">
        <v>35</v>
      </c>
      <c r="F653" s="28">
        <v>4030</v>
      </c>
      <c r="G653" s="30">
        <v>0.85</v>
      </c>
      <c r="H653" s="28">
        <v>3425.5</v>
      </c>
      <c r="I653" s="1" t="s">
        <v>47</v>
      </c>
      <c r="J653" s="2">
        <v>42146</v>
      </c>
      <c r="K653" s="1" t="s">
        <v>31</v>
      </c>
      <c r="L653">
        <v>83</v>
      </c>
      <c r="M653" s="1" t="b">
        <f>OR(Solution!$C$2=1,INDEX(Solution!$A$1:$A$11,Solution!$C$2)=Sales_Pipeline[Country])</f>
        <v>1</v>
      </c>
    </row>
    <row r="654" spans="1:13" x14ac:dyDescent="0.25">
      <c r="A654" s="2">
        <v>42063</v>
      </c>
      <c r="B654" s="1" t="s">
        <v>29</v>
      </c>
      <c r="C654" s="1" t="s">
        <v>708</v>
      </c>
      <c r="D654" s="1" t="s">
        <v>57</v>
      </c>
      <c r="E654" s="1" t="s">
        <v>35</v>
      </c>
      <c r="F654" s="28">
        <v>1630</v>
      </c>
      <c r="G654" s="30">
        <v>0.8</v>
      </c>
      <c r="H654" s="28">
        <v>1304</v>
      </c>
      <c r="I654" s="1" t="s">
        <v>47</v>
      </c>
      <c r="J654" s="2">
        <v>42170</v>
      </c>
      <c r="K654" s="1" t="s">
        <v>37</v>
      </c>
      <c r="L654">
        <v>107</v>
      </c>
      <c r="M654" s="1" t="b">
        <f>OR(Solution!$C$2=1,INDEX(Solution!$A$1:$A$11,Solution!$C$2)=Sales_Pipeline[Country])</f>
        <v>1</v>
      </c>
    </row>
    <row r="655" spans="1:13" x14ac:dyDescent="0.25">
      <c r="A655" s="2">
        <v>42063</v>
      </c>
      <c r="B655" s="1" t="s">
        <v>68</v>
      </c>
      <c r="C655" s="1" t="s">
        <v>709</v>
      </c>
      <c r="D655" s="1" t="s">
        <v>57</v>
      </c>
      <c r="E655" s="1" t="s">
        <v>14</v>
      </c>
      <c r="F655" s="28">
        <v>2510</v>
      </c>
      <c r="G655" s="30">
        <v>0.75</v>
      </c>
      <c r="H655" s="28">
        <v>1882.5</v>
      </c>
      <c r="I655" s="1" t="s">
        <v>47</v>
      </c>
      <c r="J655" s="2">
        <v>42172</v>
      </c>
      <c r="K655" s="1" t="s">
        <v>31</v>
      </c>
      <c r="L655">
        <v>109</v>
      </c>
      <c r="M655" s="1" t="b">
        <f>OR(Solution!$C$2=1,INDEX(Solution!$A$1:$A$11,Solution!$C$2)=Sales_Pipeline[Country])</f>
        <v>1</v>
      </c>
    </row>
    <row r="656" spans="1:13" x14ac:dyDescent="0.25">
      <c r="A656" s="2">
        <v>42063</v>
      </c>
      <c r="B656" s="1" t="s">
        <v>25</v>
      </c>
      <c r="C656" s="1" t="s">
        <v>710</v>
      </c>
      <c r="D656" s="1" t="s">
        <v>40</v>
      </c>
      <c r="E656" s="1" t="s">
        <v>20</v>
      </c>
      <c r="F656" s="28">
        <v>3770</v>
      </c>
      <c r="G656" s="30">
        <v>0.6</v>
      </c>
      <c r="H656" s="28">
        <v>2262</v>
      </c>
      <c r="I656" s="1" t="s">
        <v>24</v>
      </c>
      <c r="J656" s="2">
        <v>42115</v>
      </c>
      <c r="K656" s="1" t="s">
        <v>37</v>
      </c>
      <c r="L656">
        <v>52</v>
      </c>
      <c r="M656" s="1" t="b">
        <f>OR(Solution!$C$2=1,INDEX(Solution!$A$1:$A$11,Solution!$C$2)=Sales_Pipeline[Country])</f>
        <v>1</v>
      </c>
    </row>
    <row r="657" spans="1:13" x14ac:dyDescent="0.25">
      <c r="A657" s="2">
        <v>42064</v>
      </c>
      <c r="B657" s="1" t="s">
        <v>91</v>
      </c>
      <c r="C657" s="1" t="s">
        <v>711</v>
      </c>
      <c r="D657" s="1" t="s">
        <v>52</v>
      </c>
      <c r="E657" s="1" t="s">
        <v>20</v>
      </c>
      <c r="F657" s="28">
        <v>1500</v>
      </c>
      <c r="G657" s="30">
        <v>0.6</v>
      </c>
      <c r="H657" s="28">
        <v>900</v>
      </c>
      <c r="I657" s="1" t="s">
        <v>15</v>
      </c>
      <c r="J657" s="2">
        <v>42125</v>
      </c>
      <c r="K657" s="1" t="s">
        <v>37</v>
      </c>
      <c r="L657">
        <v>61</v>
      </c>
      <c r="M657" s="1" t="b">
        <f>OR(Solution!$C$2=1,INDEX(Solution!$A$1:$A$11,Solution!$C$2)=Sales_Pipeline[Country])</f>
        <v>1</v>
      </c>
    </row>
    <row r="658" spans="1:13" x14ac:dyDescent="0.25">
      <c r="A658" s="2">
        <v>42064</v>
      </c>
      <c r="B658" s="1" t="s">
        <v>44</v>
      </c>
      <c r="C658" s="1" t="s">
        <v>712</v>
      </c>
      <c r="D658" s="1" t="s">
        <v>57</v>
      </c>
      <c r="E658" s="1" t="s">
        <v>14</v>
      </c>
      <c r="F658" s="28">
        <v>2070</v>
      </c>
      <c r="G658" s="30">
        <v>0.85</v>
      </c>
      <c r="H658" s="28">
        <v>1759.5</v>
      </c>
      <c r="I658" s="1" t="s">
        <v>47</v>
      </c>
      <c r="J658" s="2">
        <v>42103</v>
      </c>
      <c r="K658" s="1" t="s">
        <v>31</v>
      </c>
      <c r="L658">
        <v>39</v>
      </c>
      <c r="M658" s="1" t="b">
        <f>OR(Solution!$C$2=1,INDEX(Solution!$A$1:$A$11,Solution!$C$2)=Sales_Pipeline[Country])</f>
        <v>1</v>
      </c>
    </row>
    <row r="659" spans="1:13" x14ac:dyDescent="0.25">
      <c r="A659" s="2">
        <v>42064</v>
      </c>
      <c r="B659" s="1" t="s">
        <v>68</v>
      </c>
      <c r="C659" s="1" t="s">
        <v>713</v>
      </c>
      <c r="D659" s="1" t="s">
        <v>13</v>
      </c>
      <c r="E659" s="1" t="s">
        <v>35</v>
      </c>
      <c r="F659" s="28">
        <v>440</v>
      </c>
      <c r="G659" s="30">
        <v>0.6</v>
      </c>
      <c r="H659" s="28">
        <v>264</v>
      </c>
      <c r="I659" s="1" t="s">
        <v>47</v>
      </c>
      <c r="J659" s="2">
        <v>42107</v>
      </c>
      <c r="K659" s="1" t="s">
        <v>31</v>
      </c>
      <c r="L659">
        <v>43</v>
      </c>
      <c r="M659" s="1" t="b">
        <f>OR(Solution!$C$2=1,INDEX(Solution!$A$1:$A$11,Solution!$C$2)=Sales_Pipeline[Country])</f>
        <v>1</v>
      </c>
    </row>
    <row r="660" spans="1:13" x14ac:dyDescent="0.25">
      <c r="A660" s="2">
        <v>42064</v>
      </c>
      <c r="B660" s="1" t="s">
        <v>87</v>
      </c>
      <c r="C660" s="1" t="s">
        <v>714</v>
      </c>
      <c r="D660" s="1" t="s">
        <v>40</v>
      </c>
      <c r="E660" s="1" t="s">
        <v>20</v>
      </c>
      <c r="F660" s="28">
        <v>4010</v>
      </c>
      <c r="G660" s="30">
        <v>0.55000000000000004</v>
      </c>
      <c r="H660" s="28">
        <v>2205.5</v>
      </c>
      <c r="I660" s="1" t="s">
        <v>47</v>
      </c>
      <c r="J660" s="2">
        <v>42113</v>
      </c>
      <c r="K660" s="1" t="s">
        <v>37</v>
      </c>
      <c r="L660">
        <v>49</v>
      </c>
      <c r="M660" s="1" t="b">
        <f>OR(Solution!$C$2=1,INDEX(Solution!$A$1:$A$11,Solution!$C$2)=Sales_Pipeline[Country])</f>
        <v>1</v>
      </c>
    </row>
    <row r="661" spans="1:13" x14ac:dyDescent="0.25">
      <c r="A661" s="2">
        <v>42064</v>
      </c>
      <c r="B661" s="1" t="s">
        <v>48</v>
      </c>
      <c r="C661" s="1" t="s">
        <v>715</v>
      </c>
      <c r="D661" s="1" t="s">
        <v>57</v>
      </c>
      <c r="E661" s="1" t="s">
        <v>35</v>
      </c>
      <c r="F661" s="28">
        <v>1390</v>
      </c>
      <c r="G661" s="30">
        <v>0.8</v>
      </c>
      <c r="H661" s="28">
        <v>1112</v>
      </c>
      <c r="I661" s="1" t="s">
        <v>47</v>
      </c>
      <c r="J661" s="2">
        <v>42139</v>
      </c>
      <c r="K661" s="1" t="s">
        <v>31</v>
      </c>
      <c r="L661">
        <v>75</v>
      </c>
      <c r="M661" s="1" t="b">
        <f>OR(Solution!$C$2=1,INDEX(Solution!$A$1:$A$11,Solution!$C$2)=Sales_Pipeline[Country])</f>
        <v>1</v>
      </c>
    </row>
    <row r="662" spans="1:13" x14ac:dyDescent="0.25">
      <c r="A662" s="2">
        <v>42064</v>
      </c>
      <c r="B662" s="1" t="s">
        <v>17</v>
      </c>
      <c r="C662" s="1" t="s">
        <v>716</v>
      </c>
      <c r="D662" s="1" t="s">
        <v>61</v>
      </c>
      <c r="E662" s="1" t="s">
        <v>20</v>
      </c>
      <c r="F662" s="28">
        <v>3550</v>
      </c>
      <c r="G662" s="30">
        <v>0.85</v>
      </c>
      <c r="H662" s="28">
        <v>3017.5</v>
      </c>
      <c r="I662" s="1" t="s">
        <v>15</v>
      </c>
      <c r="J662" s="2">
        <v>42147</v>
      </c>
      <c r="K662" s="1" t="s">
        <v>37</v>
      </c>
      <c r="L662">
        <v>83</v>
      </c>
      <c r="M662" s="1" t="b">
        <f>OR(Solution!$C$2=1,INDEX(Solution!$A$1:$A$11,Solution!$C$2)=Sales_Pipeline[Country])</f>
        <v>1</v>
      </c>
    </row>
    <row r="663" spans="1:13" x14ac:dyDescent="0.25">
      <c r="A663" s="2">
        <v>42064</v>
      </c>
      <c r="B663" s="1" t="s">
        <v>93</v>
      </c>
      <c r="C663" s="1" t="s">
        <v>717</v>
      </c>
      <c r="D663" s="1" t="s">
        <v>52</v>
      </c>
      <c r="E663" s="1" t="s">
        <v>14</v>
      </c>
      <c r="F663" s="28">
        <v>240</v>
      </c>
      <c r="G663" s="30">
        <v>0.65</v>
      </c>
      <c r="H663" s="28">
        <v>156</v>
      </c>
      <c r="I663" s="1" t="s">
        <v>24</v>
      </c>
      <c r="J663" s="2">
        <v>42151</v>
      </c>
      <c r="K663" s="1" t="s">
        <v>21</v>
      </c>
      <c r="L663">
        <v>87</v>
      </c>
      <c r="M663" s="1" t="b">
        <f>OR(Solution!$C$2=1,INDEX(Solution!$A$1:$A$11,Solution!$C$2)=Sales_Pipeline[Country])</f>
        <v>1</v>
      </c>
    </row>
    <row r="664" spans="1:13" x14ac:dyDescent="0.25">
      <c r="A664" s="2">
        <v>42064</v>
      </c>
      <c r="B664" s="1" t="s">
        <v>93</v>
      </c>
      <c r="C664" s="1" t="s">
        <v>718</v>
      </c>
      <c r="D664" s="1" t="s">
        <v>57</v>
      </c>
      <c r="E664" s="1" t="s">
        <v>28</v>
      </c>
      <c r="F664" s="28">
        <v>860</v>
      </c>
      <c r="G664" s="30">
        <v>0.65</v>
      </c>
      <c r="H664" s="28">
        <v>559</v>
      </c>
      <c r="I664" s="1" t="s">
        <v>47</v>
      </c>
      <c r="J664" s="2">
        <v>42108</v>
      </c>
      <c r="K664" s="1" t="s">
        <v>21</v>
      </c>
      <c r="L664">
        <v>44</v>
      </c>
      <c r="M664" s="1" t="b">
        <f>OR(Solution!$C$2=1,INDEX(Solution!$A$1:$A$11,Solution!$C$2)=Sales_Pipeline[Country])</f>
        <v>1</v>
      </c>
    </row>
    <row r="665" spans="1:13" x14ac:dyDescent="0.25">
      <c r="A665" s="2">
        <v>42064</v>
      </c>
      <c r="B665" s="1" t="s">
        <v>83</v>
      </c>
      <c r="C665" s="1" t="s">
        <v>719</v>
      </c>
      <c r="D665" s="1" t="s">
        <v>13</v>
      </c>
      <c r="E665" s="1" t="s">
        <v>20</v>
      </c>
      <c r="F665" s="28">
        <v>2620</v>
      </c>
      <c r="G665" s="30">
        <v>0.65</v>
      </c>
      <c r="H665" s="28">
        <v>1703</v>
      </c>
      <c r="I665" s="1" t="s">
        <v>15</v>
      </c>
      <c r="J665" s="2">
        <v>42127</v>
      </c>
      <c r="K665" s="1" t="s">
        <v>37</v>
      </c>
      <c r="L665">
        <v>63</v>
      </c>
      <c r="M665" s="1" t="b">
        <f>OR(Solution!$C$2=1,INDEX(Solution!$A$1:$A$11,Solution!$C$2)=Sales_Pipeline[Country])</f>
        <v>1</v>
      </c>
    </row>
    <row r="666" spans="1:13" x14ac:dyDescent="0.25">
      <c r="A666" s="2">
        <v>42064</v>
      </c>
      <c r="B666" s="1" t="s">
        <v>25</v>
      </c>
      <c r="C666" s="1" t="s">
        <v>720</v>
      </c>
      <c r="D666" s="1" t="s">
        <v>43</v>
      </c>
      <c r="E666" s="1" t="s">
        <v>35</v>
      </c>
      <c r="F666" s="28">
        <v>2630</v>
      </c>
      <c r="G666" s="30">
        <v>0.8</v>
      </c>
      <c r="H666" s="28">
        <v>2104</v>
      </c>
      <c r="I666" s="1" t="s">
        <v>47</v>
      </c>
      <c r="J666" s="2">
        <v>42166</v>
      </c>
      <c r="K666" s="1" t="s">
        <v>21</v>
      </c>
      <c r="L666">
        <v>102</v>
      </c>
      <c r="M666" s="1" t="b">
        <f>OR(Solution!$C$2=1,INDEX(Solution!$A$1:$A$11,Solution!$C$2)=Sales_Pipeline[Country])</f>
        <v>1</v>
      </c>
    </row>
    <row r="667" spans="1:13" x14ac:dyDescent="0.25">
      <c r="A667" s="2">
        <v>42065</v>
      </c>
      <c r="B667" s="1" t="s">
        <v>29</v>
      </c>
      <c r="C667" s="1" t="s">
        <v>721</v>
      </c>
      <c r="D667" s="1" t="s">
        <v>13</v>
      </c>
      <c r="E667" s="1" t="s">
        <v>35</v>
      </c>
      <c r="F667" s="28">
        <v>920</v>
      </c>
      <c r="G667" s="30">
        <v>0.55000000000000004</v>
      </c>
      <c r="H667" s="28">
        <v>506</v>
      </c>
      <c r="I667" s="1" t="s">
        <v>47</v>
      </c>
      <c r="J667" s="2">
        <v>42102</v>
      </c>
      <c r="K667" s="1" t="s">
        <v>16</v>
      </c>
      <c r="L667">
        <v>37</v>
      </c>
      <c r="M667" s="1" t="b">
        <f>OR(Solution!$C$2=1,INDEX(Solution!$A$1:$A$11,Solution!$C$2)=Sales_Pipeline[Country])</f>
        <v>1</v>
      </c>
    </row>
    <row r="668" spans="1:13" x14ac:dyDescent="0.25">
      <c r="A668" s="2">
        <v>42065</v>
      </c>
      <c r="B668" s="1" t="s">
        <v>17</v>
      </c>
      <c r="C668" s="1" t="s">
        <v>722</v>
      </c>
      <c r="D668" s="1" t="s">
        <v>23</v>
      </c>
      <c r="E668" s="1" t="s">
        <v>14</v>
      </c>
      <c r="F668" s="28">
        <v>4340</v>
      </c>
      <c r="G668" s="30">
        <v>0.8</v>
      </c>
      <c r="H668" s="28">
        <v>3472</v>
      </c>
      <c r="I668" s="1" t="s">
        <v>24</v>
      </c>
      <c r="J668" s="2">
        <v>42120</v>
      </c>
      <c r="K668" s="1" t="s">
        <v>37</v>
      </c>
      <c r="L668">
        <v>55</v>
      </c>
      <c r="M668" s="1" t="b">
        <f>OR(Solution!$C$2=1,INDEX(Solution!$A$1:$A$11,Solution!$C$2)=Sales_Pipeline[Country])</f>
        <v>1</v>
      </c>
    </row>
    <row r="669" spans="1:13" x14ac:dyDescent="0.25">
      <c r="A669" s="2">
        <v>42065</v>
      </c>
      <c r="B669" s="1" t="s">
        <v>55</v>
      </c>
      <c r="C669" s="1" t="s">
        <v>723</v>
      </c>
      <c r="D669" s="1" t="s">
        <v>61</v>
      </c>
      <c r="E669" s="1" t="s">
        <v>28</v>
      </c>
      <c r="F669" s="28">
        <v>1190</v>
      </c>
      <c r="G669" s="30">
        <v>0.85</v>
      </c>
      <c r="H669" s="28">
        <v>1011.5</v>
      </c>
      <c r="I669" s="1" t="s">
        <v>24</v>
      </c>
      <c r="J669" s="2">
        <v>42169</v>
      </c>
      <c r="K669" s="1" t="s">
        <v>37</v>
      </c>
      <c r="L669">
        <v>104</v>
      </c>
      <c r="M669" s="1" t="b">
        <f>OR(Solution!$C$2=1,INDEX(Solution!$A$1:$A$11,Solution!$C$2)=Sales_Pipeline[Country])</f>
        <v>1</v>
      </c>
    </row>
    <row r="670" spans="1:13" x14ac:dyDescent="0.25">
      <c r="A670" s="2">
        <v>42065</v>
      </c>
      <c r="B670" s="1" t="s">
        <v>59</v>
      </c>
      <c r="C670" s="1" t="s">
        <v>724</v>
      </c>
      <c r="D670" s="1" t="s">
        <v>13</v>
      </c>
      <c r="E670" s="1" t="s">
        <v>14</v>
      </c>
      <c r="F670" s="28">
        <v>550</v>
      </c>
      <c r="G670" s="30">
        <v>0.65</v>
      </c>
      <c r="H670" s="28">
        <v>357.5</v>
      </c>
      <c r="I670" s="1" t="s">
        <v>15</v>
      </c>
      <c r="J670" s="2">
        <v>42173</v>
      </c>
      <c r="K670" s="1" t="s">
        <v>37</v>
      </c>
      <c r="L670">
        <v>108</v>
      </c>
      <c r="M670" s="1" t="b">
        <f>OR(Solution!$C$2=1,INDEX(Solution!$A$1:$A$11,Solution!$C$2)=Sales_Pipeline[Country])</f>
        <v>1</v>
      </c>
    </row>
    <row r="671" spans="1:13" x14ac:dyDescent="0.25">
      <c r="A671" s="2">
        <v>42065</v>
      </c>
      <c r="B671" s="1" t="s">
        <v>17</v>
      </c>
      <c r="C671" s="1" t="s">
        <v>725</v>
      </c>
      <c r="D671" s="1" t="s">
        <v>43</v>
      </c>
      <c r="E671" s="1" t="s">
        <v>14</v>
      </c>
      <c r="F671" s="28">
        <v>2610</v>
      </c>
      <c r="G671" s="30">
        <v>0.6</v>
      </c>
      <c r="H671" s="28">
        <v>1566</v>
      </c>
      <c r="I671" s="1" t="s">
        <v>47</v>
      </c>
      <c r="J671" s="2">
        <v>42121</v>
      </c>
      <c r="K671" s="1" t="s">
        <v>37</v>
      </c>
      <c r="L671">
        <v>56</v>
      </c>
      <c r="M671" s="1" t="b">
        <f>OR(Solution!$C$2=1,INDEX(Solution!$A$1:$A$11,Solution!$C$2)=Sales_Pipeline[Country])</f>
        <v>1</v>
      </c>
    </row>
    <row r="672" spans="1:13" x14ac:dyDescent="0.25">
      <c r="A672" s="2">
        <v>42065</v>
      </c>
      <c r="B672" s="1" t="s">
        <v>83</v>
      </c>
      <c r="C672" s="1" t="s">
        <v>726</v>
      </c>
      <c r="D672" s="1" t="s">
        <v>23</v>
      </c>
      <c r="E672" s="1" t="s">
        <v>28</v>
      </c>
      <c r="F672" s="28">
        <v>1210</v>
      </c>
      <c r="G672" s="30">
        <v>0.7</v>
      </c>
      <c r="H672" s="28">
        <v>847</v>
      </c>
      <c r="I672" s="1" t="s">
        <v>47</v>
      </c>
      <c r="J672" s="2">
        <v>42149</v>
      </c>
      <c r="K672" s="1" t="s">
        <v>37</v>
      </c>
      <c r="L672">
        <v>84</v>
      </c>
      <c r="M672" s="1" t="b">
        <f>OR(Solution!$C$2=1,INDEX(Solution!$A$1:$A$11,Solution!$C$2)=Sales_Pipeline[Country])</f>
        <v>1</v>
      </c>
    </row>
    <row r="673" spans="1:13" x14ac:dyDescent="0.25">
      <c r="A673" s="2">
        <v>42065</v>
      </c>
      <c r="B673" s="1" t="s">
        <v>83</v>
      </c>
      <c r="C673" s="1" t="s">
        <v>727</v>
      </c>
      <c r="D673" s="1" t="s">
        <v>57</v>
      </c>
      <c r="E673" s="1" t="s">
        <v>20</v>
      </c>
      <c r="F673" s="28">
        <v>1190</v>
      </c>
      <c r="G673" s="30">
        <v>0.75</v>
      </c>
      <c r="H673" s="28">
        <v>892.5</v>
      </c>
      <c r="I673" s="1" t="s">
        <v>24</v>
      </c>
      <c r="J673" s="2">
        <v>42128</v>
      </c>
      <c r="K673" s="1" t="s">
        <v>21</v>
      </c>
      <c r="L673">
        <v>63</v>
      </c>
      <c r="M673" s="1" t="b">
        <f>OR(Solution!$C$2=1,INDEX(Solution!$A$1:$A$11,Solution!$C$2)=Sales_Pipeline[Country])</f>
        <v>1</v>
      </c>
    </row>
    <row r="674" spans="1:13" x14ac:dyDescent="0.25">
      <c r="A674" s="2">
        <v>42065</v>
      </c>
      <c r="B674" s="1" t="s">
        <v>38</v>
      </c>
      <c r="C674" s="1" t="s">
        <v>728</v>
      </c>
      <c r="D674" s="1" t="s">
        <v>13</v>
      </c>
      <c r="E674" s="1" t="s">
        <v>35</v>
      </c>
      <c r="F674" s="28">
        <v>600</v>
      </c>
      <c r="G674" s="30">
        <v>0.65</v>
      </c>
      <c r="H674" s="28">
        <v>390</v>
      </c>
      <c r="I674" s="1" t="s">
        <v>15</v>
      </c>
      <c r="J674" s="2">
        <v>42103</v>
      </c>
      <c r="K674" s="1" t="s">
        <v>37</v>
      </c>
      <c r="L674">
        <v>38</v>
      </c>
      <c r="M674" s="1" t="b">
        <f>OR(Solution!$C$2=1,INDEX(Solution!$A$1:$A$11,Solution!$C$2)=Sales_Pipeline[Country])</f>
        <v>1</v>
      </c>
    </row>
    <row r="675" spans="1:13" x14ac:dyDescent="0.25">
      <c r="A675" s="2">
        <v>42065</v>
      </c>
      <c r="B675" s="1" t="s">
        <v>17</v>
      </c>
      <c r="C675" s="1" t="s">
        <v>729</v>
      </c>
      <c r="D675" s="1" t="s">
        <v>61</v>
      </c>
      <c r="E675" s="1" t="s">
        <v>35</v>
      </c>
      <c r="F675" s="28">
        <v>1730</v>
      </c>
      <c r="G675" s="30">
        <v>0.55000000000000004</v>
      </c>
      <c r="H675" s="28">
        <v>951.5</v>
      </c>
      <c r="I675" s="1" t="s">
        <v>24</v>
      </c>
      <c r="J675" s="2">
        <v>42122</v>
      </c>
      <c r="K675" s="1" t="s">
        <v>37</v>
      </c>
      <c r="L675">
        <v>57</v>
      </c>
      <c r="M675" s="1" t="b">
        <f>OR(Solution!$C$2=1,INDEX(Solution!$A$1:$A$11,Solution!$C$2)=Sales_Pipeline[Country])</f>
        <v>1</v>
      </c>
    </row>
    <row r="676" spans="1:13" x14ac:dyDescent="0.25">
      <c r="A676" s="2">
        <v>42065</v>
      </c>
      <c r="B676" s="1" t="s">
        <v>59</v>
      </c>
      <c r="C676" s="1" t="s">
        <v>730</v>
      </c>
      <c r="D676" s="1" t="s">
        <v>27</v>
      </c>
      <c r="E676" s="1" t="s">
        <v>14</v>
      </c>
      <c r="F676" s="28">
        <v>110</v>
      </c>
      <c r="G676" s="30">
        <v>0.75</v>
      </c>
      <c r="H676" s="28">
        <v>82.5</v>
      </c>
      <c r="I676" s="1" t="s">
        <v>24</v>
      </c>
      <c r="J676" s="2">
        <v>42112</v>
      </c>
      <c r="K676" s="1" t="s">
        <v>21</v>
      </c>
      <c r="L676">
        <v>47</v>
      </c>
      <c r="M676" s="1" t="b">
        <f>OR(Solution!$C$2=1,INDEX(Solution!$A$1:$A$11,Solution!$C$2)=Sales_Pipeline[Country])</f>
        <v>1</v>
      </c>
    </row>
    <row r="677" spans="1:13" x14ac:dyDescent="0.25">
      <c r="A677" s="2">
        <v>42065</v>
      </c>
      <c r="B677" s="1" t="s">
        <v>11</v>
      </c>
      <c r="C677" s="1" t="s">
        <v>731</v>
      </c>
      <c r="D677" s="1" t="s">
        <v>34</v>
      </c>
      <c r="E677" s="1" t="s">
        <v>20</v>
      </c>
      <c r="F677" s="28">
        <v>3000</v>
      </c>
      <c r="G677" s="30">
        <v>0.6</v>
      </c>
      <c r="H677" s="28">
        <v>1800</v>
      </c>
      <c r="I677" s="1" t="s">
        <v>24</v>
      </c>
      <c r="J677" s="2">
        <v>42170</v>
      </c>
      <c r="K677" s="1" t="s">
        <v>21</v>
      </c>
      <c r="L677">
        <v>105</v>
      </c>
      <c r="M677" s="1" t="b">
        <f>OR(Solution!$C$2=1,INDEX(Solution!$A$1:$A$11,Solution!$C$2)=Sales_Pipeline[Country])</f>
        <v>1</v>
      </c>
    </row>
    <row r="678" spans="1:13" x14ac:dyDescent="0.25">
      <c r="A678" s="2">
        <v>42065</v>
      </c>
      <c r="B678" s="1" t="s">
        <v>91</v>
      </c>
      <c r="C678" s="1" t="s">
        <v>732</v>
      </c>
      <c r="D678" s="1" t="s">
        <v>23</v>
      </c>
      <c r="E678" s="1" t="s">
        <v>20</v>
      </c>
      <c r="F678" s="28">
        <v>1740</v>
      </c>
      <c r="G678" s="30">
        <v>0.65</v>
      </c>
      <c r="H678" s="28">
        <v>1131</v>
      </c>
      <c r="I678" s="1" t="s">
        <v>47</v>
      </c>
      <c r="J678" s="2">
        <v>42105</v>
      </c>
      <c r="K678" s="1" t="s">
        <v>21</v>
      </c>
      <c r="L678">
        <v>40</v>
      </c>
      <c r="M678" s="1" t="b">
        <f>OR(Solution!$C$2=1,INDEX(Solution!$A$1:$A$11,Solution!$C$2)=Sales_Pipeline[Country])</f>
        <v>1</v>
      </c>
    </row>
    <row r="679" spans="1:13" x14ac:dyDescent="0.25">
      <c r="A679" s="2">
        <v>42066</v>
      </c>
      <c r="B679" s="1" t="s">
        <v>25</v>
      </c>
      <c r="C679" s="1" t="s">
        <v>733</v>
      </c>
      <c r="D679" s="1" t="s">
        <v>61</v>
      </c>
      <c r="E679" s="1" t="s">
        <v>14</v>
      </c>
      <c r="F679" s="28">
        <v>1830</v>
      </c>
      <c r="G679" s="30">
        <v>0.75</v>
      </c>
      <c r="H679" s="28">
        <v>1372.5</v>
      </c>
      <c r="I679" s="1" t="s">
        <v>24</v>
      </c>
      <c r="J679" s="2">
        <v>42117</v>
      </c>
      <c r="K679" s="1" t="s">
        <v>16</v>
      </c>
      <c r="L679">
        <v>51</v>
      </c>
      <c r="M679" s="1" t="b">
        <f>OR(Solution!$C$2=1,INDEX(Solution!$A$1:$A$11,Solution!$C$2)=Sales_Pipeline[Country])</f>
        <v>1</v>
      </c>
    </row>
    <row r="680" spans="1:13" x14ac:dyDescent="0.25">
      <c r="A680" s="2">
        <v>42066</v>
      </c>
      <c r="B680" s="1" t="s">
        <v>38</v>
      </c>
      <c r="C680" s="1" t="s">
        <v>734</v>
      </c>
      <c r="D680" s="1" t="s">
        <v>19</v>
      </c>
      <c r="E680" s="1" t="s">
        <v>73</v>
      </c>
      <c r="F680" s="28">
        <v>1470</v>
      </c>
      <c r="G680" s="30">
        <v>0.55000000000000004</v>
      </c>
      <c r="H680" s="28">
        <v>808.5</v>
      </c>
      <c r="I680" s="1" t="s">
        <v>24</v>
      </c>
      <c r="J680" s="2">
        <v>42111</v>
      </c>
      <c r="K680" s="1" t="s">
        <v>54</v>
      </c>
      <c r="L680">
        <v>45</v>
      </c>
      <c r="M680" s="1" t="b">
        <f>OR(Solution!$C$2=1,INDEX(Solution!$A$1:$A$11,Solution!$C$2)=Sales_Pipeline[Country])</f>
        <v>1</v>
      </c>
    </row>
    <row r="681" spans="1:13" x14ac:dyDescent="0.25">
      <c r="A681" s="2">
        <v>42066</v>
      </c>
      <c r="B681" s="1" t="s">
        <v>48</v>
      </c>
      <c r="C681" s="1" t="s">
        <v>735</v>
      </c>
      <c r="D681" s="1" t="s">
        <v>61</v>
      </c>
      <c r="E681" s="1" t="s">
        <v>14</v>
      </c>
      <c r="F681" s="28">
        <v>1560</v>
      </c>
      <c r="G681" s="30">
        <v>0.65</v>
      </c>
      <c r="H681" s="28">
        <v>1014</v>
      </c>
      <c r="I681" s="1" t="s">
        <v>15</v>
      </c>
      <c r="J681" s="2">
        <v>42106</v>
      </c>
      <c r="K681" s="1" t="s">
        <v>37</v>
      </c>
      <c r="L681">
        <v>40</v>
      </c>
      <c r="M681" s="1" t="b">
        <f>OR(Solution!$C$2=1,INDEX(Solution!$A$1:$A$11,Solution!$C$2)=Sales_Pipeline[Country])</f>
        <v>1</v>
      </c>
    </row>
    <row r="682" spans="1:13" x14ac:dyDescent="0.25">
      <c r="A682" s="2">
        <v>42066</v>
      </c>
      <c r="B682" s="1" t="s">
        <v>62</v>
      </c>
      <c r="C682" s="1" t="s">
        <v>736</v>
      </c>
      <c r="D682" s="1" t="s">
        <v>27</v>
      </c>
      <c r="E682" s="1" t="s">
        <v>28</v>
      </c>
      <c r="F682" s="28">
        <v>1790</v>
      </c>
      <c r="G682" s="30">
        <v>0.5</v>
      </c>
      <c r="H682" s="28">
        <v>895</v>
      </c>
      <c r="I682" s="1" t="s">
        <v>47</v>
      </c>
      <c r="J682" s="2">
        <v>42141</v>
      </c>
      <c r="K682" s="1" t="s">
        <v>37</v>
      </c>
      <c r="L682">
        <v>75</v>
      </c>
      <c r="M682" s="1" t="b">
        <f>OR(Solution!$C$2=1,INDEX(Solution!$A$1:$A$11,Solution!$C$2)=Sales_Pipeline[Country])</f>
        <v>1</v>
      </c>
    </row>
    <row r="683" spans="1:13" x14ac:dyDescent="0.25">
      <c r="A683" s="2">
        <v>42066</v>
      </c>
      <c r="B683" s="1" t="s">
        <v>87</v>
      </c>
      <c r="C683" s="1" t="s">
        <v>737</v>
      </c>
      <c r="D683" s="1" t="s">
        <v>34</v>
      </c>
      <c r="E683" s="1" t="s">
        <v>14</v>
      </c>
      <c r="F683" s="28">
        <v>540</v>
      </c>
      <c r="G683" s="30">
        <v>0.75</v>
      </c>
      <c r="H683" s="28">
        <v>405</v>
      </c>
      <c r="I683" s="1" t="s">
        <v>47</v>
      </c>
      <c r="J683" s="2">
        <v>42171</v>
      </c>
      <c r="K683" s="1" t="s">
        <v>37</v>
      </c>
      <c r="L683">
        <v>105</v>
      </c>
      <c r="M683" s="1" t="b">
        <f>OR(Solution!$C$2=1,INDEX(Solution!$A$1:$A$11,Solution!$C$2)=Sales_Pipeline[Country])</f>
        <v>1</v>
      </c>
    </row>
    <row r="684" spans="1:13" x14ac:dyDescent="0.25">
      <c r="A684" s="2">
        <v>42066</v>
      </c>
      <c r="B684" s="1" t="s">
        <v>17</v>
      </c>
      <c r="C684" s="1" t="s">
        <v>738</v>
      </c>
      <c r="D684" s="1" t="s">
        <v>40</v>
      </c>
      <c r="E684" s="1" t="s">
        <v>73</v>
      </c>
      <c r="F684" s="28">
        <v>1190</v>
      </c>
      <c r="G684" s="30">
        <v>0.7</v>
      </c>
      <c r="H684" s="28">
        <v>833</v>
      </c>
      <c r="I684" s="1" t="s">
        <v>47</v>
      </c>
      <c r="J684" s="2">
        <v>42111</v>
      </c>
      <c r="K684" s="1" t="s">
        <v>54</v>
      </c>
      <c r="L684">
        <v>45</v>
      </c>
      <c r="M684" s="1" t="b">
        <f>OR(Solution!$C$2=1,INDEX(Solution!$A$1:$A$11,Solution!$C$2)=Sales_Pipeline[Country])</f>
        <v>1</v>
      </c>
    </row>
    <row r="685" spans="1:13" x14ac:dyDescent="0.25">
      <c r="A685" s="2">
        <v>42066</v>
      </c>
      <c r="B685" s="1" t="s">
        <v>87</v>
      </c>
      <c r="C685" s="1" t="s">
        <v>739</v>
      </c>
      <c r="D685" s="1" t="s">
        <v>43</v>
      </c>
      <c r="E685" s="1" t="s">
        <v>28</v>
      </c>
      <c r="F685" s="28">
        <v>3100</v>
      </c>
      <c r="G685" s="30">
        <v>0.85</v>
      </c>
      <c r="H685" s="28">
        <v>2635</v>
      </c>
      <c r="I685" s="1" t="s">
        <v>47</v>
      </c>
      <c r="J685" s="2">
        <v>42163</v>
      </c>
      <c r="K685" s="1" t="s">
        <v>21</v>
      </c>
      <c r="L685">
        <v>97</v>
      </c>
      <c r="M685" s="1" t="b">
        <f>OR(Solution!$C$2=1,INDEX(Solution!$A$1:$A$11,Solution!$C$2)=Sales_Pipeline[Country])</f>
        <v>1</v>
      </c>
    </row>
    <row r="686" spans="1:13" x14ac:dyDescent="0.25">
      <c r="A686" s="2">
        <v>42066</v>
      </c>
      <c r="B686" s="1" t="s">
        <v>93</v>
      </c>
      <c r="C686" s="1" t="s">
        <v>740</v>
      </c>
      <c r="D686" s="1" t="s">
        <v>40</v>
      </c>
      <c r="E686" s="1" t="s">
        <v>20</v>
      </c>
      <c r="F686" s="28">
        <v>1950</v>
      </c>
      <c r="G686" s="30">
        <v>0.85</v>
      </c>
      <c r="H686" s="28">
        <v>1657.5</v>
      </c>
      <c r="I686" s="1" t="s">
        <v>24</v>
      </c>
      <c r="J686" s="2">
        <v>42181</v>
      </c>
      <c r="K686" s="1" t="s">
        <v>16</v>
      </c>
      <c r="L686">
        <v>115</v>
      </c>
      <c r="M686" s="1" t="b">
        <f>OR(Solution!$C$2=1,INDEX(Solution!$A$1:$A$11,Solution!$C$2)=Sales_Pipeline[Country])</f>
        <v>1</v>
      </c>
    </row>
    <row r="687" spans="1:13" x14ac:dyDescent="0.25">
      <c r="A687" s="2">
        <v>42066</v>
      </c>
      <c r="B687" s="1" t="s">
        <v>74</v>
      </c>
      <c r="C687" s="1" t="s">
        <v>741</v>
      </c>
      <c r="D687" s="1" t="s">
        <v>34</v>
      </c>
      <c r="E687" s="1" t="s">
        <v>14</v>
      </c>
      <c r="F687" s="28">
        <v>4030</v>
      </c>
      <c r="G687" s="30">
        <v>0.55000000000000004</v>
      </c>
      <c r="H687" s="28">
        <v>2216.5</v>
      </c>
      <c r="I687" s="1" t="s">
        <v>15</v>
      </c>
      <c r="J687" s="2">
        <v>42142</v>
      </c>
      <c r="K687" s="1" t="s">
        <v>37</v>
      </c>
      <c r="L687">
        <v>76</v>
      </c>
      <c r="M687" s="1" t="b">
        <f>OR(Solution!$C$2=1,INDEX(Solution!$A$1:$A$11,Solution!$C$2)=Sales_Pipeline[Country])</f>
        <v>1</v>
      </c>
    </row>
    <row r="688" spans="1:13" x14ac:dyDescent="0.25">
      <c r="A688" s="2">
        <v>42066</v>
      </c>
      <c r="B688" s="1" t="s">
        <v>32</v>
      </c>
      <c r="C688" s="1" t="s">
        <v>742</v>
      </c>
      <c r="D688" s="1" t="s">
        <v>40</v>
      </c>
      <c r="E688" s="1" t="s">
        <v>35</v>
      </c>
      <c r="F688" s="28">
        <v>1910</v>
      </c>
      <c r="G688" s="30">
        <v>0.85</v>
      </c>
      <c r="H688" s="28">
        <v>1623.5</v>
      </c>
      <c r="I688" s="1" t="s">
        <v>47</v>
      </c>
      <c r="J688" s="2">
        <v>42180</v>
      </c>
      <c r="K688" s="1" t="s">
        <v>54</v>
      </c>
      <c r="L688">
        <v>114</v>
      </c>
      <c r="M688" s="1" t="b">
        <f>OR(Solution!$C$2=1,INDEX(Solution!$A$1:$A$11,Solution!$C$2)=Sales_Pipeline[Country])</f>
        <v>1</v>
      </c>
    </row>
    <row r="689" spans="1:13" x14ac:dyDescent="0.25">
      <c r="A689" s="2">
        <v>42066</v>
      </c>
      <c r="B689" s="1" t="s">
        <v>68</v>
      </c>
      <c r="C689" s="1" t="s">
        <v>743</v>
      </c>
      <c r="D689" s="1" t="s">
        <v>19</v>
      </c>
      <c r="E689" s="1" t="s">
        <v>14</v>
      </c>
      <c r="F689" s="28">
        <v>620</v>
      </c>
      <c r="G689" s="30">
        <v>0.65</v>
      </c>
      <c r="H689" s="28">
        <v>403</v>
      </c>
      <c r="I689" s="1" t="s">
        <v>24</v>
      </c>
      <c r="J689" s="2">
        <v>42181</v>
      </c>
      <c r="K689" s="1" t="s">
        <v>16</v>
      </c>
      <c r="L689">
        <v>115</v>
      </c>
      <c r="M689" s="1" t="b">
        <f>OR(Solution!$C$2=1,INDEX(Solution!$A$1:$A$11,Solution!$C$2)=Sales_Pipeline[Country])</f>
        <v>1</v>
      </c>
    </row>
    <row r="690" spans="1:13" x14ac:dyDescent="0.25">
      <c r="A690" s="2">
        <v>42067</v>
      </c>
      <c r="B690" s="1" t="s">
        <v>55</v>
      </c>
      <c r="C690" s="1" t="s">
        <v>744</v>
      </c>
      <c r="D690" s="1" t="s">
        <v>57</v>
      </c>
      <c r="E690" s="1" t="s">
        <v>73</v>
      </c>
      <c r="F690" s="28">
        <v>4310</v>
      </c>
      <c r="G690" s="30">
        <v>0.85</v>
      </c>
      <c r="H690" s="28">
        <v>3663.5</v>
      </c>
      <c r="I690" s="1" t="s">
        <v>47</v>
      </c>
      <c r="J690" s="2">
        <v>42148</v>
      </c>
      <c r="K690" s="1" t="s">
        <v>54</v>
      </c>
      <c r="L690">
        <v>81</v>
      </c>
      <c r="M690" s="1" t="b">
        <f>OR(Solution!$C$2=1,INDEX(Solution!$A$1:$A$11,Solution!$C$2)=Sales_Pipeline[Country])</f>
        <v>1</v>
      </c>
    </row>
    <row r="691" spans="1:13" x14ac:dyDescent="0.25">
      <c r="A691" s="2">
        <v>42067</v>
      </c>
      <c r="B691" s="1" t="s">
        <v>65</v>
      </c>
      <c r="C691" s="1" t="s">
        <v>745</v>
      </c>
      <c r="D691" s="1" t="s">
        <v>52</v>
      </c>
      <c r="E691" s="1" t="s">
        <v>28</v>
      </c>
      <c r="F691" s="28">
        <v>1890</v>
      </c>
      <c r="G691" s="30">
        <v>0.6</v>
      </c>
      <c r="H691" s="28">
        <v>1134</v>
      </c>
      <c r="I691" s="1" t="s">
        <v>47</v>
      </c>
      <c r="J691" s="2">
        <v>42103</v>
      </c>
      <c r="K691" s="1" t="s">
        <v>21</v>
      </c>
      <c r="L691">
        <v>36</v>
      </c>
      <c r="M691" s="1" t="b">
        <f>OR(Solution!$C$2=1,INDEX(Solution!$A$1:$A$11,Solution!$C$2)=Sales_Pipeline[Country])</f>
        <v>1</v>
      </c>
    </row>
    <row r="692" spans="1:13" x14ac:dyDescent="0.25">
      <c r="A692" s="2">
        <v>42067</v>
      </c>
      <c r="B692" s="1" t="s">
        <v>83</v>
      </c>
      <c r="C692" s="1" t="s">
        <v>746</v>
      </c>
      <c r="D692" s="1" t="s">
        <v>43</v>
      </c>
      <c r="E692" s="1" t="s">
        <v>28</v>
      </c>
      <c r="F692" s="28">
        <v>1380</v>
      </c>
      <c r="G692" s="30">
        <v>0.65</v>
      </c>
      <c r="H692" s="28">
        <v>897</v>
      </c>
      <c r="I692" s="1" t="s">
        <v>47</v>
      </c>
      <c r="J692" s="2">
        <v>42158</v>
      </c>
      <c r="K692" s="1" t="s">
        <v>16</v>
      </c>
      <c r="L692">
        <v>91</v>
      </c>
      <c r="M692" s="1" t="b">
        <f>OR(Solution!$C$2=1,INDEX(Solution!$A$1:$A$11,Solution!$C$2)=Sales_Pipeline[Country])</f>
        <v>1</v>
      </c>
    </row>
    <row r="693" spans="1:13" x14ac:dyDescent="0.25">
      <c r="A693" s="2">
        <v>42067</v>
      </c>
      <c r="B693" s="1" t="s">
        <v>74</v>
      </c>
      <c r="C693" s="1" t="s">
        <v>747</v>
      </c>
      <c r="D693" s="1" t="s">
        <v>13</v>
      </c>
      <c r="E693" s="1" t="s">
        <v>28</v>
      </c>
      <c r="F693" s="28">
        <v>1170</v>
      </c>
      <c r="G693" s="30">
        <v>0.65</v>
      </c>
      <c r="H693" s="28">
        <v>760.5</v>
      </c>
      <c r="I693" s="1" t="s">
        <v>47</v>
      </c>
      <c r="J693" s="2">
        <v>42171</v>
      </c>
      <c r="K693" s="1" t="s">
        <v>37</v>
      </c>
      <c r="L693">
        <v>104</v>
      </c>
      <c r="M693" s="1" t="b">
        <f>OR(Solution!$C$2=1,INDEX(Solution!$A$1:$A$11,Solution!$C$2)=Sales_Pipeline[Country])</f>
        <v>1</v>
      </c>
    </row>
    <row r="694" spans="1:13" x14ac:dyDescent="0.25">
      <c r="A694" s="2">
        <v>42067</v>
      </c>
      <c r="B694" s="1" t="s">
        <v>17</v>
      </c>
      <c r="C694" s="1" t="s">
        <v>748</v>
      </c>
      <c r="D694" s="1" t="s">
        <v>19</v>
      </c>
      <c r="E694" s="1" t="s">
        <v>28</v>
      </c>
      <c r="F694" s="28">
        <v>3960</v>
      </c>
      <c r="G694" s="30">
        <v>0.65</v>
      </c>
      <c r="H694" s="28">
        <v>2574</v>
      </c>
      <c r="I694" s="1" t="s">
        <v>47</v>
      </c>
      <c r="J694" s="2">
        <v>42121</v>
      </c>
      <c r="K694" s="1" t="s">
        <v>31</v>
      </c>
      <c r="L694">
        <v>54</v>
      </c>
      <c r="M694" s="1" t="b">
        <f>OR(Solution!$C$2=1,INDEX(Solution!$A$1:$A$11,Solution!$C$2)=Sales_Pipeline[Country])</f>
        <v>1</v>
      </c>
    </row>
    <row r="695" spans="1:13" x14ac:dyDescent="0.25">
      <c r="A695" s="2">
        <v>42067</v>
      </c>
      <c r="B695" s="1" t="s">
        <v>91</v>
      </c>
      <c r="C695" s="1" t="s">
        <v>749</v>
      </c>
      <c r="D695" s="1" t="s">
        <v>34</v>
      </c>
      <c r="E695" s="1" t="s">
        <v>35</v>
      </c>
      <c r="F695" s="28">
        <v>4300</v>
      </c>
      <c r="G695" s="30">
        <v>0.5</v>
      </c>
      <c r="H695" s="28">
        <v>2150</v>
      </c>
      <c r="I695" s="1" t="s">
        <v>47</v>
      </c>
      <c r="J695" s="2">
        <v>42125</v>
      </c>
      <c r="K695" s="1" t="s">
        <v>21</v>
      </c>
      <c r="L695">
        <v>58</v>
      </c>
      <c r="M695" s="1" t="b">
        <f>OR(Solution!$C$2=1,INDEX(Solution!$A$1:$A$11,Solution!$C$2)=Sales_Pipeline[Country])</f>
        <v>1</v>
      </c>
    </row>
    <row r="696" spans="1:13" x14ac:dyDescent="0.25">
      <c r="A696" s="2">
        <v>42067</v>
      </c>
      <c r="B696" s="1" t="s">
        <v>41</v>
      </c>
      <c r="C696" s="1" t="s">
        <v>750</v>
      </c>
      <c r="D696" s="1" t="s">
        <v>43</v>
      </c>
      <c r="E696" s="1" t="s">
        <v>20</v>
      </c>
      <c r="F696" s="28">
        <v>1460</v>
      </c>
      <c r="G696" s="30">
        <v>0.85</v>
      </c>
      <c r="H696" s="28">
        <v>1241</v>
      </c>
      <c r="I696" s="1" t="s">
        <v>47</v>
      </c>
      <c r="J696" s="2">
        <v>42169</v>
      </c>
      <c r="K696" s="1" t="s">
        <v>21</v>
      </c>
      <c r="L696">
        <v>102</v>
      </c>
      <c r="M696" s="1" t="b">
        <f>OR(Solution!$C$2=1,INDEX(Solution!$A$1:$A$11,Solution!$C$2)=Sales_Pipeline[Country])</f>
        <v>1</v>
      </c>
    </row>
    <row r="697" spans="1:13" x14ac:dyDescent="0.25">
      <c r="A697" s="2">
        <v>42067</v>
      </c>
      <c r="B697" s="1" t="s">
        <v>59</v>
      </c>
      <c r="C697" s="1" t="s">
        <v>751</v>
      </c>
      <c r="D697" s="1" t="s">
        <v>13</v>
      </c>
      <c r="E697" s="1" t="s">
        <v>14</v>
      </c>
      <c r="F697" s="28">
        <v>490</v>
      </c>
      <c r="G697" s="30">
        <v>0.85</v>
      </c>
      <c r="H697" s="28">
        <v>416.5</v>
      </c>
      <c r="I697" s="1" t="s">
        <v>53</v>
      </c>
      <c r="J697" s="2">
        <v>42141</v>
      </c>
      <c r="K697" s="1" t="s">
        <v>21</v>
      </c>
      <c r="L697">
        <v>74</v>
      </c>
      <c r="M697" s="1" t="b">
        <f>OR(Solution!$C$2=1,INDEX(Solution!$A$1:$A$11,Solution!$C$2)=Sales_Pipeline[Country])</f>
        <v>1</v>
      </c>
    </row>
    <row r="698" spans="1:13" x14ac:dyDescent="0.25">
      <c r="A698" s="2">
        <v>42067</v>
      </c>
      <c r="B698" s="1" t="s">
        <v>83</v>
      </c>
      <c r="C698" s="1" t="s">
        <v>752</v>
      </c>
      <c r="D698" s="1" t="s">
        <v>43</v>
      </c>
      <c r="E698" s="1" t="s">
        <v>14</v>
      </c>
      <c r="F698" s="28">
        <v>1310</v>
      </c>
      <c r="G698" s="30">
        <v>0.7</v>
      </c>
      <c r="H698" s="28">
        <v>917</v>
      </c>
      <c r="I698" s="1" t="s">
        <v>47</v>
      </c>
      <c r="J698" s="2">
        <v>42148</v>
      </c>
      <c r="K698" s="1" t="s">
        <v>21</v>
      </c>
      <c r="L698">
        <v>81</v>
      </c>
      <c r="M698" s="1" t="b">
        <f>OR(Solution!$C$2=1,INDEX(Solution!$A$1:$A$11,Solution!$C$2)=Sales_Pipeline[Country])</f>
        <v>1</v>
      </c>
    </row>
    <row r="699" spans="1:13" x14ac:dyDescent="0.25">
      <c r="A699" s="2">
        <v>42067</v>
      </c>
      <c r="B699" s="1" t="s">
        <v>17</v>
      </c>
      <c r="C699" s="1" t="s">
        <v>753</v>
      </c>
      <c r="D699" s="1" t="s">
        <v>40</v>
      </c>
      <c r="E699" s="1" t="s">
        <v>20</v>
      </c>
      <c r="F699" s="28">
        <v>3460</v>
      </c>
      <c r="G699" s="30">
        <v>0.7</v>
      </c>
      <c r="H699" s="28">
        <v>2422</v>
      </c>
      <c r="I699" s="1" t="s">
        <v>47</v>
      </c>
      <c r="J699" s="2">
        <v>42171</v>
      </c>
      <c r="K699" s="1" t="s">
        <v>16</v>
      </c>
      <c r="L699">
        <v>104</v>
      </c>
      <c r="M699" s="1" t="b">
        <f>OR(Solution!$C$2=1,INDEX(Solution!$A$1:$A$11,Solution!$C$2)=Sales_Pipeline[Country])</f>
        <v>1</v>
      </c>
    </row>
    <row r="700" spans="1:13" x14ac:dyDescent="0.25">
      <c r="A700" s="2">
        <v>42067</v>
      </c>
      <c r="B700" s="1" t="s">
        <v>74</v>
      </c>
      <c r="C700" s="1" t="s">
        <v>754</v>
      </c>
      <c r="D700" s="1" t="s">
        <v>43</v>
      </c>
      <c r="E700" s="1" t="s">
        <v>35</v>
      </c>
      <c r="F700" s="28">
        <v>2690</v>
      </c>
      <c r="G700" s="30">
        <v>0.65</v>
      </c>
      <c r="H700" s="28">
        <v>1748.5</v>
      </c>
      <c r="I700" s="1" t="s">
        <v>15</v>
      </c>
      <c r="J700" s="2">
        <v>42110</v>
      </c>
      <c r="K700" s="1" t="s">
        <v>31</v>
      </c>
      <c r="L700">
        <v>43</v>
      </c>
      <c r="M700" s="1" t="b">
        <f>OR(Solution!$C$2=1,INDEX(Solution!$A$1:$A$11,Solution!$C$2)=Sales_Pipeline[Country])</f>
        <v>1</v>
      </c>
    </row>
    <row r="701" spans="1:13" x14ac:dyDescent="0.25">
      <c r="A701" s="2">
        <v>42067</v>
      </c>
      <c r="B701" s="1" t="s">
        <v>87</v>
      </c>
      <c r="C701" s="1" t="s">
        <v>755</v>
      </c>
      <c r="D701" s="1" t="s">
        <v>19</v>
      </c>
      <c r="E701" s="1" t="s">
        <v>20</v>
      </c>
      <c r="F701" s="28">
        <v>1600</v>
      </c>
      <c r="G701" s="30">
        <v>0.8</v>
      </c>
      <c r="H701" s="28">
        <v>1280</v>
      </c>
      <c r="I701" s="1" t="s">
        <v>24</v>
      </c>
      <c r="J701" s="2">
        <v>42163</v>
      </c>
      <c r="K701" s="1" t="s">
        <v>37</v>
      </c>
      <c r="L701">
        <v>96</v>
      </c>
      <c r="M701" s="1" t="b">
        <f>OR(Solution!$C$2=1,INDEX(Solution!$A$1:$A$11,Solution!$C$2)=Sales_Pipeline[Country])</f>
        <v>1</v>
      </c>
    </row>
    <row r="702" spans="1:13" x14ac:dyDescent="0.25">
      <c r="A702" s="2">
        <v>42068</v>
      </c>
      <c r="B702" s="1" t="s">
        <v>17</v>
      </c>
      <c r="C702" s="1" t="s">
        <v>756</v>
      </c>
      <c r="D702" s="1" t="s">
        <v>52</v>
      </c>
      <c r="E702" s="1" t="s">
        <v>14</v>
      </c>
      <c r="F702" s="28">
        <v>4960</v>
      </c>
      <c r="G702" s="30">
        <v>0.55000000000000004</v>
      </c>
      <c r="H702" s="28">
        <v>2728</v>
      </c>
      <c r="I702" s="1" t="s">
        <v>15</v>
      </c>
      <c r="J702" s="2">
        <v>42130</v>
      </c>
      <c r="K702" s="1" t="s">
        <v>37</v>
      </c>
      <c r="L702">
        <v>62</v>
      </c>
      <c r="M702" s="1" t="b">
        <f>OR(Solution!$C$2=1,INDEX(Solution!$A$1:$A$11,Solution!$C$2)=Sales_Pipeline[Country])</f>
        <v>1</v>
      </c>
    </row>
    <row r="703" spans="1:13" x14ac:dyDescent="0.25">
      <c r="A703" s="2">
        <v>42068</v>
      </c>
      <c r="B703" s="1" t="s">
        <v>93</v>
      </c>
      <c r="C703" s="1" t="s">
        <v>757</v>
      </c>
      <c r="D703" s="1" t="s">
        <v>34</v>
      </c>
      <c r="E703" s="1" t="s">
        <v>14</v>
      </c>
      <c r="F703" s="28">
        <v>2050</v>
      </c>
      <c r="G703" s="30">
        <v>0.6</v>
      </c>
      <c r="H703" s="28">
        <v>1230</v>
      </c>
      <c r="I703" s="1" t="s">
        <v>24</v>
      </c>
      <c r="J703" s="2">
        <v>42145</v>
      </c>
      <c r="K703" s="1" t="s">
        <v>37</v>
      </c>
      <c r="L703">
        <v>77</v>
      </c>
      <c r="M703" s="1" t="b">
        <f>OR(Solution!$C$2=1,INDEX(Solution!$A$1:$A$11,Solution!$C$2)=Sales_Pipeline[Country])</f>
        <v>1</v>
      </c>
    </row>
    <row r="704" spans="1:13" x14ac:dyDescent="0.25">
      <c r="A704" s="2">
        <v>42068</v>
      </c>
      <c r="B704" s="1" t="s">
        <v>38</v>
      </c>
      <c r="C704" s="1" t="s">
        <v>758</v>
      </c>
      <c r="D704" s="1" t="s">
        <v>19</v>
      </c>
      <c r="E704" s="1" t="s">
        <v>35</v>
      </c>
      <c r="F704" s="28">
        <v>4800</v>
      </c>
      <c r="G704" s="30">
        <v>0.55000000000000004</v>
      </c>
      <c r="H704" s="28">
        <v>2640</v>
      </c>
      <c r="I704" s="1" t="s">
        <v>15</v>
      </c>
      <c r="J704" s="2">
        <v>42171</v>
      </c>
      <c r="K704" s="1" t="s">
        <v>37</v>
      </c>
      <c r="L704">
        <v>103</v>
      </c>
      <c r="M704" s="1" t="b">
        <f>OR(Solution!$C$2=1,INDEX(Solution!$A$1:$A$11,Solution!$C$2)=Sales_Pipeline[Country])</f>
        <v>1</v>
      </c>
    </row>
    <row r="705" spans="1:13" x14ac:dyDescent="0.25">
      <c r="A705" s="2">
        <v>42068</v>
      </c>
      <c r="B705" s="1" t="s">
        <v>55</v>
      </c>
      <c r="C705" s="1" t="s">
        <v>759</v>
      </c>
      <c r="D705" s="1" t="s">
        <v>57</v>
      </c>
      <c r="E705" s="1" t="s">
        <v>14</v>
      </c>
      <c r="F705" s="28">
        <v>790</v>
      </c>
      <c r="G705" s="30">
        <v>0.7</v>
      </c>
      <c r="H705" s="28">
        <v>553</v>
      </c>
      <c r="I705" s="1" t="s">
        <v>15</v>
      </c>
      <c r="J705" s="2">
        <v>42158</v>
      </c>
      <c r="K705" s="1" t="s">
        <v>21</v>
      </c>
      <c r="L705">
        <v>90</v>
      </c>
      <c r="M705" s="1" t="b">
        <f>OR(Solution!$C$2=1,INDEX(Solution!$A$1:$A$11,Solution!$C$2)=Sales_Pipeline[Country])</f>
        <v>1</v>
      </c>
    </row>
    <row r="706" spans="1:13" x14ac:dyDescent="0.25">
      <c r="A706" s="2">
        <v>42068</v>
      </c>
      <c r="B706" s="1" t="s">
        <v>68</v>
      </c>
      <c r="C706" s="1" t="s">
        <v>760</v>
      </c>
      <c r="D706" s="1" t="s">
        <v>23</v>
      </c>
      <c r="E706" s="1" t="s">
        <v>20</v>
      </c>
      <c r="F706" s="28">
        <v>4540</v>
      </c>
      <c r="G706" s="30">
        <v>0.6</v>
      </c>
      <c r="H706" s="28">
        <v>2724</v>
      </c>
      <c r="I706" s="1" t="s">
        <v>24</v>
      </c>
      <c r="J706" s="2">
        <v>42108</v>
      </c>
      <c r="K706" s="1" t="s">
        <v>16</v>
      </c>
      <c r="L706">
        <v>40</v>
      </c>
      <c r="M706" s="1" t="b">
        <f>OR(Solution!$C$2=1,INDEX(Solution!$A$1:$A$11,Solution!$C$2)=Sales_Pipeline[Country])</f>
        <v>1</v>
      </c>
    </row>
    <row r="707" spans="1:13" x14ac:dyDescent="0.25">
      <c r="A707" s="2">
        <v>42068</v>
      </c>
      <c r="B707" s="1" t="s">
        <v>25</v>
      </c>
      <c r="C707" s="1" t="s">
        <v>761</v>
      </c>
      <c r="D707" s="1" t="s">
        <v>34</v>
      </c>
      <c r="E707" s="1" t="s">
        <v>14</v>
      </c>
      <c r="F707" s="28">
        <v>1290</v>
      </c>
      <c r="G707" s="30">
        <v>0.7</v>
      </c>
      <c r="H707" s="28">
        <v>903</v>
      </c>
      <c r="I707" s="1" t="s">
        <v>24</v>
      </c>
      <c r="J707" s="2">
        <v>42160</v>
      </c>
      <c r="K707" s="1" t="s">
        <v>54</v>
      </c>
      <c r="L707">
        <v>92</v>
      </c>
      <c r="M707" s="1" t="b">
        <f>OR(Solution!$C$2=1,INDEX(Solution!$A$1:$A$11,Solution!$C$2)=Sales_Pipeline[Country])</f>
        <v>1</v>
      </c>
    </row>
    <row r="708" spans="1:13" x14ac:dyDescent="0.25">
      <c r="A708" s="2">
        <v>42068</v>
      </c>
      <c r="B708" s="1" t="s">
        <v>83</v>
      </c>
      <c r="C708" s="1" t="s">
        <v>762</v>
      </c>
      <c r="D708" s="1" t="s">
        <v>19</v>
      </c>
      <c r="E708" s="1" t="s">
        <v>35</v>
      </c>
      <c r="F708" s="28">
        <v>3180</v>
      </c>
      <c r="G708" s="30">
        <v>0.55000000000000004</v>
      </c>
      <c r="H708" s="28">
        <v>1749</v>
      </c>
      <c r="I708" s="1" t="s">
        <v>47</v>
      </c>
      <c r="J708" s="2">
        <v>42107</v>
      </c>
      <c r="K708" s="1" t="s">
        <v>21</v>
      </c>
      <c r="L708">
        <v>39</v>
      </c>
      <c r="M708" s="1" t="b">
        <f>OR(Solution!$C$2=1,INDEX(Solution!$A$1:$A$11,Solution!$C$2)=Sales_Pipeline[Country])</f>
        <v>1</v>
      </c>
    </row>
    <row r="709" spans="1:13" x14ac:dyDescent="0.25">
      <c r="A709" s="2">
        <v>42068</v>
      </c>
      <c r="B709" s="1" t="s">
        <v>11</v>
      </c>
      <c r="C709" s="1" t="s">
        <v>763</v>
      </c>
      <c r="D709" s="1" t="s">
        <v>13</v>
      </c>
      <c r="E709" s="1" t="s">
        <v>14</v>
      </c>
      <c r="F709" s="28">
        <v>2360</v>
      </c>
      <c r="G709" s="30">
        <v>0.7</v>
      </c>
      <c r="H709" s="28">
        <v>1652</v>
      </c>
      <c r="I709" s="1" t="s">
        <v>47</v>
      </c>
      <c r="J709" s="2">
        <v>42175</v>
      </c>
      <c r="K709" s="1" t="s">
        <v>54</v>
      </c>
      <c r="L709">
        <v>107</v>
      </c>
      <c r="M709" s="1" t="b">
        <f>OR(Solution!$C$2=1,INDEX(Solution!$A$1:$A$11,Solution!$C$2)=Sales_Pipeline[Country])</f>
        <v>1</v>
      </c>
    </row>
    <row r="710" spans="1:13" x14ac:dyDescent="0.25">
      <c r="A710" s="2">
        <v>42068</v>
      </c>
      <c r="B710" s="1" t="s">
        <v>55</v>
      </c>
      <c r="C710" s="1" t="s">
        <v>764</v>
      </c>
      <c r="D710" s="1" t="s">
        <v>13</v>
      </c>
      <c r="E710" s="1" t="s">
        <v>20</v>
      </c>
      <c r="F710" s="28">
        <v>4500</v>
      </c>
      <c r="G710" s="30">
        <v>0.6</v>
      </c>
      <c r="H710" s="28">
        <v>2700</v>
      </c>
      <c r="I710" s="1" t="s">
        <v>24</v>
      </c>
      <c r="J710" s="2">
        <v>42116</v>
      </c>
      <c r="K710" s="1" t="s">
        <v>21</v>
      </c>
      <c r="L710">
        <v>48</v>
      </c>
      <c r="M710" s="1" t="b">
        <f>OR(Solution!$C$2=1,INDEX(Solution!$A$1:$A$11,Solution!$C$2)=Sales_Pipeline[Country])</f>
        <v>1</v>
      </c>
    </row>
    <row r="711" spans="1:13" x14ac:dyDescent="0.25">
      <c r="A711" s="2">
        <v>42068</v>
      </c>
      <c r="B711" s="1" t="s">
        <v>68</v>
      </c>
      <c r="C711" s="1" t="s">
        <v>765</v>
      </c>
      <c r="D711" s="1" t="s">
        <v>52</v>
      </c>
      <c r="E711" s="1" t="s">
        <v>14</v>
      </c>
      <c r="F711" s="28">
        <v>3670</v>
      </c>
      <c r="G711" s="30">
        <v>0.6</v>
      </c>
      <c r="H711" s="28">
        <v>2202</v>
      </c>
      <c r="I711" s="1" t="s">
        <v>47</v>
      </c>
      <c r="J711" s="2">
        <v>42143</v>
      </c>
      <c r="K711" s="1" t="s">
        <v>21</v>
      </c>
      <c r="L711">
        <v>75</v>
      </c>
      <c r="M711" s="1" t="b">
        <f>OR(Solution!$C$2=1,INDEX(Solution!$A$1:$A$11,Solution!$C$2)=Sales_Pipeline[Country])</f>
        <v>1</v>
      </c>
    </row>
    <row r="712" spans="1:13" x14ac:dyDescent="0.25">
      <c r="A712" s="2">
        <v>42068</v>
      </c>
      <c r="B712" s="1" t="s">
        <v>68</v>
      </c>
      <c r="C712" s="1" t="s">
        <v>766</v>
      </c>
      <c r="D712" s="1" t="s">
        <v>61</v>
      </c>
      <c r="E712" s="1" t="s">
        <v>14</v>
      </c>
      <c r="F712" s="28">
        <v>3600</v>
      </c>
      <c r="G712" s="30">
        <v>0.8</v>
      </c>
      <c r="H712" s="28">
        <v>2880</v>
      </c>
      <c r="I712" s="1" t="s">
        <v>24</v>
      </c>
      <c r="J712" s="2">
        <v>42096</v>
      </c>
      <c r="K712" s="1" t="s">
        <v>54</v>
      </c>
      <c r="L712">
        <v>28</v>
      </c>
      <c r="M712" s="1" t="b">
        <f>OR(Solution!$C$2=1,INDEX(Solution!$A$1:$A$11,Solution!$C$2)=Sales_Pipeline[Country])</f>
        <v>1</v>
      </c>
    </row>
    <row r="713" spans="1:13" x14ac:dyDescent="0.25">
      <c r="A713" s="2">
        <v>42068</v>
      </c>
      <c r="B713" s="1" t="s">
        <v>93</v>
      </c>
      <c r="C713" s="1" t="s">
        <v>767</v>
      </c>
      <c r="D713" s="1" t="s">
        <v>52</v>
      </c>
      <c r="E713" s="1" t="s">
        <v>35</v>
      </c>
      <c r="F713" s="28">
        <v>3370</v>
      </c>
      <c r="G713" s="30">
        <v>0.7</v>
      </c>
      <c r="H713" s="28">
        <v>2359</v>
      </c>
      <c r="I713" s="1" t="s">
        <v>47</v>
      </c>
      <c r="J713" s="2">
        <v>42128</v>
      </c>
      <c r="K713" s="1" t="s">
        <v>16</v>
      </c>
      <c r="L713">
        <v>60</v>
      </c>
      <c r="M713" s="1" t="b">
        <f>OR(Solution!$C$2=1,INDEX(Solution!$A$1:$A$11,Solution!$C$2)=Sales_Pipeline[Country])</f>
        <v>1</v>
      </c>
    </row>
    <row r="714" spans="1:13" x14ac:dyDescent="0.25">
      <c r="A714" s="2">
        <v>42068</v>
      </c>
      <c r="B714" s="1" t="s">
        <v>32</v>
      </c>
      <c r="C714" s="1" t="s">
        <v>768</v>
      </c>
      <c r="D714" s="1" t="s">
        <v>34</v>
      </c>
      <c r="E714" s="1" t="s">
        <v>14</v>
      </c>
      <c r="F714" s="28">
        <v>2510</v>
      </c>
      <c r="G714" s="30">
        <v>0.7</v>
      </c>
      <c r="H714" s="28">
        <v>1757</v>
      </c>
      <c r="I714" s="1" t="s">
        <v>24</v>
      </c>
      <c r="J714" s="2">
        <v>42133</v>
      </c>
      <c r="K714" s="1" t="s">
        <v>21</v>
      </c>
      <c r="L714">
        <v>65</v>
      </c>
      <c r="M714" s="1" t="b">
        <f>OR(Solution!$C$2=1,INDEX(Solution!$A$1:$A$11,Solution!$C$2)=Sales_Pipeline[Country])</f>
        <v>1</v>
      </c>
    </row>
    <row r="715" spans="1:13" x14ac:dyDescent="0.25">
      <c r="A715" s="2">
        <v>42068</v>
      </c>
      <c r="B715" s="1" t="s">
        <v>68</v>
      </c>
      <c r="C715" s="1" t="s">
        <v>769</v>
      </c>
      <c r="D715" s="1" t="s">
        <v>27</v>
      </c>
      <c r="E715" s="1" t="s">
        <v>14</v>
      </c>
      <c r="F715" s="28">
        <v>3600</v>
      </c>
      <c r="G715" s="30">
        <v>0.65</v>
      </c>
      <c r="H715" s="28">
        <v>2340</v>
      </c>
      <c r="I715" s="1" t="s">
        <v>47</v>
      </c>
      <c r="J715" s="2">
        <v>42158</v>
      </c>
      <c r="K715" s="1" t="s">
        <v>37</v>
      </c>
      <c r="L715">
        <v>90</v>
      </c>
      <c r="M715" s="1" t="b">
        <f>OR(Solution!$C$2=1,INDEX(Solution!$A$1:$A$11,Solution!$C$2)=Sales_Pipeline[Country])</f>
        <v>1</v>
      </c>
    </row>
    <row r="716" spans="1:13" x14ac:dyDescent="0.25">
      <c r="A716" s="2">
        <v>42068</v>
      </c>
      <c r="B716" s="1" t="s">
        <v>32</v>
      </c>
      <c r="C716" s="1" t="s">
        <v>770</v>
      </c>
      <c r="D716" s="1" t="s">
        <v>27</v>
      </c>
      <c r="E716" s="1" t="s">
        <v>35</v>
      </c>
      <c r="F716" s="28">
        <v>110</v>
      </c>
      <c r="G716" s="30">
        <v>0.85</v>
      </c>
      <c r="H716" s="28">
        <v>93.5</v>
      </c>
      <c r="I716" s="1" t="s">
        <v>24</v>
      </c>
      <c r="J716" s="2">
        <v>42098</v>
      </c>
      <c r="K716" s="1" t="s">
        <v>54</v>
      </c>
      <c r="L716">
        <v>30</v>
      </c>
      <c r="M716" s="1" t="b">
        <f>OR(Solution!$C$2=1,INDEX(Solution!$A$1:$A$11,Solution!$C$2)=Sales_Pipeline[Country])</f>
        <v>1</v>
      </c>
    </row>
    <row r="717" spans="1:13" x14ac:dyDescent="0.25">
      <c r="A717" s="2">
        <v>42068</v>
      </c>
      <c r="B717" s="1" t="s">
        <v>48</v>
      </c>
      <c r="C717" s="1" t="s">
        <v>771</v>
      </c>
      <c r="D717" s="1" t="s">
        <v>13</v>
      </c>
      <c r="E717" s="1" t="s">
        <v>20</v>
      </c>
      <c r="F717" s="28">
        <v>870</v>
      </c>
      <c r="G717" s="30">
        <v>0.85</v>
      </c>
      <c r="H717" s="28">
        <v>739.5</v>
      </c>
      <c r="I717" s="1" t="s">
        <v>15</v>
      </c>
      <c r="J717" s="2">
        <v>42181</v>
      </c>
      <c r="K717" s="1" t="s">
        <v>37</v>
      </c>
      <c r="L717">
        <v>113</v>
      </c>
      <c r="M717" s="1" t="b">
        <f>OR(Solution!$C$2=1,INDEX(Solution!$A$1:$A$11,Solution!$C$2)=Sales_Pipeline[Country])</f>
        <v>1</v>
      </c>
    </row>
    <row r="718" spans="1:13" x14ac:dyDescent="0.25">
      <c r="A718" s="2">
        <v>42068</v>
      </c>
      <c r="B718" s="1" t="s">
        <v>93</v>
      </c>
      <c r="C718" s="1" t="s">
        <v>772</v>
      </c>
      <c r="D718" s="1" t="s">
        <v>57</v>
      </c>
      <c r="E718" s="1" t="s">
        <v>35</v>
      </c>
      <c r="F718" s="28">
        <v>1500</v>
      </c>
      <c r="G718" s="30">
        <v>0.85</v>
      </c>
      <c r="H718" s="28">
        <v>1275</v>
      </c>
      <c r="I718" s="1" t="s">
        <v>24</v>
      </c>
      <c r="J718" s="2">
        <v>42130</v>
      </c>
      <c r="K718" s="1" t="s">
        <v>37</v>
      </c>
      <c r="L718">
        <v>62</v>
      </c>
      <c r="M718" s="1" t="b">
        <f>OR(Solution!$C$2=1,INDEX(Solution!$A$1:$A$11,Solution!$C$2)=Sales_Pipeline[Country])</f>
        <v>1</v>
      </c>
    </row>
    <row r="719" spans="1:13" x14ac:dyDescent="0.25">
      <c r="A719" s="2">
        <v>42068</v>
      </c>
      <c r="B719" s="1" t="s">
        <v>55</v>
      </c>
      <c r="C719" s="1" t="s">
        <v>773</v>
      </c>
      <c r="D719" s="1" t="s">
        <v>43</v>
      </c>
      <c r="E719" s="1" t="s">
        <v>14</v>
      </c>
      <c r="F719" s="28">
        <v>1830</v>
      </c>
      <c r="G719" s="30">
        <v>0.65</v>
      </c>
      <c r="H719" s="28">
        <v>1189.5</v>
      </c>
      <c r="I719" s="1" t="s">
        <v>24</v>
      </c>
      <c r="J719" s="2">
        <v>42103</v>
      </c>
      <c r="K719" s="1" t="s">
        <v>54</v>
      </c>
      <c r="L719">
        <v>35</v>
      </c>
      <c r="M719" s="1" t="b">
        <f>OR(Solution!$C$2=1,INDEX(Solution!$A$1:$A$11,Solution!$C$2)=Sales_Pipeline[Country])</f>
        <v>1</v>
      </c>
    </row>
    <row r="720" spans="1:13" x14ac:dyDescent="0.25">
      <c r="A720" s="2">
        <v>42069</v>
      </c>
      <c r="B720" s="1" t="s">
        <v>25</v>
      </c>
      <c r="C720" s="1" t="s">
        <v>774</v>
      </c>
      <c r="D720" s="1" t="s">
        <v>13</v>
      </c>
      <c r="E720" s="1" t="s">
        <v>46</v>
      </c>
      <c r="F720" s="28">
        <v>1630</v>
      </c>
      <c r="G720" s="30">
        <v>0.7</v>
      </c>
      <c r="H720" s="28">
        <v>1141</v>
      </c>
      <c r="I720" s="1" t="s">
        <v>47</v>
      </c>
      <c r="J720" s="2">
        <v>42085</v>
      </c>
      <c r="K720" s="1" t="s">
        <v>54</v>
      </c>
      <c r="M720" s="1" t="b">
        <f>OR(Solution!$C$2=1,INDEX(Solution!$A$1:$A$11,Solution!$C$2)=Sales_Pipeline[Country])</f>
        <v>1</v>
      </c>
    </row>
    <row r="721" spans="1:13" x14ac:dyDescent="0.25">
      <c r="A721" s="2">
        <v>42069</v>
      </c>
      <c r="B721" s="1" t="s">
        <v>41</v>
      </c>
      <c r="C721" s="1" t="s">
        <v>775</v>
      </c>
      <c r="D721" s="1" t="s">
        <v>19</v>
      </c>
      <c r="E721" s="1" t="s">
        <v>35</v>
      </c>
      <c r="F721" s="28">
        <v>1990</v>
      </c>
      <c r="G721" s="30">
        <v>0.6</v>
      </c>
      <c r="H721" s="28">
        <v>1194</v>
      </c>
      <c r="I721" s="1" t="s">
        <v>15</v>
      </c>
      <c r="J721" s="2">
        <v>42112</v>
      </c>
      <c r="K721" s="1" t="s">
        <v>37</v>
      </c>
      <c r="L721">
        <v>43</v>
      </c>
      <c r="M721" s="1" t="b">
        <f>OR(Solution!$C$2=1,INDEX(Solution!$A$1:$A$11,Solution!$C$2)=Sales_Pipeline[Country])</f>
        <v>1</v>
      </c>
    </row>
    <row r="722" spans="1:13" x14ac:dyDescent="0.25">
      <c r="A722" s="2">
        <v>42069</v>
      </c>
      <c r="B722" s="1" t="s">
        <v>91</v>
      </c>
      <c r="C722" s="1" t="s">
        <v>776</v>
      </c>
      <c r="D722" s="1" t="s">
        <v>13</v>
      </c>
      <c r="E722" s="1" t="s">
        <v>14</v>
      </c>
      <c r="F722" s="28">
        <v>4270</v>
      </c>
      <c r="G722" s="30">
        <v>0.5</v>
      </c>
      <c r="H722" s="28">
        <v>2135</v>
      </c>
      <c r="I722" s="1" t="s">
        <v>47</v>
      </c>
      <c r="J722" s="2">
        <v>42124</v>
      </c>
      <c r="K722" s="1" t="s">
        <v>16</v>
      </c>
      <c r="L722">
        <v>55</v>
      </c>
      <c r="M722" s="1" t="b">
        <f>OR(Solution!$C$2=1,INDEX(Solution!$A$1:$A$11,Solution!$C$2)=Sales_Pipeline[Country])</f>
        <v>1</v>
      </c>
    </row>
    <row r="723" spans="1:13" x14ac:dyDescent="0.25">
      <c r="A723" s="2">
        <v>42069</v>
      </c>
      <c r="B723" s="1" t="s">
        <v>38</v>
      </c>
      <c r="C723" s="1" t="s">
        <v>777</v>
      </c>
      <c r="D723" s="1" t="s">
        <v>52</v>
      </c>
      <c r="E723" s="1" t="s">
        <v>20</v>
      </c>
      <c r="F723" s="28">
        <v>4320</v>
      </c>
      <c r="G723" s="30">
        <v>0.55000000000000004</v>
      </c>
      <c r="H723" s="28">
        <v>2376</v>
      </c>
      <c r="I723" s="1" t="s">
        <v>47</v>
      </c>
      <c r="J723" s="2">
        <v>42178</v>
      </c>
      <c r="K723" s="1" t="s">
        <v>31</v>
      </c>
      <c r="L723">
        <v>109</v>
      </c>
      <c r="M723" s="1" t="b">
        <f>OR(Solution!$C$2=1,INDEX(Solution!$A$1:$A$11,Solution!$C$2)=Sales_Pipeline[Country])</f>
        <v>1</v>
      </c>
    </row>
    <row r="724" spans="1:13" x14ac:dyDescent="0.25">
      <c r="A724" s="2">
        <v>42069</v>
      </c>
      <c r="B724" s="1" t="s">
        <v>32</v>
      </c>
      <c r="C724" s="1" t="s">
        <v>778</v>
      </c>
      <c r="D724" s="1" t="s">
        <v>19</v>
      </c>
      <c r="E724" s="1" t="s">
        <v>14</v>
      </c>
      <c r="F724" s="28">
        <v>590</v>
      </c>
      <c r="G724" s="30">
        <v>0.65</v>
      </c>
      <c r="H724" s="28">
        <v>383.5</v>
      </c>
      <c r="I724" s="1" t="s">
        <v>15</v>
      </c>
      <c r="J724" s="2">
        <v>42141</v>
      </c>
      <c r="K724" s="1" t="s">
        <v>16</v>
      </c>
      <c r="L724">
        <v>72</v>
      </c>
      <c r="M724" s="1" t="b">
        <f>OR(Solution!$C$2=1,INDEX(Solution!$A$1:$A$11,Solution!$C$2)=Sales_Pipeline[Country])</f>
        <v>1</v>
      </c>
    </row>
    <row r="725" spans="1:13" x14ac:dyDescent="0.25">
      <c r="A725" s="2">
        <v>42069</v>
      </c>
      <c r="B725" s="1" t="s">
        <v>62</v>
      </c>
      <c r="C725" s="1" t="s">
        <v>779</v>
      </c>
      <c r="D725" s="1" t="s">
        <v>57</v>
      </c>
      <c r="E725" s="1" t="s">
        <v>14</v>
      </c>
      <c r="F725" s="28">
        <v>1200</v>
      </c>
      <c r="G725" s="30">
        <v>0.85</v>
      </c>
      <c r="H725" s="28">
        <v>1020</v>
      </c>
      <c r="I725" s="1" t="s">
        <v>47</v>
      </c>
      <c r="J725" s="2">
        <v>42170</v>
      </c>
      <c r="K725" s="1" t="s">
        <v>37</v>
      </c>
      <c r="L725">
        <v>101</v>
      </c>
      <c r="M725" s="1" t="b">
        <f>OR(Solution!$C$2=1,INDEX(Solution!$A$1:$A$11,Solution!$C$2)=Sales_Pipeline[Country])</f>
        <v>1</v>
      </c>
    </row>
    <row r="726" spans="1:13" x14ac:dyDescent="0.25">
      <c r="A726" s="2">
        <v>42069</v>
      </c>
      <c r="B726" s="1" t="s">
        <v>87</v>
      </c>
      <c r="C726" s="1" t="s">
        <v>780</v>
      </c>
      <c r="D726" s="1" t="s">
        <v>27</v>
      </c>
      <c r="E726" s="1" t="s">
        <v>20</v>
      </c>
      <c r="F726" s="28">
        <v>1920</v>
      </c>
      <c r="G726" s="30">
        <v>0.55000000000000004</v>
      </c>
      <c r="H726" s="28">
        <v>1056</v>
      </c>
      <c r="I726" s="1" t="s">
        <v>15</v>
      </c>
      <c r="J726" s="2">
        <v>42119</v>
      </c>
      <c r="K726" s="1" t="s">
        <v>16</v>
      </c>
      <c r="L726">
        <v>50</v>
      </c>
      <c r="M726" s="1" t="b">
        <f>OR(Solution!$C$2=1,INDEX(Solution!$A$1:$A$11,Solution!$C$2)=Sales_Pipeline[Country])</f>
        <v>1</v>
      </c>
    </row>
    <row r="727" spans="1:13" x14ac:dyDescent="0.25">
      <c r="A727" s="2">
        <v>42069</v>
      </c>
      <c r="B727" s="1" t="s">
        <v>68</v>
      </c>
      <c r="C727" s="1" t="s">
        <v>781</v>
      </c>
      <c r="D727" s="1" t="s">
        <v>40</v>
      </c>
      <c r="E727" s="1" t="s">
        <v>35</v>
      </c>
      <c r="F727" s="28">
        <v>250</v>
      </c>
      <c r="G727" s="30">
        <v>0.6</v>
      </c>
      <c r="H727" s="28">
        <v>150</v>
      </c>
      <c r="I727" s="1" t="s">
        <v>47</v>
      </c>
      <c r="J727" s="2">
        <v>42127</v>
      </c>
      <c r="K727" s="1" t="s">
        <v>37</v>
      </c>
      <c r="L727">
        <v>58</v>
      </c>
      <c r="M727" s="1" t="b">
        <f>OR(Solution!$C$2=1,INDEX(Solution!$A$1:$A$11,Solution!$C$2)=Sales_Pipeline[Country])</f>
        <v>1</v>
      </c>
    </row>
    <row r="728" spans="1:13" x14ac:dyDescent="0.25">
      <c r="A728" s="2">
        <v>42069</v>
      </c>
      <c r="B728" s="1" t="s">
        <v>38</v>
      </c>
      <c r="C728" s="1" t="s">
        <v>782</v>
      </c>
      <c r="D728" s="1" t="s">
        <v>61</v>
      </c>
      <c r="E728" s="1" t="s">
        <v>20</v>
      </c>
      <c r="F728" s="28">
        <v>3360</v>
      </c>
      <c r="G728" s="30">
        <v>0.8</v>
      </c>
      <c r="H728" s="28">
        <v>2688</v>
      </c>
      <c r="I728" s="1" t="s">
        <v>47</v>
      </c>
      <c r="J728" s="2">
        <v>42096</v>
      </c>
      <c r="K728" s="1" t="s">
        <v>21</v>
      </c>
      <c r="L728">
        <v>27</v>
      </c>
      <c r="M728" s="1" t="b">
        <f>OR(Solution!$C$2=1,INDEX(Solution!$A$1:$A$11,Solution!$C$2)=Sales_Pipeline[Country])</f>
        <v>1</v>
      </c>
    </row>
    <row r="729" spans="1:13" x14ac:dyDescent="0.25">
      <c r="A729" s="2">
        <v>42069</v>
      </c>
      <c r="B729" s="1" t="s">
        <v>59</v>
      </c>
      <c r="C729" s="1" t="s">
        <v>783</v>
      </c>
      <c r="D729" s="1" t="s">
        <v>27</v>
      </c>
      <c r="E729" s="1" t="s">
        <v>28</v>
      </c>
      <c r="F729" s="28">
        <v>4450</v>
      </c>
      <c r="G729" s="30">
        <v>0.75</v>
      </c>
      <c r="H729" s="28">
        <v>3337.5</v>
      </c>
      <c r="I729" s="1" t="s">
        <v>15</v>
      </c>
      <c r="J729" s="2">
        <v>42179</v>
      </c>
      <c r="K729" s="1" t="s">
        <v>21</v>
      </c>
      <c r="L729">
        <v>110</v>
      </c>
      <c r="M729" s="1" t="b">
        <f>OR(Solution!$C$2=1,INDEX(Solution!$A$1:$A$11,Solution!$C$2)=Sales_Pipeline[Country])</f>
        <v>1</v>
      </c>
    </row>
    <row r="730" spans="1:13" x14ac:dyDescent="0.25">
      <c r="A730" s="2">
        <v>42070</v>
      </c>
      <c r="B730" s="1" t="s">
        <v>11</v>
      </c>
      <c r="C730" s="1" t="s">
        <v>784</v>
      </c>
      <c r="D730" s="1" t="s">
        <v>19</v>
      </c>
      <c r="E730" s="1" t="s">
        <v>46</v>
      </c>
      <c r="F730" s="28">
        <v>4050</v>
      </c>
      <c r="G730" s="30">
        <v>0.7</v>
      </c>
      <c r="H730" s="28">
        <v>2835</v>
      </c>
      <c r="I730" s="1" t="s">
        <v>24</v>
      </c>
      <c r="J730" s="2">
        <v>42090</v>
      </c>
      <c r="K730" s="1" t="s">
        <v>54</v>
      </c>
      <c r="M730" s="1" t="b">
        <f>OR(Solution!$C$2=1,INDEX(Solution!$A$1:$A$11,Solution!$C$2)=Sales_Pipeline[Country])</f>
        <v>1</v>
      </c>
    </row>
    <row r="731" spans="1:13" x14ac:dyDescent="0.25">
      <c r="A731" s="2">
        <v>42070</v>
      </c>
      <c r="B731" s="1" t="s">
        <v>48</v>
      </c>
      <c r="C731" s="1" t="s">
        <v>785</v>
      </c>
      <c r="D731" s="1" t="s">
        <v>43</v>
      </c>
      <c r="E731" s="1" t="s">
        <v>14</v>
      </c>
      <c r="F731" s="28">
        <v>3430</v>
      </c>
      <c r="G731" s="30">
        <v>0.85</v>
      </c>
      <c r="H731" s="28">
        <v>2915.5</v>
      </c>
      <c r="I731" s="1" t="s">
        <v>47</v>
      </c>
      <c r="J731" s="2">
        <v>42143</v>
      </c>
      <c r="K731" s="1" t="s">
        <v>31</v>
      </c>
      <c r="L731">
        <v>73</v>
      </c>
      <c r="M731" s="1" t="b">
        <f>OR(Solution!$C$2=1,INDEX(Solution!$A$1:$A$11,Solution!$C$2)=Sales_Pipeline[Country])</f>
        <v>1</v>
      </c>
    </row>
    <row r="732" spans="1:13" x14ac:dyDescent="0.25">
      <c r="A732" s="2">
        <v>42070</v>
      </c>
      <c r="B732" s="1" t="s">
        <v>70</v>
      </c>
      <c r="C732" s="1" t="s">
        <v>786</v>
      </c>
      <c r="D732" s="1" t="s">
        <v>61</v>
      </c>
      <c r="E732" s="1" t="s">
        <v>20</v>
      </c>
      <c r="F732" s="28">
        <v>4310</v>
      </c>
      <c r="G732" s="30">
        <v>0.55000000000000004</v>
      </c>
      <c r="H732" s="28">
        <v>2370.5</v>
      </c>
      <c r="I732" s="1" t="s">
        <v>15</v>
      </c>
      <c r="J732" s="2">
        <v>42126</v>
      </c>
      <c r="K732" s="1" t="s">
        <v>31</v>
      </c>
      <c r="L732">
        <v>56</v>
      </c>
      <c r="M732" s="1" t="b">
        <f>OR(Solution!$C$2=1,INDEX(Solution!$A$1:$A$11,Solution!$C$2)=Sales_Pipeline[Country])</f>
        <v>1</v>
      </c>
    </row>
    <row r="733" spans="1:13" x14ac:dyDescent="0.25">
      <c r="A733" s="2">
        <v>42070</v>
      </c>
      <c r="B733" s="1" t="s">
        <v>29</v>
      </c>
      <c r="C733" s="1" t="s">
        <v>787</v>
      </c>
      <c r="D733" s="1" t="s">
        <v>40</v>
      </c>
      <c r="E733" s="1" t="s">
        <v>35</v>
      </c>
      <c r="F733" s="28">
        <v>1740</v>
      </c>
      <c r="G733" s="30">
        <v>0.55000000000000004</v>
      </c>
      <c r="H733" s="28">
        <v>957</v>
      </c>
      <c r="I733" s="1" t="s">
        <v>15</v>
      </c>
      <c r="J733" s="2">
        <v>42105</v>
      </c>
      <c r="K733" s="1" t="s">
        <v>31</v>
      </c>
      <c r="L733">
        <v>35</v>
      </c>
      <c r="M733" s="1" t="b">
        <f>OR(Solution!$C$2=1,INDEX(Solution!$A$1:$A$11,Solution!$C$2)=Sales_Pipeline[Country])</f>
        <v>1</v>
      </c>
    </row>
    <row r="734" spans="1:13" x14ac:dyDescent="0.25">
      <c r="A734" s="2">
        <v>42070</v>
      </c>
      <c r="B734" s="1" t="s">
        <v>29</v>
      </c>
      <c r="C734" s="1" t="s">
        <v>788</v>
      </c>
      <c r="D734" s="1" t="s">
        <v>34</v>
      </c>
      <c r="E734" s="1" t="s">
        <v>28</v>
      </c>
      <c r="F734" s="28">
        <v>1960</v>
      </c>
      <c r="G734" s="30">
        <v>0.5</v>
      </c>
      <c r="H734" s="28">
        <v>980</v>
      </c>
      <c r="I734" s="1" t="s">
        <v>15</v>
      </c>
      <c r="J734" s="2">
        <v>42110</v>
      </c>
      <c r="K734" s="1" t="s">
        <v>21</v>
      </c>
      <c r="L734">
        <v>40</v>
      </c>
      <c r="M734" s="1" t="b">
        <f>OR(Solution!$C$2=1,INDEX(Solution!$A$1:$A$11,Solution!$C$2)=Sales_Pipeline[Country])</f>
        <v>1</v>
      </c>
    </row>
    <row r="735" spans="1:13" x14ac:dyDescent="0.25">
      <c r="A735" s="2">
        <v>42070</v>
      </c>
      <c r="B735" s="1" t="s">
        <v>32</v>
      </c>
      <c r="C735" s="1" t="s">
        <v>789</v>
      </c>
      <c r="D735" s="1" t="s">
        <v>40</v>
      </c>
      <c r="E735" s="1" t="s">
        <v>14</v>
      </c>
      <c r="F735" s="28">
        <v>1640</v>
      </c>
      <c r="G735" s="30">
        <v>0.6</v>
      </c>
      <c r="H735" s="28">
        <v>984</v>
      </c>
      <c r="I735" s="1" t="s">
        <v>24</v>
      </c>
      <c r="J735" s="2">
        <v>42191</v>
      </c>
      <c r="K735" s="1" t="s">
        <v>54</v>
      </c>
      <c r="L735">
        <v>121</v>
      </c>
      <c r="M735" s="1" t="b">
        <f>OR(Solution!$C$2=1,INDEX(Solution!$A$1:$A$11,Solution!$C$2)=Sales_Pipeline[Country])</f>
        <v>1</v>
      </c>
    </row>
    <row r="736" spans="1:13" x14ac:dyDescent="0.25">
      <c r="A736" s="2">
        <v>42070</v>
      </c>
      <c r="B736" s="1" t="s">
        <v>17</v>
      </c>
      <c r="C736" s="1" t="s">
        <v>790</v>
      </c>
      <c r="D736" s="1" t="s">
        <v>13</v>
      </c>
      <c r="E736" s="1" t="s">
        <v>35</v>
      </c>
      <c r="F736" s="28">
        <v>1720</v>
      </c>
      <c r="G736" s="30">
        <v>0.65</v>
      </c>
      <c r="H736" s="28">
        <v>1118</v>
      </c>
      <c r="I736" s="1" t="s">
        <v>15</v>
      </c>
      <c r="J736" s="2">
        <v>42121</v>
      </c>
      <c r="K736" s="1" t="s">
        <v>37</v>
      </c>
      <c r="L736">
        <v>51</v>
      </c>
      <c r="M736" s="1" t="b">
        <f>OR(Solution!$C$2=1,INDEX(Solution!$A$1:$A$11,Solution!$C$2)=Sales_Pipeline[Country])</f>
        <v>1</v>
      </c>
    </row>
    <row r="737" spans="1:13" x14ac:dyDescent="0.25">
      <c r="A737" s="2">
        <v>42070</v>
      </c>
      <c r="B737" s="1" t="s">
        <v>44</v>
      </c>
      <c r="C737" s="1" t="s">
        <v>791</v>
      </c>
      <c r="D737" s="1" t="s">
        <v>34</v>
      </c>
      <c r="E737" s="1" t="s">
        <v>14</v>
      </c>
      <c r="F737" s="28">
        <v>1600</v>
      </c>
      <c r="G737" s="30">
        <v>0.6</v>
      </c>
      <c r="H737" s="28">
        <v>960</v>
      </c>
      <c r="I737" s="1" t="s">
        <v>15</v>
      </c>
      <c r="J737" s="2">
        <v>42165</v>
      </c>
      <c r="K737" s="1" t="s">
        <v>16</v>
      </c>
      <c r="L737">
        <v>95</v>
      </c>
      <c r="M737" s="1" t="b">
        <f>OR(Solution!$C$2=1,INDEX(Solution!$A$1:$A$11,Solution!$C$2)=Sales_Pipeline[Country])</f>
        <v>1</v>
      </c>
    </row>
    <row r="738" spans="1:13" x14ac:dyDescent="0.25">
      <c r="A738" s="2">
        <v>42070</v>
      </c>
      <c r="B738" s="1" t="s">
        <v>91</v>
      </c>
      <c r="C738" s="1" t="s">
        <v>792</v>
      </c>
      <c r="D738" s="1" t="s">
        <v>57</v>
      </c>
      <c r="E738" s="1" t="s">
        <v>20</v>
      </c>
      <c r="F738" s="28">
        <v>3400</v>
      </c>
      <c r="G738" s="30">
        <v>0.8</v>
      </c>
      <c r="H738" s="28">
        <v>2720</v>
      </c>
      <c r="I738" s="1" t="s">
        <v>15</v>
      </c>
      <c r="J738" s="2">
        <v>42150</v>
      </c>
      <c r="K738" s="1" t="s">
        <v>54</v>
      </c>
      <c r="L738">
        <v>80</v>
      </c>
      <c r="M738" s="1" t="b">
        <f>OR(Solution!$C$2=1,INDEX(Solution!$A$1:$A$11,Solution!$C$2)=Sales_Pipeline[Country])</f>
        <v>1</v>
      </c>
    </row>
    <row r="739" spans="1:13" x14ac:dyDescent="0.25">
      <c r="A739" s="2">
        <v>42070</v>
      </c>
      <c r="B739" s="1" t="s">
        <v>62</v>
      </c>
      <c r="C739" s="1" t="s">
        <v>793</v>
      </c>
      <c r="D739" s="1" t="s">
        <v>27</v>
      </c>
      <c r="E739" s="1" t="s">
        <v>28</v>
      </c>
      <c r="F739" s="28">
        <v>1750</v>
      </c>
      <c r="G739" s="30">
        <v>0.65</v>
      </c>
      <c r="H739" s="28">
        <v>1137.5</v>
      </c>
      <c r="I739" s="1" t="s">
        <v>15</v>
      </c>
      <c r="J739" s="2">
        <v>42150</v>
      </c>
      <c r="K739" s="1" t="s">
        <v>21</v>
      </c>
      <c r="L739">
        <v>80</v>
      </c>
      <c r="M739" s="1" t="b">
        <f>OR(Solution!$C$2=1,INDEX(Solution!$A$1:$A$11,Solution!$C$2)=Sales_Pipeline[Country])</f>
        <v>1</v>
      </c>
    </row>
    <row r="740" spans="1:13" x14ac:dyDescent="0.25">
      <c r="A740" s="2">
        <v>42070</v>
      </c>
      <c r="B740" s="1" t="s">
        <v>11</v>
      </c>
      <c r="C740" s="1" t="s">
        <v>794</v>
      </c>
      <c r="D740" s="1" t="s">
        <v>23</v>
      </c>
      <c r="E740" s="1" t="s">
        <v>14</v>
      </c>
      <c r="F740" s="28">
        <v>900</v>
      </c>
      <c r="G740" s="30">
        <v>0.8</v>
      </c>
      <c r="H740" s="28">
        <v>720</v>
      </c>
      <c r="I740" s="1" t="s">
        <v>47</v>
      </c>
      <c r="J740" s="2">
        <v>42141</v>
      </c>
      <c r="K740" s="1" t="s">
        <v>21</v>
      </c>
      <c r="L740">
        <v>71</v>
      </c>
      <c r="M740" s="1" t="b">
        <f>OR(Solution!$C$2=1,INDEX(Solution!$A$1:$A$11,Solution!$C$2)=Sales_Pipeline[Country])</f>
        <v>1</v>
      </c>
    </row>
    <row r="741" spans="1:13" x14ac:dyDescent="0.25">
      <c r="A741" s="2">
        <v>42070</v>
      </c>
      <c r="B741" s="1" t="s">
        <v>91</v>
      </c>
      <c r="C741" s="1" t="s">
        <v>795</v>
      </c>
      <c r="D741" s="1" t="s">
        <v>19</v>
      </c>
      <c r="E741" s="1" t="s">
        <v>73</v>
      </c>
      <c r="F741" s="28">
        <v>2030</v>
      </c>
      <c r="G741" s="30">
        <v>0.75</v>
      </c>
      <c r="H741" s="28">
        <v>1522.5</v>
      </c>
      <c r="I741" s="1" t="s">
        <v>24</v>
      </c>
      <c r="J741" s="2">
        <v>42170</v>
      </c>
      <c r="K741" s="1" t="s">
        <v>54</v>
      </c>
      <c r="L741">
        <v>100</v>
      </c>
      <c r="M741" s="1" t="b">
        <f>OR(Solution!$C$2=1,INDEX(Solution!$A$1:$A$11,Solution!$C$2)=Sales_Pipeline[Country])</f>
        <v>1</v>
      </c>
    </row>
    <row r="742" spans="1:13" x14ac:dyDescent="0.25">
      <c r="A742" s="2">
        <v>42071</v>
      </c>
      <c r="B742" s="1" t="s">
        <v>25</v>
      </c>
      <c r="C742" s="1" t="s">
        <v>796</v>
      </c>
      <c r="D742" s="1" t="s">
        <v>43</v>
      </c>
      <c r="E742" s="1" t="s">
        <v>20</v>
      </c>
      <c r="F742" s="28">
        <v>4480</v>
      </c>
      <c r="G742" s="30">
        <v>0.7</v>
      </c>
      <c r="H742" s="28">
        <v>3136</v>
      </c>
      <c r="I742" s="1" t="s">
        <v>47</v>
      </c>
      <c r="J742" s="2">
        <v>42100</v>
      </c>
      <c r="K742" s="1" t="s">
        <v>37</v>
      </c>
      <c r="L742">
        <v>29</v>
      </c>
      <c r="M742" s="1" t="b">
        <f>OR(Solution!$C$2=1,INDEX(Solution!$A$1:$A$11,Solution!$C$2)=Sales_Pipeline[Country])</f>
        <v>1</v>
      </c>
    </row>
    <row r="743" spans="1:13" x14ac:dyDescent="0.25">
      <c r="A743" s="2">
        <v>42071</v>
      </c>
      <c r="B743" s="1" t="s">
        <v>87</v>
      </c>
      <c r="C743" s="1" t="s">
        <v>797</v>
      </c>
      <c r="D743" s="1" t="s">
        <v>43</v>
      </c>
      <c r="E743" s="1" t="s">
        <v>14</v>
      </c>
      <c r="F743" s="28">
        <v>4510</v>
      </c>
      <c r="G743" s="30">
        <v>0.65</v>
      </c>
      <c r="H743" s="28">
        <v>2931.5</v>
      </c>
      <c r="I743" s="1" t="s">
        <v>15</v>
      </c>
      <c r="J743" s="2">
        <v>42133</v>
      </c>
      <c r="K743" s="1" t="s">
        <v>21</v>
      </c>
      <c r="L743">
        <v>62</v>
      </c>
      <c r="M743" s="1" t="b">
        <f>OR(Solution!$C$2=1,INDEX(Solution!$A$1:$A$11,Solution!$C$2)=Sales_Pipeline[Country])</f>
        <v>1</v>
      </c>
    </row>
    <row r="744" spans="1:13" x14ac:dyDescent="0.25">
      <c r="A744" s="2">
        <v>42071</v>
      </c>
      <c r="B744" s="1" t="s">
        <v>32</v>
      </c>
      <c r="C744" s="1" t="s">
        <v>798</v>
      </c>
      <c r="D744" s="1" t="s">
        <v>19</v>
      </c>
      <c r="E744" s="1" t="s">
        <v>35</v>
      </c>
      <c r="F744" s="28">
        <v>1370</v>
      </c>
      <c r="G744" s="30">
        <v>0.85</v>
      </c>
      <c r="H744" s="28">
        <v>1164.5</v>
      </c>
      <c r="I744" s="1" t="s">
        <v>47</v>
      </c>
      <c r="J744" s="2">
        <v>42139</v>
      </c>
      <c r="K744" s="1" t="s">
        <v>37</v>
      </c>
      <c r="L744">
        <v>68</v>
      </c>
      <c r="M744" s="1" t="b">
        <f>OR(Solution!$C$2=1,INDEX(Solution!$A$1:$A$11,Solution!$C$2)=Sales_Pipeline[Country])</f>
        <v>1</v>
      </c>
    </row>
    <row r="745" spans="1:13" x14ac:dyDescent="0.25">
      <c r="A745" s="2">
        <v>42071</v>
      </c>
      <c r="B745" s="1" t="s">
        <v>91</v>
      </c>
      <c r="C745" s="1" t="s">
        <v>799</v>
      </c>
      <c r="D745" s="1" t="s">
        <v>40</v>
      </c>
      <c r="E745" s="1" t="s">
        <v>14</v>
      </c>
      <c r="F745" s="28">
        <v>2730</v>
      </c>
      <c r="G745" s="30">
        <v>0.8</v>
      </c>
      <c r="H745" s="28">
        <v>2184</v>
      </c>
      <c r="I745" s="1" t="s">
        <v>24</v>
      </c>
      <c r="J745" s="2">
        <v>42112</v>
      </c>
      <c r="K745" s="1" t="s">
        <v>31</v>
      </c>
      <c r="L745">
        <v>41</v>
      </c>
      <c r="M745" s="1" t="b">
        <f>OR(Solution!$C$2=1,INDEX(Solution!$A$1:$A$11,Solution!$C$2)=Sales_Pipeline[Country])</f>
        <v>1</v>
      </c>
    </row>
    <row r="746" spans="1:13" x14ac:dyDescent="0.25">
      <c r="A746" s="2">
        <v>42071</v>
      </c>
      <c r="B746" s="1" t="s">
        <v>41</v>
      </c>
      <c r="C746" s="1" t="s">
        <v>800</v>
      </c>
      <c r="D746" s="1" t="s">
        <v>43</v>
      </c>
      <c r="E746" s="1" t="s">
        <v>35</v>
      </c>
      <c r="F746" s="28">
        <v>2900</v>
      </c>
      <c r="G746" s="30">
        <v>0.65</v>
      </c>
      <c r="H746" s="28">
        <v>1885</v>
      </c>
      <c r="I746" s="1" t="s">
        <v>24</v>
      </c>
      <c r="J746" s="2">
        <v>42171</v>
      </c>
      <c r="K746" s="1" t="s">
        <v>21</v>
      </c>
      <c r="L746">
        <v>100</v>
      </c>
      <c r="M746" s="1" t="b">
        <f>OR(Solution!$C$2=1,INDEX(Solution!$A$1:$A$11,Solution!$C$2)=Sales_Pipeline[Country])</f>
        <v>1</v>
      </c>
    </row>
    <row r="747" spans="1:13" x14ac:dyDescent="0.25">
      <c r="A747" s="2">
        <v>42071</v>
      </c>
      <c r="B747" s="1" t="s">
        <v>68</v>
      </c>
      <c r="C747" s="1" t="s">
        <v>801</v>
      </c>
      <c r="D747" s="1" t="s">
        <v>61</v>
      </c>
      <c r="E747" s="1" t="s">
        <v>20</v>
      </c>
      <c r="F747" s="28">
        <v>2360</v>
      </c>
      <c r="G747" s="30">
        <v>0.7</v>
      </c>
      <c r="H747" s="28">
        <v>1652</v>
      </c>
      <c r="I747" s="1" t="s">
        <v>24</v>
      </c>
      <c r="J747" s="2">
        <v>42173</v>
      </c>
      <c r="K747" s="1" t="s">
        <v>37</v>
      </c>
      <c r="L747">
        <v>102</v>
      </c>
      <c r="M747" s="1" t="b">
        <f>OR(Solution!$C$2=1,INDEX(Solution!$A$1:$A$11,Solution!$C$2)=Sales_Pipeline[Country])</f>
        <v>1</v>
      </c>
    </row>
    <row r="748" spans="1:13" x14ac:dyDescent="0.25">
      <c r="A748" s="2">
        <v>42071</v>
      </c>
      <c r="B748" s="1" t="s">
        <v>38</v>
      </c>
      <c r="C748" s="1" t="s">
        <v>802</v>
      </c>
      <c r="D748" s="1" t="s">
        <v>19</v>
      </c>
      <c r="E748" s="1" t="s">
        <v>14</v>
      </c>
      <c r="F748" s="28">
        <v>4290</v>
      </c>
      <c r="G748" s="30">
        <v>0.85</v>
      </c>
      <c r="H748" s="28">
        <v>3646.5</v>
      </c>
      <c r="I748" s="1" t="s">
        <v>47</v>
      </c>
      <c r="J748" s="2">
        <v>42160</v>
      </c>
      <c r="K748" s="1" t="s">
        <v>37</v>
      </c>
      <c r="L748">
        <v>89</v>
      </c>
      <c r="M748" s="1" t="b">
        <f>OR(Solution!$C$2=1,INDEX(Solution!$A$1:$A$11,Solution!$C$2)=Sales_Pipeline[Country])</f>
        <v>1</v>
      </c>
    </row>
    <row r="749" spans="1:13" x14ac:dyDescent="0.25">
      <c r="A749" s="2">
        <v>42071</v>
      </c>
      <c r="B749" s="1" t="s">
        <v>68</v>
      </c>
      <c r="C749" s="1" t="s">
        <v>803</v>
      </c>
      <c r="D749" s="1" t="s">
        <v>13</v>
      </c>
      <c r="E749" s="1" t="s">
        <v>14</v>
      </c>
      <c r="F749" s="28">
        <v>770</v>
      </c>
      <c r="G749" s="30">
        <v>0.75</v>
      </c>
      <c r="H749" s="28">
        <v>577.5</v>
      </c>
      <c r="I749" s="1" t="s">
        <v>15</v>
      </c>
      <c r="J749" s="2">
        <v>42131</v>
      </c>
      <c r="K749" s="1" t="s">
        <v>16</v>
      </c>
      <c r="L749">
        <v>60</v>
      </c>
      <c r="M749" s="1" t="b">
        <f>OR(Solution!$C$2=1,INDEX(Solution!$A$1:$A$11,Solution!$C$2)=Sales_Pipeline[Country])</f>
        <v>1</v>
      </c>
    </row>
    <row r="750" spans="1:13" x14ac:dyDescent="0.25">
      <c r="A750" s="2">
        <v>42071</v>
      </c>
      <c r="B750" s="1" t="s">
        <v>65</v>
      </c>
      <c r="C750" s="1" t="s">
        <v>804</v>
      </c>
      <c r="D750" s="1" t="s">
        <v>52</v>
      </c>
      <c r="E750" s="1" t="s">
        <v>14</v>
      </c>
      <c r="F750" s="28">
        <v>710</v>
      </c>
      <c r="G750" s="30">
        <v>0.6</v>
      </c>
      <c r="H750" s="28">
        <v>426</v>
      </c>
      <c r="I750" s="1" t="s">
        <v>24</v>
      </c>
      <c r="J750" s="2">
        <v>42103</v>
      </c>
      <c r="K750" s="1" t="s">
        <v>21</v>
      </c>
      <c r="L750">
        <v>32</v>
      </c>
      <c r="M750" s="1" t="b">
        <f>OR(Solution!$C$2=1,INDEX(Solution!$A$1:$A$11,Solution!$C$2)=Sales_Pipeline[Country])</f>
        <v>1</v>
      </c>
    </row>
    <row r="751" spans="1:13" x14ac:dyDescent="0.25">
      <c r="A751" s="2">
        <v>42071</v>
      </c>
      <c r="B751" s="1" t="s">
        <v>59</v>
      </c>
      <c r="C751" s="1" t="s">
        <v>805</v>
      </c>
      <c r="D751" s="1" t="s">
        <v>13</v>
      </c>
      <c r="E751" s="1" t="s">
        <v>14</v>
      </c>
      <c r="F751" s="28">
        <v>750</v>
      </c>
      <c r="G751" s="30">
        <v>0.8</v>
      </c>
      <c r="H751" s="28">
        <v>600</v>
      </c>
      <c r="I751" s="1" t="s">
        <v>47</v>
      </c>
      <c r="J751" s="2">
        <v>42134</v>
      </c>
      <c r="K751" s="1" t="s">
        <v>21</v>
      </c>
      <c r="L751">
        <v>63</v>
      </c>
      <c r="M751" s="1" t="b">
        <f>OR(Solution!$C$2=1,INDEX(Solution!$A$1:$A$11,Solution!$C$2)=Sales_Pipeline[Country])</f>
        <v>1</v>
      </c>
    </row>
    <row r="752" spans="1:13" x14ac:dyDescent="0.25">
      <c r="A752" s="2">
        <v>42072</v>
      </c>
      <c r="B752" s="1" t="s">
        <v>17</v>
      </c>
      <c r="C752" s="1" t="s">
        <v>806</v>
      </c>
      <c r="D752" s="1" t="s">
        <v>27</v>
      </c>
      <c r="E752" s="1" t="s">
        <v>20</v>
      </c>
      <c r="F752" s="28">
        <v>4490</v>
      </c>
      <c r="G752" s="30">
        <v>0.55000000000000004</v>
      </c>
      <c r="H752" s="28">
        <v>2469.5</v>
      </c>
      <c r="I752" s="1" t="s">
        <v>47</v>
      </c>
      <c r="J752" s="2">
        <v>42102</v>
      </c>
      <c r="K752" s="1" t="s">
        <v>37</v>
      </c>
      <c r="L752">
        <v>30</v>
      </c>
      <c r="M752" s="1" t="b">
        <f>OR(Solution!$C$2=1,INDEX(Solution!$A$1:$A$11,Solution!$C$2)=Sales_Pipeline[Country])</f>
        <v>1</v>
      </c>
    </row>
    <row r="753" spans="1:13" x14ac:dyDescent="0.25">
      <c r="A753" s="2">
        <v>42072</v>
      </c>
      <c r="B753" s="1" t="s">
        <v>17</v>
      </c>
      <c r="C753" s="1" t="s">
        <v>807</v>
      </c>
      <c r="D753" s="1" t="s">
        <v>13</v>
      </c>
      <c r="E753" s="1" t="s">
        <v>28</v>
      </c>
      <c r="F753" s="28">
        <v>3660</v>
      </c>
      <c r="G753" s="30">
        <v>0.8</v>
      </c>
      <c r="H753" s="28">
        <v>2928</v>
      </c>
      <c r="I753" s="1" t="s">
        <v>15</v>
      </c>
      <c r="J753" s="2">
        <v>42161</v>
      </c>
      <c r="K753" s="1" t="s">
        <v>21</v>
      </c>
      <c r="L753">
        <v>89</v>
      </c>
      <c r="M753" s="1" t="b">
        <f>OR(Solution!$C$2=1,INDEX(Solution!$A$1:$A$11,Solution!$C$2)=Sales_Pipeline[Country])</f>
        <v>1</v>
      </c>
    </row>
    <row r="754" spans="1:13" x14ac:dyDescent="0.25">
      <c r="A754" s="2">
        <v>42072</v>
      </c>
      <c r="B754" s="1" t="s">
        <v>91</v>
      </c>
      <c r="C754" s="1" t="s">
        <v>808</v>
      </c>
      <c r="D754" s="1" t="s">
        <v>34</v>
      </c>
      <c r="E754" s="1" t="s">
        <v>28</v>
      </c>
      <c r="F754" s="28">
        <v>1260</v>
      </c>
      <c r="G754" s="30">
        <v>0.6</v>
      </c>
      <c r="H754" s="28">
        <v>756</v>
      </c>
      <c r="I754" s="1" t="s">
        <v>47</v>
      </c>
      <c r="J754" s="2">
        <v>42129</v>
      </c>
      <c r="K754" s="1" t="s">
        <v>54</v>
      </c>
      <c r="L754">
        <v>57</v>
      </c>
      <c r="M754" s="1" t="b">
        <f>OR(Solution!$C$2=1,INDEX(Solution!$A$1:$A$11,Solution!$C$2)=Sales_Pipeline[Country])</f>
        <v>1</v>
      </c>
    </row>
    <row r="755" spans="1:13" x14ac:dyDescent="0.25">
      <c r="A755" s="2">
        <v>42072</v>
      </c>
      <c r="B755" s="1" t="s">
        <v>68</v>
      </c>
      <c r="C755" s="1" t="s">
        <v>809</v>
      </c>
      <c r="D755" s="1" t="s">
        <v>34</v>
      </c>
      <c r="E755" s="1" t="s">
        <v>20</v>
      </c>
      <c r="F755" s="28">
        <v>3030</v>
      </c>
      <c r="G755" s="30">
        <v>0.75</v>
      </c>
      <c r="H755" s="28">
        <v>2272.5</v>
      </c>
      <c r="I755" s="1" t="s">
        <v>24</v>
      </c>
      <c r="J755" s="2">
        <v>42139</v>
      </c>
      <c r="K755" s="1" t="s">
        <v>21</v>
      </c>
      <c r="L755">
        <v>67</v>
      </c>
      <c r="M755" s="1" t="b">
        <f>OR(Solution!$C$2=1,INDEX(Solution!$A$1:$A$11,Solution!$C$2)=Sales_Pipeline[Country])</f>
        <v>1</v>
      </c>
    </row>
    <row r="756" spans="1:13" x14ac:dyDescent="0.25">
      <c r="A756" s="2">
        <v>42072</v>
      </c>
      <c r="B756" s="1" t="s">
        <v>29</v>
      </c>
      <c r="C756" s="1" t="s">
        <v>810</v>
      </c>
      <c r="D756" s="1" t="s">
        <v>23</v>
      </c>
      <c r="E756" s="1" t="s">
        <v>35</v>
      </c>
      <c r="F756" s="28">
        <v>2670</v>
      </c>
      <c r="G756" s="30">
        <v>0.8</v>
      </c>
      <c r="H756" s="28">
        <v>2136</v>
      </c>
      <c r="I756" s="1" t="s">
        <v>24</v>
      </c>
      <c r="J756" s="2">
        <v>42162</v>
      </c>
      <c r="K756" s="1" t="s">
        <v>31</v>
      </c>
      <c r="L756">
        <v>90</v>
      </c>
      <c r="M756" s="1" t="b">
        <f>OR(Solution!$C$2=1,INDEX(Solution!$A$1:$A$11,Solution!$C$2)=Sales_Pipeline[Country])</f>
        <v>1</v>
      </c>
    </row>
    <row r="757" spans="1:13" x14ac:dyDescent="0.25">
      <c r="A757" s="2">
        <v>42072</v>
      </c>
      <c r="B757" s="1" t="s">
        <v>87</v>
      </c>
      <c r="C757" s="1" t="s">
        <v>811</v>
      </c>
      <c r="D757" s="1" t="s">
        <v>19</v>
      </c>
      <c r="E757" s="1" t="s">
        <v>20</v>
      </c>
      <c r="F757" s="28">
        <v>3570</v>
      </c>
      <c r="G757" s="30">
        <v>0.75</v>
      </c>
      <c r="H757" s="28">
        <v>2677.5</v>
      </c>
      <c r="I757" s="1" t="s">
        <v>24</v>
      </c>
      <c r="J757" s="2">
        <v>42145</v>
      </c>
      <c r="K757" s="1" t="s">
        <v>54</v>
      </c>
      <c r="L757">
        <v>73</v>
      </c>
      <c r="M757" s="1" t="b">
        <f>OR(Solution!$C$2=1,INDEX(Solution!$A$1:$A$11,Solution!$C$2)=Sales_Pipeline[Country])</f>
        <v>1</v>
      </c>
    </row>
    <row r="758" spans="1:13" x14ac:dyDescent="0.25">
      <c r="A758" s="2">
        <v>42072</v>
      </c>
      <c r="B758" s="1" t="s">
        <v>93</v>
      </c>
      <c r="C758" s="1" t="s">
        <v>812</v>
      </c>
      <c r="D758" s="1" t="s">
        <v>40</v>
      </c>
      <c r="E758" s="1" t="s">
        <v>28</v>
      </c>
      <c r="F758" s="28">
        <v>1770</v>
      </c>
      <c r="G758" s="30">
        <v>0.85</v>
      </c>
      <c r="H758" s="28">
        <v>1504.5</v>
      </c>
      <c r="I758" s="1" t="s">
        <v>24</v>
      </c>
      <c r="J758" s="2">
        <v>42098</v>
      </c>
      <c r="K758" s="1" t="s">
        <v>16</v>
      </c>
      <c r="L758">
        <v>26</v>
      </c>
      <c r="M758" s="1" t="b">
        <f>OR(Solution!$C$2=1,INDEX(Solution!$A$1:$A$11,Solution!$C$2)=Sales_Pipeline[Country])</f>
        <v>1</v>
      </c>
    </row>
    <row r="759" spans="1:13" x14ac:dyDescent="0.25">
      <c r="A759" s="2">
        <v>42072</v>
      </c>
      <c r="B759" s="1" t="s">
        <v>41</v>
      </c>
      <c r="C759" s="1" t="s">
        <v>813</v>
      </c>
      <c r="D759" s="1" t="s">
        <v>52</v>
      </c>
      <c r="E759" s="1" t="s">
        <v>35</v>
      </c>
      <c r="F759" s="28">
        <v>2650</v>
      </c>
      <c r="G759" s="30">
        <v>0.6</v>
      </c>
      <c r="H759" s="28">
        <v>1590</v>
      </c>
      <c r="I759" s="1" t="s">
        <v>47</v>
      </c>
      <c r="J759" s="2">
        <v>42178</v>
      </c>
      <c r="K759" s="1" t="s">
        <v>31</v>
      </c>
      <c r="L759">
        <v>106</v>
      </c>
      <c r="M759" s="1" t="b">
        <f>OR(Solution!$C$2=1,INDEX(Solution!$A$1:$A$11,Solution!$C$2)=Sales_Pipeline[Country])</f>
        <v>1</v>
      </c>
    </row>
    <row r="760" spans="1:13" x14ac:dyDescent="0.25">
      <c r="A760" s="2">
        <v>42072</v>
      </c>
      <c r="B760" s="1" t="s">
        <v>38</v>
      </c>
      <c r="C760" s="1" t="s">
        <v>814</v>
      </c>
      <c r="D760" s="1" t="s">
        <v>23</v>
      </c>
      <c r="E760" s="1" t="s">
        <v>14</v>
      </c>
      <c r="F760" s="28">
        <v>390</v>
      </c>
      <c r="G760" s="30">
        <v>0.7</v>
      </c>
      <c r="H760" s="28">
        <v>273</v>
      </c>
      <c r="I760" s="1" t="s">
        <v>53</v>
      </c>
      <c r="J760" s="2">
        <v>42125</v>
      </c>
      <c r="K760" s="1" t="s">
        <v>31</v>
      </c>
      <c r="L760">
        <v>53</v>
      </c>
      <c r="M760" s="1" t="b">
        <f>OR(Solution!$C$2=1,INDEX(Solution!$A$1:$A$11,Solution!$C$2)=Sales_Pipeline[Country])</f>
        <v>1</v>
      </c>
    </row>
    <row r="761" spans="1:13" x14ac:dyDescent="0.25">
      <c r="A761" s="2">
        <v>42072</v>
      </c>
      <c r="B761" s="1" t="s">
        <v>17</v>
      </c>
      <c r="C761" s="1" t="s">
        <v>815</v>
      </c>
      <c r="D761" s="1" t="s">
        <v>19</v>
      </c>
      <c r="E761" s="1" t="s">
        <v>14</v>
      </c>
      <c r="F761" s="28">
        <v>3150</v>
      </c>
      <c r="G761" s="30">
        <v>0.65</v>
      </c>
      <c r="H761" s="28">
        <v>2047.5</v>
      </c>
      <c r="I761" s="1" t="s">
        <v>24</v>
      </c>
      <c r="J761" s="2">
        <v>42145</v>
      </c>
      <c r="K761" s="1" t="s">
        <v>37</v>
      </c>
      <c r="L761">
        <v>73</v>
      </c>
      <c r="M761" s="1" t="b">
        <f>OR(Solution!$C$2=1,INDEX(Solution!$A$1:$A$11,Solution!$C$2)=Sales_Pipeline[Country])</f>
        <v>1</v>
      </c>
    </row>
    <row r="762" spans="1:13" x14ac:dyDescent="0.25">
      <c r="A762" s="2">
        <v>42073</v>
      </c>
      <c r="B762" s="1" t="s">
        <v>32</v>
      </c>
      <c r="C762" s="1" t="s">
        <v>816</v>
      </c>
      <c r="D762" s="1" t="s">
        <v>27</v>
      </c>
      <c r="E762" s="1" t="s">
        <v>20</v>
      </c>
      <c r="F762" s="28">
        <v>3650</v>
      </c>
      <c r="G762" s="30">
        <v>0.5</v>
      </c>
      <c r="H762" s="28">
        <v>1825</v>
      </c>
      <c r="I762" s="1" t="s">
        <v>47</v>
      </c>
      <c r="J762" s="2">
        <v>42157</v>
      </c>
      <c r="K762" s="1" t="s">
        <v>54</v>
      </c>
      <c r="L762">
        <v>84</v>
      </c>
      <c r="M762" s="1" t="b">
        <f>OR(Solution!$C$2=1,INDEX(Solution!$A$1:$A$11,Solution!$C$2)=Sales_Pipeline[Country])</f>
        <v>1</v>
      </c>
    </row>
    <row r="763" spans="1:13" x14ac:dyDescent="0.25">
      <c r="A763" s="2">
        <v>42073</v>
      </c>
      <c r="B763" s="1" t="s">
        <v>91</v>
      </c>
      <c r="C763" s="1" t="s">
        <v>817</v>
      </c>
      <c r="D763" s="1" t="s">
        <v>61</v>
      </c>
      <c r="E763" s="1" t="s">
        <v>14</v>
      </c>
      <c r="F763" s="28">
        <v>1280</v>
      </c>
      <c r="G763" s="30">
        <v>0.75</v>
      </c>
      <c r="H763" s="28">
        <v>960</v>
      </c>
      <c r="I763" s="1" t="s">
        <v>47</v>
      </c>
      <c r="J763" s="2">
        <v>42132</v>
      </c>
      <c r="K763" s="1" t="s">
        <v>16</v>
      </c>
      <c r="L763">
        <v>59</v>
      </c>
      <c r="M763" s="1" t="b">
        <f>OR(Solution!$C$2=1,INDEX(Solution!$A$1:$A$11,Solution!$C$2)=Sales_Pipeline[Country])</f>
        <v>1</v>
      </c>
    </row>
    <row r="764" spans="1:13" x14ac:dyDescent="0.25">
      <c r="A764" s="2">
        <v>42073</v>
      </c>
      <c r="B764" s="1" t="s">
        <v>93</v>
      </c>
      <c r="C764" s="1" t="s">
        <v>818</v>
      </c>
      <c r="D764" s="1" t="s">
        <v>43</v>
      </c>
      <c r="E764" s="1" t="s">
        <v>14</v>
      </c>
      <c r="F764" s="28">
        <v>2260</v>
      </c>
      <c r="G764" s="30">
        <v>0.65</v>
      </c>
      <c r="H764" s="28">
        <v>1469</v>
      </c>
      <c r="I764" s="1" t="s">
        <v>47</v>
      </c>
      <c r="J764" s="2">
        <v>42164</v>
      </c>
      <c r="K764" s="1" t="s">
        <v>21</v>
      </c>
      <c r="L764">
        <v>91</v>
      </c>
      <c r="M764" s="1" t="b">
        <f>OR(Solution!$C$2=1,INDEX(Solution!$A$1:$A$11,Solution!$C$2)=Sales_Pipeline[Country])</f>
        <v>1</v>
      </c>
    </row>
    <row r="765" spans="1:13" x14ac:dyDescent="0.25">
      <c r="A765" s="2">
        <v>42073</v>
      </c>
      <c r="B765" s="1" t="s">
        <v>11</v>
      </c>
      <c r="C765" s="1" t="s">
        <v>819</v>
      </c>
      <c r="D765" s="1" t="s">
        <v>43</v>
      </c>
      <c r="E765" s="1" t="s">
        <v>20</v>
      </c>
      <c r="F765" s="28">
        <v>4390</v>
      </c>
      <c r="G765" s="30">
        <v>0.6</v>
      </c>
      <c r="H765" s="28">
        <v>2634</v>
      </c>
      <c r="I765" s="1" t="s">
        <v>24</v>
      </c>
      <c r="J765" s="2">
        <v>42126</v>
      </c>
      <c r="K765" s="1" t="s">
        <v>31</v>
      </c>
      <c r="L765">
        <v>53</v>
      </c>
      <c r="M765" s="1" t="b">
        <f>OR(Solution!$C$2=1,INDEX(Solution!$A$1:$A$11,Solution!$C$2)=Sales_Pipeline[Country])</f>
        <v>1</v>
      </c>
    </row>
    <row r="766" spans="1:13" x14ac:dyDescent="0.25">
      <c r="A766" s="2">
        <v>42073</v>
      </c>
      <c r="B766" s="1" t="s">
        <v>38</v>
      </c>
      <c r="C766" s="1" t="s">
        <v>820</v>
      </c>
      <c r="D766" s="1" t="s">
        <v>40</v>
      </c>
      <c r="E766" s="1" t="s">
        <v>20</v>
      </c>
      <c r="F766" s="28">
        <v>3120</v>
      </c>
      <c r="G766" s="30">
        <v>0.75</v>
      </c>
      <c r="H766" s="28">
        <v>2340</v>
      </c>
      <c r="I766" s="1" t="s">
        <v>24</v>
      </c>
      <c r="J766" s="2">
        <v>42136</v>
      </c>
      <c r="K766" s="1" t="s">
        <v>21</v>
      </c>
      <c r="L766">
        <v>63</v>
      </c>
      <c r="M766" s="1" t="b">
        <f>OR(Solution!$C$2=1,INDEX(Solution!$A$1:$A$11,Solution!$C$2)=Sales_Pipeline[Country])</f>
        <v>1</v>
      </c>
    </row>
    <row r="767" spans="1:13" x14ac:dyDescent="0.25">
      <c r="A767" s="2">
        <v>42073</v>
      </c>
      <c r="B767" s="1" t="s">
        <v>70</v>
      </c>
      <c r="C767" s="1" t="s">
        <v>821</v>
      </c>
      <c r="D767" s="1" t="s">
        <v>57</v>
      </c>
      <c r="E767" s="1" t="s">
        <v>14</v>
      </c>
      <c r="F767" s="28">
        <v>1450</v>
      </c>
      <c r="G767" s="30">
        <v>0.7</v>
      </c>
      <c r="H767" s="28">
        <v>1015</v>
      </c>
      <c r="I767" s="1" t="s">
        <v>15</v>
      </c>
      <c r="J767" s="2">
        <v>42141</v>
      </c>
      <c r="K767" s="1" t="s">
        <v>37</v>
      </c>
      <c r="L767">
        <v>68</v>
      </c>
      <c r="M767" s="1" t="b">
        <f>OR(Solution!$C$2=1,INDEX(Solution!$A$1:$A$11,Solution!$C$2)=Sales_Pipeline[Country])</f>
        <v>1</v>
      </c>
    </row>
    <row r="768" spans="1:13" x14ac:dyDescent="0.25">
      <c r="A768" s="2">
        <v>42073</v>
      </c>
      <c r="B768" s="1" t="s">
        <v>44</v>
      </c>
      <c r="C768" s="1" t="s">
        <v>822</v>
      </c>
      <c r="D768" s="1" t="s">
        <v>23</v>
      </c>
      <c r="E768" s="1" t="s">
        <v>28</v>
      </c>
      <c r="F768" s="28">
        <v>4920</v>
      </c>
      <c r="G768" s="30">
        <v>0.75</v>
      </c>
      <c r="H768" s="28">
        <v>3690</v>
      </c>
      <c r="I768" s="1" t="s">
        <v>24</v>
      </c>
      <c r="J768" s="2">
        <v>42102</v>
      </c>
      <c r="K768" s="1" t="s">
        <v>37</v>
      </c>
      <c r="L768">
        <v>29</v>
      </c>
      <c r="M768" s="1" t="b">
        <f>OR(Solution!$C$2=1,INDEX(Solution!$A$1:$A$11,Solution!$C$2)=Sales_Pipeline[Country])</f>
        <v>1</v>
      </c>
    </row>
    <row r="769" spans="1:13" x14ac:dyDescent="0.25">
      <c r="A769" s="2">
        <v>42073</v>
      </c>
      <c r="B769" s="1" t="s">
        <v>25</v>
      </c>
      <c r="C769" s="1" t="s">
        <v>823</v>
      </c>
      <c r="D769" s="1" t="s">
        <v>34</v>
      </c>
      <c r="E769" s="1" t="s">
        <v>14</v>
      </c>
      <c r="F769" s="28">
        <v>930</v>
      </c>
      <c r="G769" s="30">
        <v>0.7</v>
      </c>
      <c r="H769" s="28">
        <v>651</v>
      </c>
      <c r="I769" s="1" t="s">
        <v>47</v>
      </c>
      <c r="J769" s="2">
        <v>42178</v>
      </c>
      <c r="K769" s="1" t="s">
        <v>31</v>
      </c>
      <c r="L769">
        <v>105</v>
      </c>
      <c r="M769" s="1" t="b">
        <f>OR(Solution!$C$2=1,INDEX(Solution!$A$1:$A$11,Solution!$C$2)=Sales_Pipeline[Country])</f>
        <v>1</v>
      </c>
    </row>
    <row r="770" spans="1:13" x14ac:dyDescent="0.25">
      <c r="A770" s="2">
        <v>42073</v>
      </c>
      <c r="B770" s="1" t="s">
        <v>29</v>
      </c>
      <c r="C770" s="1" t="s">
        <v>824</v>
      </c>
      <c r="D770" s="1" t="s">
        <v>34</v>
      </c>
      <c r="E770" s="1" t="s">
        <v>14</v>
      </c>
      <c r="F770" s="28">
        <v>4180</v>
      </c>
      <c r="G770" s="30">
        <v>0.7</v>
      </c>
      <c r="H770" s="28">
        <v>2926</v>
      </c>
      <c r="I770" s="1" t="s">
        <v>15</v>
      </c>
      <c r="J770" s="2">
        <v>42179</v>
      </c>
      <c r="K770" s="1" t="s">
        <v>31</v>
      </c>
      <c r="L770">
        <v>106</v>
      </c>
      <c r="M770" s="1" t="b">
        <f>OR(Solution!$C$2=1,INDEX(Solution!$A$1:$A$11,Solution!$C$2)=Sales_Pipeline[Country])</f>
        <v>1</v>
      </c>
    </row>
    <row r="771" spans="1:13" x14ac:dyDescent="0.25">
      <c r="A771" s="2">
        <v>42073</v>
      </c>
      <c r="B771" s="1" t="s">
        <v>93</v>
      </c>
      <c r="C771" s="1" t="s">
        <v>825</v>
      </c>
      <c r="D771" s="1" t="s">
        <v>43</v>
      </c>
      <c r="E771" s="1" t="s">
        <v>35</v>
      </c>
      <c r="F771" s="28">
        <v>4820</v>
      </c>
      <c r="G771" s="30">
        <v>0.6</v>
      </c>
      <c r="H771" s="28">
        <v>2892</v>
      </c>
      <c r="I771" s="1" t="s">
        <v>47</v>
      </c>
      <c r="J771" s="2">
        <v>42137</v>
      </c>
      <c r="K771" s="1" t="s">
        <v>37</v>
      </c>
      <c r="L771">
        <v>64</v>
      </c>
      <c r="M771" s="1" t="b">
        <f>OR(Solution!$C$2=1,INDEX(Solution!$A$1:$A$11,Solution!$C$2)=Sales_Pipeline[Country])</f>
        <v>1</v>
      </c>
    </row>
    <row r="772" spans="1:13" x14ac:dyDescent="0.25">
      <c r="A772" s="2">
        <v>42073</v>
      </c>
      <c r="B772" s="1" t="s">
        <v>11</v>
      </c>
      <c r="C772" s="1" t="s">
        <v>826</v>
      </c>
      <c r="D772" s="1" t="s">
        <v>40</v>
      </c>
      <c r="E772" s="1" t="s">
        <v>73</v>
      </c>
      <c r="F772" s="28">
        <v>4650</v>
      </c>
      <c r="G772" s="30">
        <v>0.8</v>
      </c>
      <c r="H772" s="28">
        <v>3720</v>
      </c>
      <c r="I772" s="1" t="s">
        <v>47</v>
      </c>
      <c r="J772" s="2">
        <v>42132</v>
      </c>
      <c r="K772" s="1" t="s">
        <v>54</v>
      </c>
      <c r="L772">
        <v>59</v>
      </c>
      <c r="M772" s="1" t="b">
        <f>OR(Solution!$C$2=1,INDEX(Solution!$A$1:$A$11,Solution!$C$2)=Sales_Pipeline[Country])</f>
        <v>1</v>
      </c>
    </row>
    <row r="773" spans="1:13" x14ac:dyDescent="0.25">
      <c r="A773" s="2">
        <v>42073</v>
      </c>
      <c r="B773" s="1" t="s">
        <v>59</v>
      </c>
      <c r="C773" s="1" t="s">
        <v>827</v>
      </c>
      <c r="D773" s="1" t="s">
        <v>43</v>
      </c>
      <c r="E773" s="1" t="s">
        <v>14</v>
      </c>
      <c r="F773" s="28">
        <v>1600</v>
      </c>
      <c r="G773" s="30">
        <v>0.55000000000000004</v>
      </c>
      <c r="H773" s="28">
        <v>880</v>
      </c>
      <c r="I773" s="1" t="s">
        <v>47</v>
      </c>
      <c r="J773" s="2">
        <v>42156</v>
      </c>
      <c r="K773" s="1" t="s">
        <v>16</v>
      </c>
      <c r="L773">
        <v>83</v>
      </c>
      <c r="M773" s="1" t="b">
        <f>OR(Solution!$C$2=1,INDEX(Solution!$A$1:$A$11,Solution!$C$2)=Sales_Pipeline[Country])</f>
        <v>1</v>
      </c>
    </row>
    <row r="774" spans="1:13" x14ac:dyDescent="0.25">
      <c r="A774" s="2">
        <v>42074</v>
      </c>
      <c r="B774" s="1" t="s">
        <v>44</v>
      </c>
      <c r="C774" s="1" t="s">
        <v>828</v>
      </c>
      <c r="D774" s="1" t="s">
        <v>52</v>
      </c>
      <c r="E774" s="1" t="s">
        <v>35</v>
      </c>
      <c r="F774" s="28">
        <v>4310</v>
      </c>
      <c r="G774" s="30">
        <v>0.85</v>
      </c>
      <c r="H774" s="28">
        <v>3663.5</v>
      </c>
      <c r="I774" s="1" t="s">
        <v>47</v>
      </c>
      <c r="J774" s="2">
        <v>42136</v>
      </c>
      <c r="K774" s="1" t="s">
        <v>37</v>
      </c>
      <c r="L774">
        <v>62</v>
      </c>
      <c r="M774" s="1" t="b">
        <f>OR(Solution!$C$2=1,INDEX(Solution!$A$1:$A$11,Solution!$C$2)=Sales_Pipeline[Country])</f>
        <v>1</v>
      </c>
    </row>
    <row r="775" spans="1:13" x14ac:dyDescent="0.25">
      <c r="A775" s="2">
        <v>42074</v>
      </c>
      <c r="B775" s="1" t="s">
        <v>74</v>
      </c>
      <c r="C775" s="1" t="s">
        <v>829</v>
      </c>
      <c r="D775" s="1" t="s">
        <v>61</v>
      </c>
      <c r="E775" s="1" t="s">
        <v>14</v>
      </c>
      <c r="F775" s="28">
        <v>1490</v>
      </c>
      <c r="G775" s="30">
        <v>0.6</v>
      </c>
      <c r="H775" s="28">
        <v>894</v>
      </c>
      <c r="I775" s="1" t="s">
        <v>24</v>
      </c>
      <c r="J775" s="2">
        <v>42180</v>
      </c>
      <c r="K775" s="1" t="s">
        <v>21</v>
      </c>
      <c r="L775">
        <v>106</v>
      </c>
      <c r="M775" s="1" t="b">
        <f>OR(Solution!$C$2=1,INDEX(Solution!$A$1:$A$11,Solution!$C$2)=Sales_Pipeline[Country])</f>
        <v>1</v>
      </c>
    </row>
    <row r="776" spans="1:13" x14ac:dyDescent="0.25">
      <c r="A776" s="2">
        <v>42074</v>
      </c>
      <c r="B776" s="1" t="s">
        <v>17</v>
      </c>
      <c r="C776" s="1" t="s">
        <v>830</v>
      </c>
      <c r="D776" s="1" t="s">
        <v>34</v>
      </c>
      <c r="E776" s="1" t="s">
        <v>14</v>
      </c>
      <c r="F776" s="28">
        <v>2530</v>
      </c>
      <c r="G776" s="30">
        <v>0.75</v>
      </c>
      <c r="H776" s="28">
        <v>1897.5</v>
      </c>
      <c r="I776" s="1" t="s">
        <v>47</v>
      </c>
      <c r="J776" s="2">
        <v>42183</v>
      </c>
      <c r="K776" s="1" t="s">
        <v>21</v>
      </c>
      <c r="L776">
        <v>109</v>
      </c>
      <c r="M776" s="1" t="b">
        <f>OR(Solution!$C$2=1,INDEX(Solution!$A$1:$A$11,Solution!$C$2)=Sales_Pipeline[Country])</f>
        <v>1</v>
      </c>
    </row>
    <row r="777" spans="1:13" x14ac:dyDescent="0.25">
      <c r="A777" s="2">
        <v>42074</v>
      </c>
      <c r="B777" s="1" t="s">
        <v>68</v>
      </c>
      <c r="C777" s="1" t="s">
        <v>831</v>
      </c>
      <c r="D777" s="1" t="s">
        <v>61</v>
      </c>
      <c r="E777" s="1" t="s">
        <v>14</v>
      </c>
      <c r="F777" s="28">
        <v>430</v>
      </c>
      <c r="G777" s="30">
        <v>0.55000000000000004</v>
      </c>
      <c r="H777" s="28">
        <v>236.5</v>
      </c>
      <c r="I777" s="1" t="s">
        <v>24</v>
      </c>
      <c r="J777" s="2">
        <v>42112</v>
      </c>
      <c r="K777" s="1" t="s">
        <v>54</v>
      </c>
      <c r="L777">
        <v>38</v>
      </c>
      <c r="M777" s="1" t="b">
        <f>OR(Solution!$C$2=1,INDEX(Solution!$A$1:$A$11,Solution!$C$2)=Sales_Pipeline[Country])</f>
        <v>1</v>
      </c>
    </row>
    <row r="778" spans="1:13" x14ac:dyDescent="0.25">
      <c r="A778" s="2">
        <v>42074</v>
      </c>
      <c r="B778" s="1" t="s">
        <v>74</v>
      </c>
      <c r="C778" s="1" t="s">
        <v>832</v>
      </c>
      <c r="D778" s="1" t="s">
        <v>19</v>
      </c>
      <c r="E778" s="1" t="s">
        <v>14</v>
      </c>
      <c r="F778" s="28">
        <v>4790</v>
      </c>
      <c r="G778" s="30">
        <v>0.75</v>
      </c>
      <c r="H778" s="28">
        <v>3592.5</v>
      </c>
      <c r="I778" s="1" t="s">
        <v>15</v>
      </c>
      <c r="J778" s="2">
        <v>42102</v>
      </c>
      <c r="K778" s="1" t="s">
        <v>21</v>
      </c>
      <c r="L778">
        <v>28</v>
      </c>
      <c r="M778" s="1" t="b">
        <f>OR(Solution!$C$2=1,INDEX(Solution!$A$1:$A$11,Solution!$C$2)=Sales_Pipeline[Country])</f>
        <v>1</v>
      </c>
    </row>
    <row r="779" spans="1:13" x14ac:dyDescent="0.25">
      <c r="A779" s="2">
        <v>42074</v>
      </c>
      <c r="B779" s="1" t="s">
        <v>11</v>
      </c>
      <c r="C779" s="1" t="s">
        <v>833</v>
      </c>
      <c r="D779" s="1" t="s">
        <v>27</v>
      </c>
      <c r="E779" s="1" t="s">
        <v>14</v>
      </c>
      <c r="F779" s="28">
        <v>3980</v>
      </c>
      <c r="G779" s="30">
        <v>0.65</v>
      </c>
      <c r="H779" s="28">
        <v>2587</v>
      </c>
      <c r="I779" s="1" t="s">
        <v>24</v>
      </c>
      <c r="J779" s="2">
        <v>42171</v>
      </c>
      <c r="K779" s="1" t="s">
        <v>37</v>
      </c>
      <c r="L779">
        <v>97</v>
      </c>
      <c r="M779" s="1" t="b">
        <f>OR(Solution!$C$2=1,INDEX(Solution!$A$1:$A$11,Solution!$C$2)=Sales_Pipeline[Country])</f>
        <v>1</v>
      </c>
    </row>
    <row r="780" spans="1:13" x14ac:dyDescent="0.25">
      <c r="A780" s="2">
        <v>42075</v>
      </c>
      <c r="B780" s="1" t="s">
        <v>48</v>
      </c>
      <c r="C780" s="1" t="s">
        <v>834</v>
      </c>
      <c r="D780" s="1" t="s">
        <v>43</v>
      </c>
      <c r="E780" s="1" t="s">
        <v>14</v>
      </c>
      <c r="F780" s="28">
        <v>820</v>
      </c>
      <c r="G780" s="30">
        <v>0.75</v>
      </c>
      <c r="H780" s="28">
        <v>615</v>
      </c>
      <c r="I780" s="1" t="s">
        <v>47</v>
      </c>
      <c r="J780" s="2">
        <v>42109</v>
      </c>
      <c r="K780" s="1" t="s">
        <v>37</v>
      </c>
      <c r="L780">
        <v>34</v>
      </c>
      <c r="M780" s="1" t="b">
        <f>OR(Solution!$C$2=1,INDEX(Solution!$A$1:$A$11,Solution!$C$2)=Sales_Pipeline[Country])</f>
        <v>1</v>
      </c>
    </row>
    <row r="781" spans="1:13" x14ac:dyDescent="0.25">
      <c r="A781" s="2">
        <v>42075</v>
      </c>
      <c r="B781" s="1" t="s">
        <v>83</v>
      </c>
      <c r="C781" s="1" t="s">
        <v>835</v>
      </c>
      <c r="D781" s="1" t="s">
        <v>61</v>
      </c>
      <c r="E781" s="1" t="s">
        <v>14</v>
      </c>
      <c r="F781" s="28">
        <v>750</v>
      </c>
      <c r="G781" s="30">
        <v>0.55000000000000004</v>
      </c>
      <c r="H781" s="28">
        <v>412.5</v>
      </c>
      <c r="I781" s="1" t="s">
        <v>47</v>
      </c>
      <c r="J781" s="2">
        <v>42100</v>
      </c>
      <c r="K781" s="1" t="s">
        <v>16</v>
      </c>
      <c r="L781">
        <v>25</v>
      </c>
      <c r="M781" s="1" t="b">
        <f>OR(Solution!$C$2=1,INDEX(Solution!$A$1:$A$11,Solution!$C$2)=Sales_Pipeline[Country])</f>
        <v>1</v>
      </c>
    </row>
    <row r="782" spans="1:13" x14ac:dyDescent="0.25">
      <c r="A782" s="2">
        <v>42075</v>
      </c>
      <c r="B782" s="1" t="s">
        <v>59</v>
      </c>
      <c r="C782" s="1" t="s">
        <v>836</v>
      </c>
      <c r="D782" s="1" t="s">
        <v>34</v>
      </c>
      <c r="E782" s="1" t="s">
        <v>20</v>
      </c>
      <c r="F782" s="28">
        <v>2560</v>
      </c>
      <c r="G782" s="30">
        <v>0.7</v>
      </c>
      <c r="H782" s="28">
        <v>1792</v>
      </c>
      <c r="I782" s="1" t="s">
        <v>15</v>
      </c>
      <c r="J782" s="2">
        <v>42179</v>
      </c>
      <c r="K782" s="1" t="s">
        <v>31</v>
      </c>
      <c r="L782">
        <v>104</v>
      </c>
      <c r="M782" s="1" t="b">
        <f>OR(Solution!$C$2=1,INDEX(Solution!$A$1:$A$11,Solution!$C$2)=Sales_Pipeline[Country])</f>
        <v>1</v>
      </c>
    </row>
    <row r="783" spans="1:13" x14ac:dyDescent="0.25">
      <c r="A783" s="2">
        <v>42075</v>
      </c>
      <c r="B783" s="1" t="s">
        <v>87</v>
      </c>
      <c r="C783" s="1" t="s">
        <v>837</v>
      </c>
      <c r="D783" s="1" t="s">
        <v>27</v>
      </c>
      <c r="E783" s="1" t="s">
        <v>20</v>
      </c>
      <c r="F783" s="28">
        <v>1370</v>
      </c>
      <c r="G783" s="30">
        <v>0.7</v>
      </c>
      <c r="H783" s="28">
        <v>959</v>
      </c>
      <c r="I783" s="1" t="s">
        <v>47</v>
      </c>
      <c r="J783" s="2">
        <v>42173</v>
      </c>
      <c r="K783" s="1" t="s">
        <v>37</v>
      </c>
      <c r="L783">
        <v>98</v>
      </c>
      <c r="M783" s="1" t="b">
        <f>OR(Solution!$C$2=1,INDEX(Solution!$A$1:$A$11,Solution!$C$2)=Sales_Pipeline[Country])</f>
        <v>1</v>
      </c>
    </row>
    <row r="784" spans="1:13" x14ac:dyDescent="0.25">
      <c r="A784" s="2">
        <v>42075</v>
      </c>
      <c r="B784" s="1" t="s">
        <v>91</v>
      </c>
      <c r="C784" s="1" t="s">
        <v>838</v>
      </c>
      <c r="D784" s="1" t="s">
        <v>43</v>
      </c>
      <c r="E784" s="1" t="s">
        <v>20</v>
      </c>
      <c r="F784" s="28">
        <v>4250</v>
      </c>
      <c r="G784" s="30">
        <v>0.6</v>
      </c>
      <c r="H784" s="28">
        <v>2550</v>
      </c>
      <c r="I784" s="1" t="s">
        <v>24</v>
      </c>
      <c r="J784" s="2">
        <v>42160</v>
      </c>
      <c r="K784" s="1" t="s">
        <v>16</v>
      </c>
      <c r="L784">
        <v>85</v>
      </c>
      <c r="M784" s="1" t="b">
        <f>OR(Solution!$C$2=1,INDEX(Solution!$A$1:$A$11,Solution!$C$2)=Sales_Pipeline[Country])</f>
        <v>1</v>
      </c>
    </row>
    <row r="785" spans="1:13" x14ac:dyDescent="0.25">
      <c r="A785" s="2">
        <v>42075</v>
      </c>
      <c r="B785" s="1" t="s">
        <v>62</v>
      </c>
      <c r="C785" s="1" t="s">
        <v>839</v>
      </c>
      <c r="D785" s="1" t="s">
        <v>34</v>
      </c>
      <c r="E785" s="1" t="s">
        <v>14</v>
      </c>
      <c r="F785" s="28">
        <v>3730</v>
      </c>
      <c r="G785" s="30">
        <v>0.75</v>
      </c>
      <c r="H785" s="28">
        <v>2797.5</v>
      </c>
      <c r="I785" s="1" t="s">
        <v>47</v>
      </c>
      <c r="J785" s="2">
        <v>42180</v>
      </c>
      <c r="K785" s="1" t="s">
        <v>21</v>
      </c>
      <c r="L785">
        <v>105</v>
      </c>
      <c r="M785" s="1" t="b">
        <f>OR(Solution!$C$2=1,INDEX(Solution!$A$1:$A$11,Solution!$C$2)=Sales_Pipeline[Country])</f>
        <v>1</v>
      </c>
    </row>
    <row r="786" spans="1:13" x14ac:dyDescent="0.25">
      <c r="A786" s="2">
        <v>42075</v>
      </c>
      <c r="B786" s="1" t="s">
        <v>11</v>
      </c>
      <c r="C786" s="1" t="s">
        <v>840</v>
      </c>
      <c r="D786" s="1" t="s">
        <v>27</v>
      </c>
      <c r="E786" s="1" t="s">
        <v>20</v>
      </c>
      <c r="F786" s="28">
        <v>2380</v>
      </c>
      <c r="G786" s="30">
        <v>0.5</v>
      </c>
      <c r="H786" s="28">
        <v>1190</v>
      </c>
      <c r="I786" s="1" t="s">
        <v>15</v>
      </c>
      <c r="J786" s="2">
        <v>42096</v>
      </c>
      <c r="K786" s="1" t="s">
        <v>37</v>
      </c>
      <c r="L786">
        <v>21</v>
      </c>
      <c r="M786" s="1" t="b">
        <f>OR(Solution!$C$2=1,INDEX(Solution!$A$1:$A$11,Solution!$C$2)=Sales_Pipeline[Country])</f>
        <v>1</v>
      </c>
    </row>
    <row r="787" spans="1:13" x14ac:dyDescent="0.25">
      <c r="A787" s="2">
        <v>42075</v>
      </c>
      <c r="B787" s="1" t="s">
        <v>32</v>
      </c>
      <c r="C787" s="1" t="s">
        <v>841</v>
      </c>
      <c r="D787" s="1" t="s">
        <v>19</v>
      </c>
      <c r="E787" s="1" t="s">
        <v>14</v>
      </c>
      <c r="F787" s="28">
        <v>330</v>
      </c>
      <c r="G787" s="30">
        <v>0.8</v>
      </c>
      <c r="H787" s="28">
        <v>264</v>
      </c>
      <c r="I787" s="1" t="s">
        <v>53</v>
      </c>
      <c r="J787" s="2">
        <v>42098</v>
      </c>
      <c r="K787" s="1" t="s">
        <v>54</v>
      </c>
      <c r="L787">
        <v>23</v>
      </c>
      <c r="M787" s="1" t="b">
        <f>OR(Solution!$C$2=1,INDEX(Solution!$A$1:$A$11,Solution!$C$2)=Sales_Pipeline[Country])</f>
        <v>1</v>
      </c>
    </row>
    <row r="788" spans="1:13" x14ac:dyDescent="0.25">
      <c r="A788" s="2">
        <v>42075</v>
      </c>
      <c r="B788" s="1" t="s">
        <v>93</v>
      </c>
      <c r="C788" s="1" t="s">
        <v>842</v>
      </c>
      <c r="D788" s="1" t="s">
        <v>34</v>
      </c>
      <c r="E788" s="1" t="s">
        <v>20</v>
      </c>
      <c r="F788" s="28">
        <v>1060</v>
      </c>
      <c r="G788" s="30">
        <v>0.85</v>
      </c>
      <c r="H788" s="28">
        <v>901</v>
      </c>
      <c r="I788" s="1" t="s">
        <v>15</v>
      </c>
      <c r="J788" s="2">
        <v>42230</v>
      </c>
      <c r="K788" s="1" t="s">
        <v>54</v>
      </c>
      <c r="L788">
        <v>155</v>
      </c>
      <c r="M788" s="1" t="b">
        <f>OR(Solution!$C$2=1,INDEX(Solution!$A$1:$A$11,Solution!$C$2)=Sales_Pipeline[Country])</f>
        <v>1</v>
      </c>
    </row>
    <row r="789" spans="1:13" x14ac:dyDescent="0.25">
      <c r="A789" s="2">
        <v>42075</v>
      </c>
      <c r="B789" s="1" t="s">
        <v>83</v>
      </c>
      <c r="C789" s="1" t="s">
        <v>843</v>
      </c>
      <c r="D789" s="1" t="s">
        <v>43</v>
      </c>
      <c r="E789" s="1" t="s">
        <v>46</v>
      </c>
      <c r="F789" s="28">
        <v>3910</v>
      </c>
      <c r="G789" s="30">
        <v>0.8</v>
      </c>
      <c r="H789" s="28">
        <v>3128</v>
      </c>
      <c r="I789" s="1" t="s">
        <v>47</v>
      </c>
      <c r="J789" s="2">
        <v>42089</v>
      </c>
      <c r="K789" s="1" t="s">
        <v>54</v>
      </c>
      <c r="M789" s="1" t="b">
        <f>OR(Solution!$C$2=1,INDEX(Solution!$A$1:$A$11,Solution!$C$2)=Sales_Pipeline[Country])</f>
        <v>1</v>
      </c>
    </row>
    <row r="790" spans="1:13" x14ac:dyDescent="0.25">
      <c r="A790" s="2">
        <v>42075</v>
      </c>
      <c r="B790" s="1" t="s">
        <v>62</v>
      </c>
      <c r="C790" s="1" t="s">
        <v>844</v>
      </c>
      <c r="D790" s="1" t="s">
        <v>34</v>
      </c>
      <c r="E790" s="1" t="s">
        <v>14</v>
      </c>
      <c r="F790" s="28">
        <v>2390</v>
      </c>
      <c r="G790" s="30">
        <v>0.65</v>
      </c>
      <c r="H790" s="28">
        <v>1553.5</v>
      </c>
      <c r="I790" s="1" t="s">
        <v>47</v>
      </c>
      <c r="J790" s="2">
        <v>42153</v>
      </c>
      <c r="K790" s="1" t="s">
        <v>54</v>
      </c>
      <c r="L790">
        <v>78</v>
      </c>
      <c r="M790" s="1" t="b">
        <f>OR(Solution!$C$2=1,INDEX(Solution!$A$1:$A$11,Solution!$C$2)=Sales_Pipeline[Country])</f>
        <v>1</v>
      </c>
    </row>
    <row r="791" spans="1:13" x14ac:dyDescent="0.25">
      <c r="A791" s="2">
        <v>42075</v>
      </c>
      <c r="B791" s="1" t="s">
        <v>44</v>
      </c>
      <c r="C791" s="1" t="s">
        <v>845</v>
      </c>
      <c r="D791" s="1" t="s">
        <v>27</v>
      </c>
      <c r="E791" s="1" t="s">
        <v>35</v>
      </c>
      <c r="F791" s="28">
        <v>1500</v>
      </c>
      <c r="G791" s="30">
        <v>0.85</v>
      </c>
      <c r="H791" s="28">
        <v>1275</v>
      </c>
      <c r="I791" s="1" t="s">
        <v>47</v>
      </c>
      <c r="J791" s="2">
        <v>42228</v>
      </c>
      <c r="K791" s="1" t="s">
        <v>54</v>
      </c>
      <c r="L791">
        <v>153</v>
      </c>
      <c r="M791" s="1" t="b">
        <f>OR(Solution!$C$2=1,INDEX(Solution!$A$1:$A$11,Solution!$C$2)=Sales_Pipeline[Country])</f>
        <v>1</v>
      </c>
    </row>
    <row r="792" spans="1:13" x14ac:dyDescent="0.25">
      <c r="A792" s="2">
        <v>42075</v>
      </c>
      <c r="B792" s="1" t="s">
        <v>93</v>
      </c>
      <c r="C792" s="1" t="s">
        <v>846</v>
      </c>
      <c r="D792" s="1" t="s">
        <v>40</v>
      </c>
      <c r="E792" s="1" t="s">
        <v>20</v>
      </c>
      <c r="F792" s="28">
        <v>1630</v>
      </c>
      <c r="G792" s="30">
        <v>0.6</v>
      </c>
      <c r="H792" s="28">
        <v>978</v>
      </c>
      <c r="I792" s="1" t="s">
        <v>47</v>
      </c>
      <c r="J792" s="2">
        <v>42150</v>
      </c>
      <c r="K792" s="1" t="s">
        <v>37</v>
      </c>
      <c r="L792">
        <v>75</v>
      </c>
      <c r="M792" s="1" t="b">
        <f>OR(Solution!$C$2=1,INDEX(Solution!$A$1:$A$11,Solution!$C$2)=Sales_Pipeline[Country])</f>
        <v>1</v>
      </c>
    </row>
    <row r="793" spans="1:13" x14ac:dyDescent="0.25">
      <c r="A793" s="2">
        <v>42075</v>
      </c>
      <c r="B793" s="1" t="s">
        <v>87</v>
      </c>
      <c r="C793" s="1" t="s">
        <v>847</v>
      </c>
      <c r="D793" s="1" t="s">
        <v>19</v>
      </c>
      <c r="E793" s="1" t="s">
        <v>20</v>
      </c>
      <c r="F793" s="28">
        <v>3550</v>
      </c>
      <c r="G793" s="30">
        <v>0.6</v>
      </c>
      <c r="H793" s="28">
        <v>2130</v>
      </c>
      <c r="I793" s="1" t="s">
        <v>47</v>
      </c>
      <c r="J793" s="2">
        <v>42114</v>
      </c>
      <c r="K793" s="1" t="s">
        <v>16</v>
      </c>
      <c r="L793">
        <v>39</v>
      </c>
      <c r="M793" s="1" t="b">
        <f>OR(Solution!$C$2=1,INDEX(Solution!$A$1:$A$11,Solution!$C$2)=Sales_Pipeline[Country])</f>
        <v>1</v>
      </c>
    </row>
    <row r="794" spans="1:13" x14ac:dyDescent="0.25">
      <c r="A794" s="2">
        <v>42075</v>
      </c>
      <c r="B794" s="1" t="s">
        <v>91</v>
      </c>
      <c r="C794" s="1" t="s">
        <v>848</v>
      </c>
      <c r="D794" s="1" t="s">
        <v>23</v>
      </c>
      <c r="E794" s="1" t="s">
        <v>14</v>
      </c>
      <c r="F794" s="28">
        <v>3160</v>
      </c>
      <c r="G794" s="30">
        <v>0.8</v>
      </c>
      <c r="H794" s="28">
        <v>2528</v>
      </c>
      <c r="I794" s="1" t="s">
        <v>24</v>
      </c>
      <c r="J794" s="2">
        <v>42103</v>
      </c>
      <c r="K794" s="1" t="s">
        <v>16</v>
      </c>
      <c r="L794">
        <v>28</v>
      </c>
      <c r="M794" s="1" t="b">
        <f>OR(Solution!$C$2=1,INDEX(Solution!$A$1:$A$11,Solution!$C$2)=Sales_Pipeline[Country])</f>
        <v>1</v>
      </c>
    </row>
    <row r="795" spans="1:13" x14ac:dyDescent="0.25">
      <c r="A795" s="2">
        <v>42075</v>
      </c>
      <c r="B795" s="1" t="s">
        <v>44</v>
      </c>
      <c r="C795" s="1" t="s">
        <v>849</v>
      </c>
      <c r="D795" s="1" t="s">
        <v>13</v>
      </c>
      <c r="E795" s="1" t="s">
        <v>20</v>
      </c>
      <c r="F795" s="28">
        <v>2850</v>
      </c>
      <c r="G795" s="30">
        <v>0.65</v>
      </c>
      <c r="H795" s="28">
        <v>1852.5</v>
      </c>
      <c r="I795" s="1" t="s">
        <v>24</v>
      </c>
      <c r="J795" s="2">
        <v>42170</v>
      </c>
      <c r="K795" s="1" t="s">
        <v>31</v>
      </c>
      <c r="L795">
        <v>95</v>
      </c>
      <c r="M795" s="1" t="b">
        <f>OR(Solution!$C$2=1,INDEX(Solution!$A$1:$A$11,Solution!$C$2)=Sales_Pipeline[Country])</f>
        <v>1</v>
      </c>
    </row>
    <row r="796" spans="1:13" x14ac:dyDescent="0.25">
      <c r="A796" s="2">
        <v>42075</v>
      </c>
      <c r="B796" s="1" t="s">
        <v>38</v>
      </c>
      <c r="C796" s="1" t="s">
        <v>850</v>
      </c>
      <c r="D796" s="1" t="s">
        <v>23</v>
      </c>
      <c r="E796" s="1" t="s">
        <v>14</v>
      </c>
      <c r="F796" s="28">
        <v>2760</v>
      </c>
      <c r="G796" s="30">
        <v>0.8</v>
      </c>
      <c r="H796" s="28">
        <v>2208</v>
      </c>
      <c r="I796" s="1" t="s">
        <v>47</v>
      </c>
      <c r="J796" s="2">
        <v>42137</v>
      </c>
      <c r="K796" s="1" t="s">
        <v>31</v>
      </c>
      <c r="L796">
        <v>62</v>
      </c>
      <c r="M796" s="1" t="b">
        <f>OR(Solution!$C$2=1,INDEX(Solution!$A$1:$A$11,Solution!$C$2)=Sales_Pipeline[Country])</f>
        <v>1</v>
      </c>
    </row>
    <row r="797" spans="1:13" x14ac:dyDescent="0.25">
      <c r="A797" s="2">
        <v>42076</v>
      </c>
      <c r="B797" s="1" t="s">
        <v>11</v>
      </c>
      <c r="C797" s="1" t="s">
        <v>851</v>
      </c>
      <c r="D797" s="1" t="s">
        <v>57</v>
      </c>
      <c r="E797" s="1" t="s">
        <v>14</v>
      </c>
      <c r="F797" s="28">
        <v>230</v>
      </c>
      <c r="G797" s="30">
        <v>0.75</v>
      </c>
      <c r="H797" s="28">
        <v>172.5</v>
      </c>
      <c r="I797" s="1" t="s">
        <v>53</v>
      </c>
      <c r="J797" s="2">
        <v>42176</v>
      </c>
      <c r="K797" s="1" t="s">
        <v>37</v>
      </c>
      <c r="L797">
        <v>100</v>
      </c>
      <c r="M797" s="1" t="b">
        <f>OR(Solution!$C$2=1,INDEX(Solution!$A$1:$A$11,Solution!$C$2)=Sales_Pipeline[Country])</f>
        <v>1</v>
      </c>
    </row>
    <row r="798" spans="1:13" x14ac:dyDescent="0.25">
      <c r="A798" s="2">
        <v>42076</v>
      </c>
      <c r="B798" s="1" t="s">
        <v>32</v>
      </c>
      <c r="C798" s="1" t="s">
        <v>852</v>
      </c>
      <c r="D798" s="1" t="s">
        <v>34</v>
      </c>
      <c r="E798" s="1" t="s">
        <v>20</v>
      </c>
      <c r="F798" s="28">
        <v>1720</v>
      </c>
      <c r="G798" s="30">
        <v>0.55000000000000004</v>
      </c>
      <c r="H798" s="28">
        <v>946</v>
      </c>
      <c r="I798" s="1" t="s">
        <v>15</v>
      </c>
      <c r="J798" s="2">
        <v>42101</v>
      </c>
      <c r="K798" s="1" t="s">
        <v>21</v>
      </c>
      <c r="L798">
        <v>25</v>
      </c>
      <c r="M798" s="1" t="b">
        <f>OR(Solution!$C$2=1,INDEX(Solution!$A$1:$A$11,Solution!$C$2)=Sales_Pipeline[Country])</f>
        <v>1</v>
      </c>
    </row>
    <row r="799" spans="1:13" x14ac:dyDescent="0.25">
      <c r="A799" s="2">
        <v>42076</v>
      </c>
      <c r="B799" s="1" t="s">
        <v>65</v>
      </c>
      <c r="C799" s="1" t="s">
        <v>853</v>
      </c>
      <c r="D799" s="1" t="s">
        <v>43</v>
      </c>
      <c r="E799" s="1" t="s">
        <v>28</v>
      </c>
      <c r="F799" s="28">
        <v>2060</v>
      </c>
      <c r="G799" s="30">
        <v>0.7</v>
      </c>
      <c r="H799" s="28">
        <v>1442</v>
      </c>
      <c r="I799" s="1" t="s">
        <v>15</v>
      </c>
      <c r="J799" s="2">
        <v>42148</v>
      </c>
      <c r="K799" s="1" t="s">
        <v>21</v>
      </c>
      <c r="L799">
        <v>72</v>
      </c>
      <c r="M799" s="1" t="b">
        <f>OR(Solution!$C$2=1,INDEX(Solution!$A$1:$A$11,Solution!$C$2)=Sales_Pipeline[Country])</f>
        <v>1</v>
      </c>
    </row>
    <row r="800" spans="1:13" x14ac:dyDescent="0.25">
      <c r="A800" s="2">
        <v>42076</v>
      </c>
      <c r="B800" s="1" t="s">
        <v>59</v>
      </c>
      <c r="C800" s="1" t="s">
        <v>854</v>
      </c>
      <c r="D800" s="1" t="s">
        <v>61</v>
      </c>
      <c r="E800" s="1" t="s">
        <v>20</v>
      </c>
      <c r="F800" s="28">
        <v>2260</v>
      </c>
      <c r="G800" s="30">
        <v>0.8</v>
      </c>
      <c r="H800" s="28">
        <v>1808</v>
      </c>
      <c r="I800" s="1" t="s">
        <v>24</v>
      </c>
      <c r="J800" s="2">
        <v>42110</v>
      </c>
      <c r="K800" s="1" t="s">
        <v>54</v>
      </c>
      <c r="L800">
        <v>34</v>
      </c>
      <c r="M800" s="1" t="b">
        <f>OR(Solution!$C$2=1,INDEX(Solution!$A$1:$A$11,Solution!$C$2)=Sales_Pipeline[Country])</f>
        <v>1</v>
      </c>
    </row>
    <row r="801" spans="1:13" x14ac:dyDescent="0.25">
      <c r="A801" s="2">
        <v>42076</v>
      </c>
      <c r="B801" s="1" t="s">
        <v>25</v>
      </c>
      <c r="C801" s="1" t="s">
        <v>855</v>
      </c>
      <c r="D801" s="1" t="s">
        <v>34</v>
      </c>
      <c r="E801" s="1" t="s">
        <v>14</v>
      </c>
      <c r="F801" s="28">
        <v>4680</v>
      </c>
      <c r="G801" s="30">
        <v>0.55000000000000004</v>
      </c>
      <c r="H801" s="28">
        <v>2574</v>
      </c>
      <c r="I801" s="1" t="s">
        <v>47</v>
      </c>
      <c r="J801" s="2">
        <v>42138</v>
      </c>
      <c r="K801" s="1" t="s">
        <v>21</v>
      </c>
      <c r="L801">
        <v>62</v>
      </c>
      <c r="M801" s="1" t="b">
        <f>OR(Solution!$C$2=1,INDEX(Solution!$A$1:$A$11,Solution!$C$2)=Sales_Pipeline[Country])</f>
        <v>1</v>
      </c>
    </row>
    <row r="802" spans="1:13" x14ac:dyDescent="0.25">
      <c r="A802" s="2">
        <v>42076</v>
      </c>
      <c r="B802" s="1" t="s">
        <v>29</v>
      </c>
      <c r="C802" s="1" t="s">
        <v>856</v>
      </c>
      <c r="D802" s="1" t="s">
        <v>23</v>
      </c>
      <c r="E802" s="1" t="s">
        <v>73</v>
      </c>
      <c r="F802" s="28">
        <v>580</v>
      </c>
      <c r="G802" s="30">
        <v>0.65</v>
      </c>
      <c r="H802" s="28">
        <v>377</v>
      </c>
      <c r="I802" s="1" t="s">
        <v>15</v>
      </c>
      <c r="J802" s="2">
        <v>42138</v>
      </c>
      <c r="K802" s="1" t="s">
        <v>54</v>
      </c>
      <c r="L802">
        <v>62</v>
      </c>
      <c r="M802" s="1" t="b">
        <f>OR(Solution!$C$2=1,INDEX(Solution!$A$1:$A$11,Solution!$C$2)=Sales_Pipeline[Country])</f>
        <v>1</v>
      </c>
    </row>
    <row r="803" spans="1:13" x14ac:dyDescent="0.25">
      <c r="A803" s="2">
        <v>42076</v>
      </c>
      <c r="B803" s="1" t="s">
        <v>65</v>
      </c>
      <c r="C803" s="1" t="s">
        <v>857</v>
      </c>
      <c r="D803" s="1" t="s">
        <v>23</v>
      </c>
      <c r="E803" s="1" t="s">
        <v>14</v>
      </c>
      <c r="F803" s="28">
        <v>4820</v>
      </c>
      <c r="G803" s="30">
        <v>0.75</v>
      </c>
      <c r="H803" s="28">
        <v>3615</v>
      </c>
      <c r="I803" s="1" t="s">
        <v>47</v>
      </c>
      <c r="J803" s="2">
        <v>42161</v>
      </c>
      <c r="K803" s="1" t="s">
        <v>31</v>
      </c>
      <c r="L803">
        <v>85</v>
      </c>
      <c r="M803" s="1" t="b">
        <f>OR(Solution!$C$2=1,INDEX(Solution!$A$1:$A$11,Solution!$C$2)=Sales_Pipeline[Country])</f>
        <v>1</v>
      </c>
    </row>
    <row r="804" spans="1:13" x14ac:dyDescent="0.25">
      <c r="A804" s="2">
        <v>42076</v>
      </c>
      <c r="B804" s="1" t="s">
        <v>38</v>
      </c>
      <c r="C804" s="1" t="s">
        <v>858</v>
      </c>
      <c r="D804" s="1" t="s">
        <v>57</v>
      </c>
      <c r="E804" s="1" t="s">
        <v>35</v>
      </c>
      <c r="F804" s="28">
        <v>2800</v>
      </c>
      <c r="G804" s="30">
        <v>0.55000000000000004</v>
      </c>
      <c r="H804" s="28">
        <v>1540</v>
      </c>
      <c r="I804" s="1" t="s">
        <v>15</v>
      </c>
      <c r="J804" s="2">
        <v>42132</v>
      </c>
      <c r="K804" s="1" t="s">
        <v>54</v>
      </c>
      <c r="L804">
        <v>56</v>
      </c>
      <c r="M804" s="1" t="b">
        <f>OR(Solution!$C$2=1,INDEX(Solution!$A$1:$A$11,Solution!$C$2)=Sales_Pipeline[Country])</f>
        <v>1</v>
      </c>
    </row>
    <row r="805" spans="1:13" x14ac:dyDescent="0.25">
      <c r="A805" s="2">
        <v>42076</v>
      </c>
      <c r="B805" s="1" t="s">
        <v>83</v>
      </c>
      <c r="C805" s="1" t="s">
        <v>859</v>
      </c>
      <c r="D805" s="1" t="s">
        <v>34</v>
      </c>
      <c r="E805" s="1" t="s">
        <v>35</v>
      </c>
      <c r="F805" s="28">
        <v>3320</v>
      </c>
      <c r="G805" s="30">
        <v>0.55000000000000004</v>
      </c>
      <c r="H805" s="28">
        <v>1826</v>
      </c>
      <c r="I805" s="1" t="s">
        <v>15</v>
      </c>
      <c r="J805" s="2">
        <v>42098</v>
      </c>
      <c r="K805" s="1" t="s">
        <v>21</v>
      </c>
      <c r="L805">
        <v>22</v>
      </c>
      <c r="M805" s="1" t="b">
        <f>OR(Solution!$C$2=1,INDEX(Solution!$A$1:$A$11,Solution!$C$2)=Sales_Pipeline[Country])</f>
        <v>1</v>
      </c>
    </row>
    <row r="806" spans="1:13" x14ac:dyDescent="0.25">
      <c r="A806" s="2">
        <v>42076</v>
      </c>
      <c r="B806" s="1" t="s">
        <v>65</v>
      </c>
      <c r="C806" s="1" t="s">
        <v>860</v>
      </c>
      <c r="D806" s="1" t="s">
        <v>13</v>
      </c>
      <c r="E806" s="1" t="s">
        <v>35</v>
      </c>
      <c r="F806" s="28">
        <v>2070</v>
      </c>
      <c r="G806" s="30">
        <v>0.65</v>
      </c>
      <c r="H806" s="28">
        <v>1345.5</v>
      </c>
      <c r="I806" s="1" t="s">
        <v>47</v>
      </c>
      <c r="J806" s="2">
        <v>42158</v>
      </c>
      <c r="K806" s="1" t="s">
        <v>16</v>
      </c>
      <c r="L806">
        <v>82</v>
      </c>
      <c r="M806" s="1" t="b">
        <f>OR(Solution!$C$2=1,INDEX(Solution!$A$1:$A$11,Solution!$C$2)=Sales_Pipeline[Country])</f>
        <v>1</v>
      </c>
    </row>
    <row r="807" spans="1:13" x14ac:dyDescent="0.25">
      <c r="A807" s="2">
        <v>42076</v>
      </c>
      <c r="B807" s="1" t="s">
        <v>32</v>
      </c>
      <c r="C807" s="1" t="s">
        <v>861</v>
      </c>
      <c r="D807" s="1" t="s">
        <v>13</v>
      </c>
      <c r="E807" s="1" t="s">
        <v>20</v>
      </c>
      <c r="F807" s="28">
        <v>730</v>
      </c>
      <c r="G807" s="30">
        <v>0.65</v>
      </c>
      <c r="H807" s="28">
        <v>474.5</v>
      </c>
      <c r="I807" s="1" t="s">
        <v>24</v>
      </c>
      <c r="J807" s="2">
        <v>42180</v>
      </c>
      <c r="K807" s="1" t="s">
        <v>16</v>
      </c>
      <c r="L807">
        <v>104</v>
      </c>
      <c r="M807" s="1" t="b">
        <f>OR(Solution!$C$2=1,INDEX(Solution!$A$1:$A$11,Solution!$C$2)=Sales_Pipeline[Country])</f>
        <v>1</v>
      </c>
    </row>
    <row r="808" spans="1:13" x14ac:dyDescent="0.25">
      <c r="A808" s="2">
        <v>42076</v>
      </c>
      <c r="B808" s="1" t="s">
        <v>83</v>
      </c>
      <c r="C808" s="1" t="s">
        <v>862</v>
      </c>
      <c r="D808" s="1" t="s">
        <v>52</v>
      </c>
      <c r="E808" s="1" t="s">
        <v>14</v>
      </c>
      <c r="F808" s="28">
        <v>2240</v>
      </c>
      <c r="G808" s="30">
        <v>0.6</v>
      </c>
      <c r="H808" s="28">
        <v>1344</v>
      </c>
      <c r="I808" s="1" t="s">
        <v>47</v>
      </c>
      <c r="J808" s="2">
        <v>42133</v>
      </c>
      <c r="K808" s="1" t="s">
        <v>21</v>
      </c>
      <c r="L808">
        <v>57</v>
      </c>
      <c r="M808" s="1" t="b">
        <f>OR(Solution!$C$2=1,INDEX(Solution!$A$1:$A$11,Solution!$C$2)=Sales_Pipeline[Country])</f>
        <v>1</v>
      </c>
    </row>
    <row r="809" spans="1:13" x14ac:dyDescent="0.25">
      <c r="A809" s="2">
        <v>42077</v>
      </c>
      <c r="B809" s="1" t="s">
        <v>65</v>
      </c>
      <c r="C809" s="1" t="s">
        <v>863</v>
      </c>
      <c r="D809" s="1" t="s">
        <v>43</v>
      </c>
      <c r="E809" s="1" t="s">
        <v>46</v>
      </c>
      <c r="F809" s="28">
        <v>1210</v>
      </c>
      <c r="G809" s="30">
        <v>0.6</v>
      </c>
      <c r="H809" s="28">
        <v>726</v>
      </c>
      <c r="I809" s="1" t="s">
        <v>24</v>
      </c>
      <c r="J809" s="2">
        <v>42091</v>
      </c>
      <c r="K809" s="1" t="s">
        <v>54</v>
      </c>
      <c r="M809" s="1" t="b">
        <f>OR(Solution!$C$2=1,INDEX(Solution!$A$1:$A$11,Solution!$C$2)=Sales_Pipeline[Country])</f>
        <v>1</v>
      </c>
    </row>
    <row r="810" spans="1:13" x14ac:dyDescent="0.25">
      <c r="A810" s="2">
        <v>42077</v>
      </c>
      <c r="B810" s="1" t="s">
        <v>87</v>
      </c>
      <c r="C810" s="1" t="s">
        <v>864</v>
      </c>
      <c r="D810" s="1" t="s">
        <v>52</v>
      </c>
      <c r="E810" s="1" t="s">
        <v>28</v>
      </c>
      <c r="F810" s="28">
        <v>3670</v>
      </c>
      <c r="G810" s="30">
        <v>0.7</v>
      </c>
      <c r="H810" s="28">
        <v>2569</v>
      </c>
      <c r="I810" s="1" t="s">
        <v>47</v>
      </c>
      <c r="J810" s="2">
        <v>42117</v>
      </c>
      <c r="K810" s="1" t="s">
        <v>21</v>
      </c>
      <c r="L810">
        <v>40</v>
      </c>
      <c r="M810" s="1" t="b">
        <f>OR(Solution!$C$2=1,INDEX(Solution!$A$1:$A$11,Solution!$C$2)=Sales_Pipeline[Country])</f>
        <v>1</v>
      </c>
    </row>
    <row r="811" spans="1:13" x14ac:dyDescent="0.25">
      <c r="A811" s="2">
        <v>42077</v>
      </c>
      <c r="B811" s="1" t="s">
        <v>70</v>
      </c>
      <c r="C811" s="1" t="s">
        <v>865</v>
      </c>
      <c r="D811" s="1" t="s">
        <v>40</v>
      </c>
      <c r="E811" s="1" t="s">
        <v>28</v>
      </c>
      <c r="F811" s="28">
        <v>2750</v>
      </c>
      <c r="G811" s="30">
        <v>0.8</v>
      </c>
      <c r="H811" s="28">
        <v>2200</v>
      </c>
      <c r="I811" s="1" t="s">
        <v>24</v>
      </c>
      <c r="J811" s="2">
        <v>42128</v>
      </c>
      <c r="K811" s="1" t="s">
        <v>37</v>
      </c>
      <c r="L811">
        <v>51</v>
      </c>
      <c r="M811" s="1" t="b">
        <f>OR(Solution!$C$2=1,INDEX(Solution!$A$1:$A$11,Solution!$C$2)=Sales_Pipeline[Country])</f>
        <v>1</v>
      </c>
    </row>
    <row r="812" spans="1:13" x14ac:dyDescent="0.25">
      <c r="A812" s="2">
        <v>42077</v>
      </c>
      <c r="B812" s="1" t="s">
        <v>48</v>
      </c>
      <c r="C812" s="1" t="s">
        <v>866</v>
      </c>
      <c r="D812" s="1" t="s">
        <v>40</v>
      </c>
      <c r="E812" s="1" t="s">
        <v>20</v>
      </c>
      <c r="F812" s="28">
        <v>1480</v>
      </c>
      <c r="G812" s="30">
        <v>0.65</v>
      </c>
      <c r="H812" s="28">
        <v>962</v>
      </c>
      <c r="I812" s="1" t="s">
        <v>15</v>
      </c>
      <c r="J812" s="2">
        <v>42149</v>
      </c>
      <c r="K812" s="1" t="s">
        <v>31</v>
      </c>
      <c r="L812">
        <v>72</v>
      </c>
      <c r="M812" s="1" t="b">
        <f>OR(Solution!$C$2=1,INDEX(Solution!$A$1:$A$11,Solution!$C$2)=Sales_Pipeline[Country])</f>
        <v>1</v>
      </c>
    </row>
    <row r="813" spans="1:13" x14ac:dyDescent="0.25">
      <c r="A813" s="2">
        <v>42077</v>
      </c>
      <c r="B813" s="1" t="s">
        <v>70</v>
      </c>
      <c r="C813" s="1" t="s">
        <v>867</v>
      </c>
      <c r="D813" s="1" t="s">
        <v>23</v>
      </c>
      <c r="E813" s="1" t="s">
        <v>35</v>
      </c>
      <c r="F813" s="28">
        <v>1480</v>
      </c>
      <c r="G813" s="30">
        <v>0.7</v>
      </c>
      <c r="H813" s="28">
        <v>1036</v>
      </c>
      <c r="I813" s="1" t="s">
        <v>47</v>
      </c>
      <c r="J813" s="2">
        <v>42154</v>
      </c>
      <c r="K813" s="1" t="s">
        <v>21</v>
      </c>
      <c r="L813">
        <v>77</v>
      </c>
      <c r="M813" s="1" t="b">
        <f>OR(Solution!$C$2=1,INDEX(Solution!$A$1:$A$11,Solution!$C$2)=Sales_Pipeline[Country])</f>
        <v>1</v>
      </c>
    </row>
    <row r="814" spans="1:13" x14ac:dyDescent="0.25">
      <c r="A814" s="2">
        <v>42077</v>
      </c>
      <c r="B814" s="1" t="s">
        <v>70</v>
      </c>
      <c r="C814" s="1" t="s">
        <v>868</v>
      </c>
      <c r="D814" s="1" t="s">
        <v>61</v>
      </c>
      <c r="E814" s="1" t="s">
        <v>20</v>
      </c>
      <c r="F814" s="28">
        <v>1630</v>
      </c>
      <c r="G814" s="30">
        <v>0.7</v>
      </c>
      <c r="H814" s="28">
        <v>1141</v>
      </c>
      <c r="I814" s="1" t="s">
        <v>47</v>
      </c>
      <c r="J814" s="2">
        <v>42176</v>
      </c>
      <c r="K814" s="1" t="s">
        <v>31</v>
      </c>
      <c r="L814">
        <v>99</v>
      </c>
      <c r="M814" s="1" t="b">
        <f>OR(Solution!$C$2=1,INDEX(Solution!$A$1:$A$11,Solution!$C$2)=Sales_Pipeline[Country])</f>
        <v>1</v>
      </c>
    </row>
    <row r="815" spans="1:13" x14ac:dyDescent="0.25">
      <c r="A815" s="2">
        <v>42077</v>
      </c>
      <c r="B815" s="1" t="s">
        <v>59</v>
      </c>
      <c r="C815" s="1" t="s">
        <v>869</v>
      </c>
      <c r="D815" s="1" t="s">
        <v>57</v>
      </c>
      <c r="E815" s="1" t="s">
        <v>14</v>
      </c>
      <c r="F815" s="28">
        <v>2740</v>
      </c>
      <c r="G815" s="30">
        <v>0.8</v>
      </c>
      <c r="H815" s="28">
        <v>2192</v>
      </c>
      <c r="I815" s="1" t="s">
        <v>24</v>
      </c>
      <c r="J815" s="2">
        <v>42139</v>
      </c>
      <c r="K815" s="1" t="s">
        <v>31</v>
      </c>
      <c r="L815">
        <v>62</v>
      </c>
      <c r="M815" s="1" t="b">
        <f>OR(Solution!$C$2=1,INDEX(Solution!$A$1:$A$11,Solution!$C$2)=Sales_Pipeline[Country])</f>
        <v>1</v>
      </c>
    </row>
    <row r="816" spans="1:13" x14ac:dyDescent="0.25">
      <c r="A816" s="2">
        <v>42077</v>
      </c>
      <c r="B816" s="1" t="s">
        <v>25</v>
      </c>
      <c r="C816" s="1" t="s">
        <v>870</v>
      </c>
      <c r="D816" s="1" t="s">
        <v>61</v>
      </c>
      <c r="E816" s="1" t="s">
        <v>14</v>
      </c>
      <c r="F816" s="28">
        <v>3450</v>
      </c>
      <c r="G816" s="30">
        <v>0.8</v>
      </c>
      <c r="H816" s="28">
        <v>2760</v>
      </c>
      <c r="I816" s="1" t="s">
        <v>47</v>
      </c>
      <c r="J816" s="2">
        <v>42158</v>
      </c>
      <c r="K816" s="1" t="s">
        <v>37</v>
      </c>
      <c r="L816">
        <v>81</v>
      </c>
      <c r="M816" s="1" t="b">
        <f>OR(Solution!$C$2=1,INDEX(Solution!$A$1:$A$11,Solution!$C$2)=Sales_Pipeline[Country])</f>
        <v>1</v>
      </c>
    </row>
    <row r="817" spans="1:13" x14ac:dyDescent="0.25">
      <c r="A817" s="2">
        <v>42078</v>
      </c>
      <c r="B817" s="1" t="s">
        <v>91</v>
      </c>
      <c r="C817" s="1" t="s">
        <v>871</v>
      </c>
      <c r="D817" s="1" t="s">
        <v>23</v>
      </c>
      <c r="E817" s="1" t="s">
        <v>14</v>
      </c>
      <c r="F817" s="28">
        <v>4830</v>
      </c>
      <c r="G817" s="30">
        <v>0.8</v>
      </c>
      <c r="H817" s="28">
        <v>3864</v>
      </c>
      <c r="I817" s="1" t="s">
        <v>47</v>
      </c>
      <c r="J817" s="2">
        <v>42184</v>
      </c>
      <c r="K817" s="1" t="s">
        <v>31</v>
      </c>
      <c r="L817">
        <v>106</v>
      </c>
      <c r="M817" s="1" t="b">
        <f>OR(Solution!$C$2=1,INDEX(Solution!$A$1:$A$11,Solution!$C$2)=Sales_Pipeline[Country])</f>
        <v>1</v>
      </c>
    </row>
    <row r="818" spans="1:13" x14ac:dyDescent="0.25">
      <c r="A818" s="2">
        <v>42078</v>
      </c>
      <c r="B818" s="1" t="s">
        <v>11</v>
      </c>
      <c r="C818" s="1" t="s">
        <v>872</v>
      </c>
      <c r="D818" s="1" t="s">
        <v>52</v>
      </c>
      <c r="E818" s="1" t="s">
        <v>28</v>
      </c>
      <c r="F818" s="28">
        <v>4090</v>
      </c>
      <c r="G818" s="30">
        <v>0.7</v>
      </c>
      <c r="H818" s="28">
        <v>2863</v>
      </c>
      <c r="I818" s="1" t="s">
        <v>15</v>
      </c>
      <c r="J818" s="2">
        <v>42184</v>
      </c>
      <c r="K818" s="1" t="s">
        <v>16</v>
      </c>
      <c r="L818">
        <v>106</v>
      </c>
      <c r="M818" s="1" t="b">
        <f>OR(Solution!$C$2=1,INDEX(Solution!$A$1:$A$11,Solution!$C$2)=Sales_Pipeline[Country])</f>
        <v>1</v>
      </c>
    </row>
    <row r="819" spans="1:13" x14ac:dyDescent="0.25">
      <c r="A819" s="2">
        <v>42078</v>
      </c>
      <c r="B819" s="1" t="s">
        <v>11</v>
      </c>
      <c r="C819" s="1" t="s">
        <v>873</v>
      </c>
      <c r="D819" s="1" t="s">
        <v>34</v>
      </c>
      <c r="E819" s="1" t="s">
        <v>14</v>
      </c>
      <c r="F819" s="28">
        <v>350</v>
      </c>
      <c r="G819" s="30">
        <v>0.65</v>
      </c>
      <c r="H819" s="28">
        <v>227.5</v>
      </c>
      <c r="I819" s="1" t="s">
        <v>53</v>
      </c>
      <c r="J819" s="2">
        <v>42170</v>
      </c>
      <c r="K819" s="1" t="s">
        <v>16</v>
      </c>
      <c r="L819">
        <v>92</v>
      </c>
      <c r="M819" s="1" t="b">
        <f>OR(Solution!$C$2=1,INDEX(Solution!$A$1:$A$11,Solution!$C$2)=Sales_Pipeline[Country])</f>
        <v>1</v>
      </c>
    </row>
    <row r="820" spans="1:13" x14ac:dyDescent="0.25">
      <c r="A820" s="2">
        <v>42078</v>
      </c>
      <c r="B820" s="1" t="s">
        <v>59</v>
      </c>
      <c r="C820" s="1" t="s">
        <v>874</v>
      </c>
      <c r="D820" s="1" t="s">
        <v>23</v>
      </c>
      <c r="E820" s="1" t="s">
        <v>28</v>
      </c>
      <c r="F820" s="28">
        <v>3930</v>
      </c>
      <c r="G820" s="30">
        <v>0.6</v>
      </c>
      <c r="H820" s="28">
        <v>2358</v>
      </c>
      <c r="I820" s="1" t="s">
        <v>47</v>
      </c>
      <c r="J820" s="2">
        <v>42152</v>
      </c>
      <c r="K820" s="1" t="s">
        <v>31</v>
      </c>
      <c r="L820">
        <v>74</v>
      </c>
      <c r="M820" s="1" t="b">
        <f>OR(Solution!$C$2=1,INDEX(Solution!$A$1:$A$11,Solution!$C$2)=Sales_Pipeline[Country])</f>
        <v>1</v>
      </c>
    </row>
    <row r="821" spans="1:13" x14ac:dyDescent="0.25">
      <c r="A821" s="2">
        <v>42078</v>
      </c>
      <c r="B821" s="1" t="s">
        <v>32</v>
      </c>
      <c r="C821" s="1" t="s">
        <v>875</v>
      </c>
      <c r="D821" s="1" t="s">
        <v>43</v>
      </c>
      <c r="E821" s="1" t="s">
        <v>35</v>
      </c>
      <c r="F821" s="28">
        <v>2200</v>
      </c>
      <c r="G821" s="30">
        <v>0.7</v>
      </c>
      <c r="H821" s="28">
        <v>1540</v>
      </c>
      <c r="I821" s="1" t="s">
        <v>15</v>
      </c>
      <c r="J821" s="2">
        <v>42108</v>
      </c>
      <c r="K821" s="1" t="s">
        <v>16</v>
      </c>
      <c r="L821">
        <v>30</v>
      </c>
      <c r="M821" s="1" t="b">
        <f>OR(Solution!$C$2=1,INDEX(Solution!$A$1:$A$11,Solution!$C$2)=Sales_Pipeline[Country])</f>
        <v>1</v>
      </c>
    </row>
    <row r="822" spans="1:13" x14ac:dyDescent="0.25">
      <c r="A822" s="2">
        <v>42078</v>
      </c>
      <c r="B822" s="1" t="s">
        <v>48</v>
      </c>
      <c r="C822" s="1" t="s">
        <v>876</v>
      </c>
      <c r="D822" s="1" t="s">
        <v>52</v>
      </c>
      <c r="E822" s="1" t="s">
        <v>35</v>
      </c>
      <c r="F822" s="28">
        <v>2560</v>
      </c>
      <c r="G822" s="30">
        <v>0.55000000000000004</v>
      </c>
      <c r="H822" s="28">
        <v>1408</v>
      </c>
      <c r="I822" s="1" t="s">
        <v>47</v>
      </c>
      <c r="J822" s="2">
        <v>42168</v>
      </c>
      <c r="K822" s="1" t="s">
        <v>21</v>
      </c>
      <c r="L822">
        <v>90</v>
      </c>
      <c r="M822" s="1" t="b">
        <f>OR(Solution!$C$2=1,INDEX(Solution!$A$1:$A$11,Solution!$C$2)=Sales_Pipeline[Country])</f>
        <v>1</v>
      </c>
    </row>
    <row r="823" spans="1:13" x14ac:dyDescent="0.25">
      <c r="A823" s="2">
        <v>42078</v>
      </c>
      <c r="B823" s="1" t="s">
        <v>55</v>
      </c>
      <c r="C823" s="1" t="s">
        <v>877</v>
      </c>
      <c r="D823" s="1" t="s">
        <v>27</v>
      </c>
      <c r="E823" s="1" t="s">
        <v>28</v>
      </c>
      <c r="F823" s="28">
        <v>3360</v>
      </c>
      <c r="G823" s="30">
        <v>0.7</v>
      </c>
      <c r="H823" s="28">
        <v>2352</v>
      </c>
      <c r="I823" s="1" t="s">
        <v>15</v>
      </c>
      <c r="J823" s="2">
        <v>42164</v>
      </c>
      <c r="K823" s="1" t="s">
        <v>21</v>
      </c>
      <c r="L823">
        <v>86</v>
      </c>
      <c r="M823" s="1" t="b">
        <f>OR(Solution!$C$2=1,INDEX(Solution!$A$1:$A$11,Solution!$C$2)=Sales_Pipeline[Country])</f>
        <v>1</v>
      </c>
    </row>
    <row r="824" spans="1:13" x14ac:dyDescent="0.25">
      <c r="A824" s="2">
        <v>42078</v>
      </c>
      <c r="B824" s="1" t="s">
        <v>55</v>
      </c>
      <c r="C824" s="1" t="s">
        <v>878</v>
      </c>
      <c r="D824" s="1" t="s">
        <v>40</v>
      </c>
      <c r="E824" s="1" t="s">
        <v>35</v>
      </c>
      <c r="F824" s="28">
        <v>3780</v>
      </c>
      <c r="G824" s="30">
        <v>0.85</v>
      </c>
      <c r="H824" s="28">
        <v>3213</v>
      </c>
      <c r="I824" s="1" t="s">
        <v>47</v>
      </c>
      <c r="J824" s="2">
        <v>42250</v>
      </c>
      <c r="K824" s="1" t="s">
        <v>54</v>
      </c>
      <c r="L824">
        <v>172</v>
      </c>
      <c r="M824" s="1" t="b">
        <f>OR(Solution!$C$2=1,INDEX(Solution!$A$1:$A$11,Solution!$C$2)=Sales_Pipeline[Country])</f>
        <v>1</v>
      </c>
    </row>
    <row r="825" spans="1:13" x14ac:dyDescent="0.25">
      <c r="A825" s="2">
        <v>42078</v>
      </c>
      <c r="B825" s="1" t="s">
        <v>11</v>
      </c>
      <c r="C825" s="1" t="s">
        <v>879</v>
      </c>
      <c r="D825" s="1" t="s">
        <v>23</v>
      </c>
      <c r="E825" s="1" t="s">
        <v>35</v>
      </c>
      <c r="F825" s="28">
        <v>3990</v>
      </c>
      <c r="G825" s="30">
        <v>0.75</v>
      </c>
      <c r="H825" s="28">
        <v>2992.5</v>
      </c>
      <c r="I825" s="1" t="s">
        <v>15</v>
      </c>
      <c r="J825" s="2">
        <v>42101</v>
      </c>
      <c r="K825" s="1" t="s">
        <v>37</v>
      </c>
      <c r="L825">
        <v>23</v>
      </c>
      <c r="M825" s="1" t="b">
        <f>OR(Solution!$C$2=1,INDEX(Solution!$A$1:$A$11,Solution!$C$2)=Sales_Pipeline[Country])</f>
        <v>1</v>
      </c>
    </row>
    <row r="826" spans="1:13" x14ac:dyDescent="0.25">
      <c r="A826" s="2">
        <v>42079</v>
      </c>
      <c r="B826" s="1" t="s">
        <v>17</v>
      </c>
      <c r="C826" s="1" t="s">
        <v>880</v>
      </c>
      <c r="D826" s="1" t="s">
        <v>43</v>
      </c>
      <c r="E826" s="1" t="s">
        <v>14</v>
      </c>
      <c r="F826" s="28">
        <v>4900</v>
      </c>
      <c r="G826" s="30">
        <v>0.75</v>
      </c>
      <c r="H826" s="28">
        <v>3675</v>
      </c>
      <c r="I826" s="1" t="s">
        <v>47</v>
      </c>
      <c r="J826" s="2">
        <v>42121</v>
      </c>
      <c r="K826" s="1" t="s">
        <v>37</v>
      </c>
      <c r="L826">
        <v>42</v>
      </c>
      <c r="M826" s="1" t="b">
        <f>OR(Solution!$C$2=1,INDEX(Solution!$A$1:$A$11,Solution!$C$2)=Sales_Pipeline[Country])</f>
        <v>1</v>
      </c>
    </row>
    <row r="827" spans="1:13" x14ac:dyDescent="0.25">
      <c r="A827" s="2">
        <v>42079</v>
      </c>
      <c r="B827" s="1" t="s">
        <v>93</v>
      </c>
      <c r="C827" s="1" t="s">
        <v>881</v>
      </c>
      <c r="D827" s="1" t="s">
        <v>19</v>
      </c>
      <c r="E827" s="1" t="s">
        <v>14</v>
      </c>
      <c r="F827" s="28">
        <v>2650</v>
      </c>
      <c r="G827" s="30">
        <v>0.5</v>
      </c>
      <c r="H827" s="28">
        <v>1325</v>
      </c>
      <c r="I827" s="1" t="s">
        <v>24</v>
      </c>
      <c r="J827" s="2">
        <v>42271</v>
      </c>
      <c r="K827" s="1" t="s">
        <v>54</v>
      </c>
      <c r="L827">
        <v>192</v>
      </c>
      <c r="M827" s="1" t="b">
        <f>OR(Solution!$C$2=1,INDEX(Solution!$A$1:$A$11,Solution!$C$2)=Sales_Pipeline[Country])</f>
        <v>1</v>
      </c>
    </row>
    <row r="828" spans="1:13" x14ac:dyDescent="0.25">
      <c r="A828" s="2">
        <v>42079</v>
      </c>
      <c r="B828" s="1" t="s">
        <v>29</v>
      </c>
      <c r="C828" s="1" t="s">
        <v>882</v>
      </c>
      <c r="D828" s="1" t="s">
        <v>43</v>
      </c>
      <c r="E828" s="1" t="s">
        <v>14</v>
      </c>
      <c r="F828" s="28">
        <v>2920</v>
      </c>
      <c r="G828" s="30">
        <v>0.55000000000000004</v>
      </c>
      <c r="H828" s="28">
        <v>1606</v>
      </c>
      <c r="I828" s="1" t="s">
        <v>47</v>
      </c>
      <c r="J828" s="2">
        <v>42110</v>
      </c>
      <c r="K828" s="1" t="s">
        <v>16</v>
      </c>
      <c r="L828">
        <v>31</v>
      </c>
      <c r="M828" s="1" t="b">
        <f>OR(Solution!$C$2=1,INDEX(Solution!$A$1:$A$11,Solution!$C$2)=Sales_Pipeline[Country])</f>
        <v>1</v>
      </c>
    </row>
    <row r="829" spans="1:13" x14ac:dyDescent="0.25">
      <c r="A829" s="2">
        <v>42079</v>
      </c>
      <c r="B829" s="1" t="s">
        <v>29</v>
      </c>
      <c r="C829" s="1" t="s">
        <v>883</v>
      </c>
      <c r="D829" s="1" t="s">
        <v>61</v>
      </c>
      <c r="E829" s="1" t="s">
        <v>14</v>
      </c>
      <c r="F829" s="28">
        <v>4010</v>
      </c>
      <c r="G829" s="30">
        <v>0.65</v>
      </c>
      <c r="H829" s="28">
        <v>2606.5</v>
      </c>
      <c r="I829" s="1" t="s">
        <v>24</v>
      </c>
      <c r="J829" s="2">
        <v>42170</v>
      </c>
      <c r="K829" s="1" t="s">
        <v>37</v>
      </c>
      <c r="L829">
        <v>91</v>
      </c>
      <c r="M829" s="1" t="b">
        <f>OR(Solution!$C$2=1,INDEX(Solution!$A$1:$A$11,Solution!$C$2)=Sales_Pipeline[Country])</f>
        <v>1</v>
      </c>
    </row>
    <row r="830" spans="1:13" x14ac:dyDescent="0.25">
      <c r="A830" s="2">
        <v>42079</v>
      </c>
      <c r="B830" s="1" t="s">
        <v>74</v>
      </c>
      <c r="C830" s="1" t="s">
        <v>884</v>
      </c>
      <c r="D830" s="1" t="s">
        <v>13</v>
      </c>
      <c r="E830" s="1" t="s">
        <v>20</v>
      </c>
      <c r="F830" s="28">
        <v>1460</v>
      </c>
      <c r="G830" s="30">
        <v>0.85</v>
      </c>
      <c r="H830" s="28">
        <v>1241</v>
      </c>
      <c r="I830" s="1" t="s">
        <v>24</v>
      </c>
      <c r="J830" s="2">
        <v>42113</v>
      </c>
      <c r="K830" s="1" t="s">
        <v>21</v>
      </c>
      <c r="L830">
        <v>34</v>
      </c>
      <c r="M830" s="1" t="b">
        <f>OR(Solution!$C$2=1,INDEX(Solution!$A$1:$A$11,Solution!$C$2)=Sales_Pipeline[Country])</f>
        <v>1</v>
      </c>
    </row>
    <row r="831" spans="1:13" x14ac:dyDescent="0.25">
      <c r="A831" s="2">
        <v>42079</v>
      </c>
      <c r="B831" s="1" t="s">
        <v>62</v>
      </c>
      <c r="C831" s="1" t="s">
        <v>885</v>
      </c>
      <c r="D831" s="1" t="s">
        <v>27</v>
      </c>
      <c r="E831" s="1" t="s">
        <v>28</v>
      </c>
      <c r="F831" s="28">
        <v>4620</v>
      </c>
      <c r="G831" s="30">
        <v>0.85</v>
      </c>
      <c r="H831" s="28">
        <v>3927</v>
      </c>
      <c r="I831" s="1" t="s">
        <v>47</v>
      </c>
      <c r="J831" s="2">
        <v>42099</v>
      </c>
      <c r="K831" s="1" t="s">
        <v>21</v>
      </c>
      <c r="L831">
        <v>20</v>
      </c>
      <c r="M831" s="1" t="b">
        <f>OR(Solution!$C$2=1,INDEX(Solution!$A$1:$A$11,Solution!$C$2)=Sales_Pipeline[Country])</f>
        <v>1</v>
      </c>
    </row>
    <row r="832" spans="1:13" x14ac:dyDescent="0.25">
      <c r="A832" s="2">
        <v>42080</v>
      </c>
      <c r="B832" s="1" t="s">
        <v>11</v>
      </c>
      <c r="C832" s="1" t="s">
        <v>886</v>
      </c>
      <c r="D832" s="1" t="s">
        <v>19</v>
      </c>
      <c r="E832" s="1" t="s">
        <v>35</v>
      </c>
      <c r="F832" s="28">
        <v>1420</v>
      </c>
      <c r="G832" s="30">
        <v>0.75</v>
      </c>
      <c r="H832" s="28">
        <v>1065</v>
      </c>
      <c r="I832" s="1" t="s">
        <v>15</v>
      </c>
      <c r="J832" s="2">
        <v>42182</v>
      </c>
      <c r="K832" s="1" t="s">
        <v>37</v>
      </c>
      <c r="L832">
        <v>102</v>
      </c>
      <c r="M832" s="1" t="b">
        <f>OR(Solution!$C$2=1,INDEX(Solution!$A$1:$A$11,Solution!$C$2)=Sales_Pipeline[Country])</f>
        <v>1</v>
      </c>
    </row>
    <row r="833" spans="1:13" x14ac:dyDescent="0.25">
      <c r="A833" s="2">
        <v>42080</v>
      </c>
      <c r="B833" s="1" t="s">
        <v>70</v>
      </c>
      <c r="C833" s="1" t="s">
        <v>887</v>
      </c>
      <c r="D833" s="1" t="s">
        <v>13</v>
      </c>
      <c r="E833" s="1" t="s">
        <v>20</v>
      </c>
      <c r="F833" s="28">
        <v>4280</v>
      </c>
      <c r="G833" s="30">
        <v>0.85</v>
      </c>
      <c r="H833" s="28">
        <v>3638</v>
      </c>
      <c r="I833" s="1" t="s">
        <v>47</v>
      </c>
      <c r="J833" s="2">
        <v>42183</v>
      </c>
      <c r="K833" s="1" t="s">
        <v>21</v>
      </c>
      <c r="L833">
        <v>103</v>
      </c>
      <c r="M833" s="1" t="b">
        <f>OR(Solution!$C$2=1,INDEX(Solution!$A$1:$A$11,Solution!$C$2)=Sales_Pipeline[Country])</f>
        <v>1</v>
      </c>
    </row>
    <row r="834" spans="1:13" x14ac:dyDescent="0.25">
      <c r="A834" s="2">
        <v>42080</v>
      </c>
      <c r="B834" s="1" t="s">
        <v>17</v>
      </c>
      <c r="C834" s="1" t="s">
        <v>888</v>
      </c>
      <c r="D834" s="1" t="s">
        <v>27</v>
      </c>
      <c r="E834" s="1" t="s">
        <v>35</v>
      </c>
      <c r="F834" s="28">
        <v>1370</v>
      </c>
      <c r="G834" s="30">
        <v>0.55000000000000004</v>
      </c>
      <c r="H834" s="28">
        <v>753.5</v>
      </c>
      <c r="I834" s="1" t="s">
        <v>24</v>
      </c>
      <c r="J834" s="2">
        <v>42153</v>
      </c>
      <c r="K834" s="1" t="s">
        <v>31</v>
      </c>
      <c r="L834">
        <v>73</v>
      </c>
      <c r="M834" s="1" t="b">
        <f>OR(Solution!$C$2=1,INDEX(Solution!$A$1:$A$11,Solution!$C$2)=Sales_Pipeline[Country])</f>
        <v>1</v>
      </c>
    </row>
    <row r="835" spans="1:13" x14ac:dyDescent="0.25">
      <c r="A835" s="2">
        <v>42080</v>
      </c>
      <c r="B835" s="1" t="s">
        <v>70</v>
      </c>
      <c r="C835" s="1" t="s">
        <v>889</v>
      </c>
      <c r="D835" s="1" t="s">
        <v>13</v>
      </c>
      <c r="E835" s="1" t="s">
        <v>14</v>
      </c>
      <c r="F835" s="28">
        <v>3250</v>
      </c>
      <c r="G835" s="30">
        <v>0.85</v>
      </c>
      <c r="H835" s="28">
        <v>2762.5</v>
      </c>
      <c r="I835" s="1" t="s">
        <v>47</v>
      </c>
      <c r="J835" s="2">
        <v>42167</v>
      </c>
      <c r="K835" s="1" t="s">
        <v>37</v>
      </c>
      <c r="L835">
        <v>87</v>
      </c>
      <c r="M835" s="1" t="b">
        <f>OR(Solution!$C$2=1,INDEX(Solution!$A$1:$A$11,Solution!$C$2)=Sales_Pipeline[Country])</f>
        <v>1</v>
      </c>
    </row>
    <row r="836" spans="1:13" x14ac:dyDescent="0.25">
      <c r="A836" s="2">
        <v>42080</v>
      </c>
      <c r="B836" s="1" t="s">
        <v>32</v>
      </c>
      <c r="C836" s="1" t="s">
        <v>890</v>
      </c>
      <c r="D836" s="1" t="s">
        <v>57</v>
      </c>
      <c r="E836" s="1" t="s">
        <v>14</v>
      </c>
      <c r="F836" s="28">
        <v>4950</v>
      </c>
      <c r="G836" s="30">
        <v>0.55000000000000004</v>
      </c>
      <c r="H836" s="28">
        <v>2722.5</v>
      </c>
      <c r="I836" s="1" t="s">
        <v>15</v>
      </c>
      <c r="J836" s="2">
        <v>42138</v>
      </c>
      <c r="K836" s="1" t="s">
        <v>37</v>
      </c>
      <c r="L836">
        <v>58</v>
      </c>
      <c r="M836" s="1" t="b">
        <f>OR(Solution!$C$2=1,INDEX(Solution!$A$1:$A$11,Solution!$C$2)=Sales_Pipeline[Country])</f>
        <v>1</v>
      </c>
    </row>
    <row r="837" spans="1:13" x14ac:dyDescent="0.25">
      <c r="A837" s="2">
        <v>42080</v>
      </c>
      <c r="B837" s="1" t="s">
        <v>17</v>
      </c>
      <c r="C837" s="1" t="s">
        <v>891</v>
      </c>
      <c r="D837" s="1" t="s">
        <v>57</v>
      </c>
      <c r="E837" s="1" t="s">
        <v>14</v>
      </c>
      <c r="F837" s="28">
        <v>1740</v>
      </c>
      <c r="G837" s="30">
        <v>0.65</v>
      </c>
      <c r="H837" s="28">
        <v>1131</v>
      </c>
      <c r="I837" s="1" t="s">
        <v>47</v>
      </c>
      <c r="J837" s="2">
        <v>42178</v>
      </c>
      <c r="K837" s="1" t="s">
        <v>21</v>
      </c>
      <c r="L837">
        <v>98</v>
      </c>
      <c r="M837" s="1" t="b">
        <f>OR(Solution!$C$2=1,INDEX(Solution!$A$1:$A$11,Solution!$C$2)=Sales_Pipeline[Country])</f>
        <v>1</v>
      </c>
    </row>
    <row r="838" spans="1:13" x14ac:dyDescent="0.25">
      <c r="A838" s="2">
        <v>42080</v>
      </c>
      <c r="B838" s="1" t="s">
        <v>44</v>
      </c>
      <c r="C838" s="1" t="s">
        <v>892</v>
      </c>
      <c r="D838" s="1" t="s">
        <v>27</v>
      </c>
      <c r="E838" s="1" t="s">
        <v>14</v>
      </c>
      <c r="F838" s="28">
        <v>1170</v>
      </c>
      <c r="G838" s="30">
        <v>0.7</v>
      </c>
      <c r="H838" s="28">
        <v>819</v>
      </c>
      <c r="I838" s="1" t="s">
        <v>47</v>
      </c>
      <c r="J838" s="2">
        <v>42137</v>
      </c>
      <c r="K838" s="1" t="s">
        <v>37</v>
      </c>
      <c r="L838">
        <v>57</v>
      </c>
      <c r="M838" s="1" t="b">
        <f>OR(Solution!$C$2=1,INDEX(Solution!$A$1:$A$11,Solution!$C$2)=Sales_Pipeline[Country])</f>
        <v>1</v>
      </c>
    </row>
    <row r="839" spans="1:13" x14ac:dyDescent="0.25">
      <c r="A839" s="2">
        <v>42080</v>
      </c>
      <c r="B839" s="1" t="s">
        <v>68</v>
      </c>
      <c r="C839" s="1" t="s">
        <v>893</v>
      </c>
      <c r="D839" s="1" t="s">
        <v>34</v>
      </c>
      <c r="E839" s="1" t="s">
        <v>14</v>
      </c>
      <c r="F839" s="28">
        <v>4870</v>
      </c>
      <c r="G839" s="30">
        <v>0.6</v>
      </c>
      <c r="H839" s="28">
        <v>2922</v>
      </c>
      <c r="I839" s="1" t="s">
        <v>24</v>
      </c>
      <c r="J839" s="2">
        <v>42099</v>
      </c>
      <c r="K839" s="1" t="s">
        <v>16</v>
      </c>
      <c r="L839">
        <v>19</v>
      </c>
      <c r="M839" s="1" t="b">
        <f>OR(Solution!$C$2=1,INDEX(Solution!$A$1:$A$11,Solution!$C$2)=Sales_Pipeline[Country])</f>
        <v>1</v>
      </c>
    </row>
    <row r="840" spans="1:13" x14ac:dyDescent="0.25">
      <c r="A840" s="2">
        <v>42080</v>
      </c>
      <c r="B840" s="1" t="s">
        <v>70</v>
      </c>
      <c r="C840" s="1" t="s">
        <v>894</v>
      </c>
      <c r="D840" s="1" t="s">
        <v>13</v>
      </c>
      <c r="E840" s="1" t="s">
        <v>14</v>
      </c>
      <c r="F840" s="28">
        <v>1630</v>
      </c>
      <c r="G840" s="30">
        <v>0.75</v>
      </c>
      <c r="H840" s="28">
        <v>1222.5</v>
      </c>
      <c r="I840" s="1" t="s">
        <v>47</v>
      </c>
      <c r="J840" s="2">
        <v>42108</v>
      </c>
      <c r="K840" s="1" t="s">
        <v>37</v>
      </c>
      <c r="L840">
        <v>28</v>
      </c>
      <c r="M840" s="1" t="b">
        <f>OR(Solution!$C$2=1,INDEX(Solution!$A$1:$A$11,Solution!$C$2)=Sales_Pipeline[Country])</f>
        <v>1</v>
      </c>
    </row>
    <row r="841" spans="1:13" x14ac:dyDescent="0.25">
      <c r="A841" s="2">
        <v>42080</v>
      </c>
      <c r="B841" s="1" t="s">
        <v>17</v>
      </c>
      <c r="C841" s="1" t="s">
        <v>895</v>
      </c>
      <c r="D841" s="1" t="s">
        <v>13</v>
      </c>
      <c r="E841" s="1" t="s">
        <v>28</v>
      </c>
      <c r="F841" s="28">
        <v>4540</v>
      </c>
      <c r="G841" s="30">
        <v>0.75</v>
      </c>
      <c r="H841" s="28">
        <v>3405</v>
      </c>
      <c r="I841" s="1" t="s">
        <v>47</v>
      </c>
      <c r="J841" s="2">
        <v>42172</v>
      </c>
      <c r="K841" s="1" t="s">
        <v>31</v>
      </c>
      <c r="L841">
        <v>92</v>
      </c>
      <c r="M841" s="1" t="b">
        <f>OR(Solution!$C$2=1,INDEX(Solution!$A$1:$A$11,Solution!$C$2)=Sales_Pipeline[Country])</f>
        <v>1</v>
      </c>
    </row>
    <row r="842" spans="1:13" x14ac:dyDescent="0.25">
      <c r="A842" s="2">
        <v>42080</v>
      </c>
      <c r="B842" s="1" t="s">
        <v>48</v>
      </c>
      <c r="C842" s="1" t="s">
        <v>896</v>
      </c>
      <c r="D842" s="1" t="s">
        <v>19</v>
      </c>
      <c r="E842" s="1" t="s">
        <v>35</v>
      </c>
      <c r="F842" s="28">
        <v>3200</v>
      </c>
      <c r="G842" s="30">
        <v>0.65</v>
      </c>
      <c r="H842" s="28">
        <v>2080</v>
      </c>
      <c r="I842" s="1" t="s">
        <v>24</v>
      </c>
      <c r="J842" s="2">
        <v>42181</v>
      </c>
      <c r="K842" s="1" t="s">
        <v>16</v>
      </c>
      <c r="L842">
        <v>101</v>
      </c>
      <c r="M842" s="1" t="b">
        <f>OR(Solution!$C$2=1,INDEX(Solution!$A$1:$A$11,Solution!$C$2)=Sales_Pipeline[Country])</f>
        <v>1</v>
      </c>
    </row>
    <row r="843" spans="1:13" x14ac:dyDescent="0.25">
      <c r="A843" s="2">
        <v>42081</v>
      </c>
      <c r="B843" s="1" t="s">
        <v>59</v>
      </c>
      <c r="C843" s="1" t="s">
        <v>897</v>
      </c>
      <c r="D843" s="1" t="s">
        <v>27</v>
      </c>
      <c r="E843" s="1" t="s">
        <v>14</v>
      </c>
      <c r="F843" s="28">
        <v>940</v>
      </c>
      <c r="G843" s="30">
        <v>0.75</v>
      </c>
      <c r="H843" s="28">
        <v>705</v>
      </c>
      <c r="I843" s="1" t="s">
        <v>47</v>
      </c>
      <c r="J843" s="2">
        <v>42167</v>
      </c>
      <c r="K843" s="1" t="s">
        <v>16</v>
      </c>
      <c r="L843">
        <v>86</v>
      </c>
      <c r="M843" s="1" t="b">
        <f>OR(Solution!$C$2=1,INDEX(Solution!$A$1:$A$11,Solution!$C$2)=Sales_Pipeline[Country])</f>
        <v>1</v>
      </c>
    </row>
    <row r="844" spans="1:13" x14ac:dyDescent="0.25">
      <c r="A844" s="2">
        <v>42081</v>
      </c>
      <c r="B844" s="1" t="s">
        <v>83</v>
      </c>
      <c r="C844" s="1" t="s">
        <v>898</v>
      </c>
      <c r="D844" s="1" t="s">
        <v>43</v>
      </c>
      <c r="E844" s="1" t="s">
        <v>20</v>
      </c>
      <c r="F844" s="28">
        <v>1100</v>
      </c>
      <c r="G844" s="30">
        <v>0.8</v>
      </c>
      <c r="H844" s="28">
        <v>880</v>
      </c>
      <c r="I844" s="1" t="s">
        <v>24</v>
      </c>
      <c r="J844" s="2">
        <v>42152</v>
      </c>
      <c r="K844" s="1" t="s">
        <v>21</v>
      </c>
      <c r="L844">
        <v>71</v>
      </c>
      <c r="M844" s="1" t="b">
        <f>OR(Solution!$C$2=1,INDEX(Solution!$A$1:$A$11,Solution!$C$2)=Sales_Pipeline[Country])</f>
        <v>1</v>
      </c>
    </row>
    <row r="845" spans="1:13" x14ac:dyDescent="0.25">
      <c r="A845" s="2">
        <v>42081</v>
      </c>
      <c r="B845" s="1" t="s">
        <v>87</v>
      </c>
      <c r="C845" s="1" t="s">
        <v>899</v>
      </c>
      <c r="D845" s="1" t="s">
        <v>43</v>
      </c>
      <c r="E845" s="1" t="s">
        <v>20</v>
      </c>
      <c r="F845" s="28">
        <v>4190</v>
      </c>
      <c r="G845" s="30">
        <v>0.85</v>
      </c>
      <c r="H845" s="28">
        <v>3561.5</v>
      </c>
      <c r="I845" s="1" t="s">
        <v>15</v>
      </c>
      <c r="J845" s="2">
        <v>42149</v>
      </c>
      <c r="K845" s="1" t="s">
        <v>21</v>
      </c>
      <c r="L845">
        <v>68</v>
      </c>
      <c r="M845" s="1" t="b">
        <f>OR(Solution!$C$2=1,INDEX(Solution!$A$1:$A$11,Solution!$C$2)=Sales_Pipeline[Country])</f>
        <v>1</v>
      </c>
    </row>
    <row r="846" spans="1:13" x14ac:dyDescent="0.25">
      <c r="A846" s="2">
        <v>42081</v>
      </c>
      <c r="B846" s="1" t="s">
        <v>32</v>
      </c>
      <c r="C846" s="1" t="s">
        <v>900</v>
      </c>
      <c r="D846" s="1" t="s">
        <v>61</v>
      </c>
      <c r="E846" s="1" t="s">
        <v>20</v>
      </c>
      <c r="F846" s="28">
        <v>120</v>
      </c>
      <c r="G846" s="30">
        <v>0.65</v>
      </c>
      <c r="H846" s="28">
        <v>78</v>
      </c>
      <c r="I846" s="1" t="s">
        <v>47</v>
      </c>
      <c r="J846" s="2">
        <v>42145</v>
      </c>
      <c r="K846" s="1" t="s">
        <v>21</v>
      </c>
      <c r="L846">
        <v>64</v>
      </c>
      <c r="M846" s="1" t="b">
        <f>OR(Solution!$C$2=1,INDEX(Solution!$A$1:$A$11,Solution!$C$2)=Sales_Pipeline[Country])</f>
        <v>1</v>
      </c>
    </row>
    <row r="847" spans="1:13" x14ac:dyDescent="0.25">
      <c r="A847" s="2">
        <v>42081</v>
      </c>
      <c r="B847" s="1" t="s">
        <v>48</v>
      </c>
      <c r="C847" s="1" t="s">
        <v>901</v>
      </c>
      <c r="D847" s="1" t="s">
        <v>19</v>
      </c>
      <c r="E847" s="1" t="s">
        <v>28</v>
      </c>
      <c r="F847" s="28">
        <v>4090</v>
      </c>
      <c r="G847" s="30">
        <v>0.8</v>
      </c>
      <c r="H847" s="28">
        <v>3272</v>
      </c>
      <c r="I847" s="1" t="s">
        <v>24</v>
      </c>
      <c r="J847" s="2">
        <v>42158</v>
      </c>
      <c r="K847" s="1" t="s">
        <v>54</v>
      </c>
      <c r="L847">
        <v>77</v>
      </c>
      <c r="M847" s="1" t="b">
        <f>OR(Solution!$C$2=1,INDEX(Solution!$A$1:$A$11,Solution!$C$2)=Sales_Pipeline[Country])</f>
        <v>1</v>
      </c>
    </row>
    <row r="848" spans="1:13" x14ac:dyDescent="0.25">
      <c r="A848" s="2">
        <v>42081</v>
      </c>
      <c r="B848" s="1" t="s">
        <v>38</v>
      </c>
      <c r="C848" s="1" t="s">
        <v>902</v>
      </c>
      <c r="D848" s="1" t="s">
        <v>57</v>
      </c>
      <c r="E848" s="1" t="s">
        <v>20</v>
      </c>
      <c r="F848" s="28">
        <v>3840</v>
      </c>
      <c r="G848" s="30">
        <v>0.75</v>
      </c>
      <c r="H848" s="28">
        <v>2880</v>
      </c>
      <c r="I848" s="1" t="s">
        <v>24</v>
      </c>
      <c r="J848" s="2">
        <v>42167</v>
      </c>
      <c r="K848" s="1" t="s">
        <v>37</v>
      </c>
      <c r="L848">
        <v>86</v>
      </c>
      <c r="M848" s="1" t="b">
        <f>OR(Solution!$C$2=1,INDEX(Solution!$A$1:$A$11,Solution!$C$2)=Sales_Pipeline[Country])</f>
        <v>1</v>
      </c>
    </row>
    <row r="849" spans="1:13" x14ac:dyDescent="0.25">
      <c r="A849" s="2">
        <v>42081</v>
      </c>
      <c r="B849" s="1" t="s">
        <v>41</v>
      </c>
      <c r="C849" s="1" t="s">
        <v>903</v>
      </c>
      <c r="D849" s="1" t="s">
        <v>23</v>
      </c>
      <c r="E849" s="1" t="s">
        <v>35</v>
      </c>
      <c r="F849" s="28">
        <v>370</v>
      </c>
      <c r="G849" s="30">
        <v>0.6</v>
      </c>
      <c r="H849" s="28">
        <v>222</v>
      </c>
      <c r="I849" s="1" t="s">
        <v>53</v>
      </c>
      <c r="J849" s="2">
        <v>42158</v>
      </c>
      <c r="K849" s="1" t="s">
        <v>21</v>
      </c>
      <c r="L849">
        <v>77</v>
      </c>
      <c r="M849" s="1" t="b">
        <f>OR(Solution!$C$2=1,INDEX(Solution!$A$1:$A$11,Solution!$C$2)=Sales_Pipeline[Country])</f>
        <v>1</v>
      </c>
    </row>
    <row r="850" spans="1:13" x14ac:dyDescent="0.25">
      <c r="A850" s="2">
        <v>42081</v>
      </c>
      <c r="B850" s="1" t="s">
        <v>93</v>
      </c>
      <c r="C850" s="1" t="s">
        <v>904</v>
      </c>
      <c r="D850" s="1" t="s">
        <v>57</v>
      </c>
      <c r="E850" s="1" t="s">
        <v>14</v>
      </c>
      <c r="F850" s="28">
        <v>2430</v>
      </c>
      <c r="G850" s="30">
        <v>0.65</v>
      </c>
      <c r="H850" s="28">
        <v>1579.5</v>
      </c>
      <c r="I850" s="1" t="s">
        <v>47</v>
      </c>
      <c r="J850" s="2">
        <v>42097</v>
      </c>
      <c r="K850" s="1" t="s">
        <v>16</v>
      </c>
      <c r="L850">
        <v>16</v>
      </c>
      <c r="M850" s="1" t="b">
        <f>OR(Solution!$C$2=1,INDEX(Solution!$A$1:$A$11,Solution!$C$2)=Sales_Pipeline[Country])</f>
        <v>1</v>
      </c>
    </row>
    <row r="851" spans="1:13" x14ac:dyDescent="0.25">
      <c r="A851" s="2">
        <v>42081</v>
      </c>
      <c r="B851" s="1" t="s">
        <v>29</v>
      </c>
      <c r="C851" s="1" t="s">
        <v>905</v>
      </c>
      <c r="D851" s="1" t="s">
        <v>57</v>
      </c>
      <c r="E851" s="1" t="s">
        <v>20</v>
      </c>
      <c r="F851" s="28">
        <v>460</v>
      </c>
      <c r="G851" s="30">
        <v>0.65</v>
      </c>
      <c r="H851" s="28">
        <v>299</v>
      </c>
      <c r="I851" s="1" t="s">
        <v>53</v>
      </c>
      <c r="J851" s="2">
        <v>42172</v>
      </c>
      <c r="K851" s="1" t="s">
        <v>21</v>
      </c>
      <c r="L851">
        <v>91</v>
      </c>
      <c r="M851" s="1" t="b">
        <f>OR(Solution!$C$2=1,INDEX(Solution!$A$1:$A$11,Solution!$C$2)=Sales_Pipeline[Country])</f>
        <v>1</v>
      </c>
    </row>
    <row r="852" spans="1:13" x14ac:dyDescent="0.25">
      <c r="A852" s="2">
        <v>42081</v>
      </c>
      <c r="B852" s="1" t="s">
        <v>87</v>
      </c>
      <c r="C852" s="1" t="s">
        <v>906</v>
      </c>
      <c r="D852" s="1" t="s">
        <v>27</v>
      </c>
      <c r="E852" s="1" t="s">
        <v>28</v>
      </c>
      <c r="F852" s="28">
        <v>4300</v>
      </c>
      <c r="G852" s="30">
        <v>0.8</v>
      </c>
      <c r="H852" s="28">
        <v>3440</v>
      </c>
      <c r="I852" s="1" t="s">
        <v>47</v>
      </c>
      <c r="J852" s="2">
        <v>42134</v>
      </c>
      <c r="K852" s="1" t="s">
        <v>31</v>
      </c>
      <c r="L852">
        <v>53</v>
      </c>
      <c r="M852" s="1" t="b">
        <f>OR(Solution!$C$2=1,INDEX(Solution!$A$1:$A$11,Solution!$C$2)=Sales_Pipeline[Country])</f>
        <v>1</v>
      </c>
    </row>
    <row r="853" spans="1:13" x14ac:dyDescent="0.25">
      <c r="A853" s="2">
        <v>42081</v>
      </c>
      <c r="B853" s="1" t="s">
        <v>91</v>
      </c>
      <c r="C853" s="1" t="s">
        <v>907</v>
      </c>
      <c r="D853" s="1" t="s">
        <v>57</v>
      </c>
      <c r="E853" s="1" t="s">
        <v>14</v>
      </c>
      <c r="F853" s="28">
        <v>390</v>
      </c>
      <c r="G853" s="30">
        <v>0.7</v>
      </c>
      <c r="H853" s="28">
        <v>273</v>
      </c>
      <c r="I853" s="1" t="s">
        <v>53</v>
      </c>
      <c r="J853" s="2">
        <v>42116</v>
      </c>
      <c r="K853" s="1" t="s">
        <v>37</v>
      </c>
      <c r="L853">
        <v>35</v>
      </c>
      <c r="M853" s="1" t="b">
        <f>OR(Solution!$C$2=1,INDEX(Solution!$A$1:$A$11,Solution!$C$2)=Sales_Pipeline[Country])</f>
        <v>1</v>
      </c>
    </row>
    <row r="854" spans="1:13" x14ac:dyDescent="0.25">
      <c r="A854" s="2">
        <v>42081</v>
      </c>
      <c r="B854" s="1" t="s">
        <v>11</v>
      </c>
      <c r="C854" s="1" t="s">
        <v>908</v>
      </c>
      <c r="D854" s="1" t="s">
        <v>40</v>
      </c>
      <c r="E854" s="1" t="s">
        <v>20</v>
      </c>
      <c r="F854" s="28">
        <v>4930</v>
      </c>
      <c r="G854" s="30">
        <v>0.55000000000000004</v>
      </c>
      <c r="H854" s="28">
        <v>2711.5</v>
      </c>
      <c r="I854" s="1" t="s">
        <v>47</v>
      </c>
      <c r="J854" s="2">
        <v>42155</v>
      </c>
      <c r="K854" s="1" t="s">
        <v>21</v>
      </c>
      <c r="L854">
        <v>74</v>
      </c>
      <c r="M854" s="1" t="b">
        <f>OR(Solution!$C$2=1,INDEX(Solution!$A$1:$A$11,Solution!$C$2)=Sales_Pipeline[Country])</f>
        <v>1</v>
      </c>
    </row>
    <row r="855" spans="1:13" x14ac:dyDescent="0.25">
      <c r="A855" s="2">
        <v>42081</v>
      </c>
      <c r="B855" s="1" t="s">
        <v>83</v>
      </c>
      <c r="C855" s="1" t="s">
        <v>909</v>
      </c>
      <c r="D855" s="1" t="s">
        <v>52</v>
      </c>
      <c r="E855" s="1" t="s">
        <v>20</v>
      </c>
      <c r="F855" s="28">
        <v>4850</v>
      </c>
      <c r="G855" s="30">
        <v>0.7</v>
      </c>
      <c r="H855" s="28">
        <v>3395</v>
      </c>
      <c r="I855" s="1" t="s">
        <v>47</v>
      </c>
      <c r="J855" s="2">
        <v>42180</v>
      </c>
      <c r="K855" s="1" t="s">
        <v>31</v>
      </c>
      <c r="L855">
        <v>99</v>
      </c>
      <c r="M855" s="1" t="b">
        <f>OR(Solution!$C$2=1,INDEX(Solution!$A$1:$A$11,Solution!$C$2)=Sales_Pipeline[Country])</f>
        <v>1</v>
      </c>
    </row>
    <row r="856" spans="1:13" x14ac:dyDescent="0.25">
      <c r="A856" s="2">
        <v>42081</v>
      </c>
      <c r="B856" s="1" t="s">
        <v>29</v>
      </c>
      <c r="C856" s="1" t="s">
        <v>910</v>
      </c>
      <c r="D856" s="1" t="s">
        <v>34</v>
      </c>
      <c r="E856" s="1" t="s">
        <v>14</v>
      </c>
      <c r="F856" s="28">
        <v>3610</v>
      </c>
      <c r="G856" s="30">
        <v>0.7</v>
      </c>
      <c r="H856" s="28">
        <v>2527</v>
      </c>
      <c r="I856" s="1" t="s">
        <v>47</v>
      </c>
      <c r="J856" s="2">
        <v>42156</v>
      </c>
      <c r="K856" s="1" t="s">
        <v>54</v>
      </c>
      <c r="L856">
        <v>75</v>
      </c>
      <c r="M856" s="1" t="b">
        <f>OR(Solution!$C$2=1,INDEX(Solution!$A$1:$A$11,Solution!$C$2)=Sales_Pipeline[Country])</f>
        <v>1</v>
      </c>
    </row>
    <row r="857" spans="1:13" x14ac:dyDescent="0.25">
      <c r="A857" s="2">
        <v>42081</v>
      </c>
      <c r="B857" s="1" t="s">
        <v>32</v>
      </c>
      <c r="C857" s="1" t="s">
        <v>911</v>
      </c>
      <c r="D857" s="1" t="s">
        <v>23</v>
      </c>
      <c r="E857" s="1" t="s">
        <v>14</v>
      </c>
      <c r="F857" s="28">
        <v>760</v>
      </c>
      <c r="G857" s="30">
        <v>0.75</v>
      </c>
      <c r="H857" s="28">
        <v>570</v>
      </c>
      <c r="I857" s="1" t="s">
        <v>24</v>
      </c>
      <c r="J857" s="2">
        <v>42177</v>
      </c>
      <c r="K857" s="1" t="s">
        <v>37</v>
      </c>
      <c r="L857">
        <v>96</v>
      </c>
      <c r="M857" s="1" t="b">
        <f>OR(Solution!$C$2=1,INDEX(Solution!$A$1:$A$11,Solution!$C$2)=Sales_Pipeline[Country])</f>
        <v>1</v>
      </c>
    </row>
    <row r="858" spans="1:13" x14ac:dyDescent="0.25">
      <c r="A858" s="2">
        <v>42081</v>
      </c>
      <c r="B858" s="1" t="s">
        <v>65</v>
      </c>
      <c r="C858" s="1" t="s">
        <v>912</v>
      </c>
      <c r="D858" s="1" t="s">
        <v>23</v>
      </c>
      <c r="E858" s="1" t="s">
        <v>28</v>
      </c>
      <c r="F858" s="28">
        <v>2490</v>
      </c>
      <c r="G858" s="30">
        <v>0.85</v>
      </c>
      <c r="H858" s="28">
        <v>2116.5</v>
      </c>
      <c r="I858" s="1" t="s">
        <v>24</v>
      </c>
      <c r="J858" s="2">
        <v>42163</v>
      </c>
      <c r="K858" s="1" t="s">
        <v>37</v>
      </c>
      <c r="L858">
        <v>82</v>
      </c>
      <c r="M858" s="1" t="b">
        <f>OR(Solution!$C$2=1,INDEX(Solution!$A$1:$A$11,Solution!$C$2)=Sales_Pipeline[Country])</f>
        <v>1</v>
      </c>
    </row>
    <row r="859" spans="1:13" x14ac:dyDescent="0.25">
      <c r="A859" s="2">
        <v>42081</v>
      </c>
      <c r="B859" s="1" t="s">
        <v>91</v>
      </c>
      <c r="C859" s="1" t="s">
        <v>913</v>
      </c>
      <c r="D859" s="1" t="s">
        <v>19</v>
      </c>
      <c r="E859" s="1" t="s">
        <v>20</v>
      </c>
      <c r="F859" s="28">
        <v>1320</v>
      </c>
      <c r="G859" s="30">
        <v>0.7</v>
      </c>
      <c r="H859" s="28">
        <v>924</v>
      </c>
      <c r="I859" s="1" t="s">
        <v>15</v>
      </c>
      <c r="J859" s="2">
        <v>42125</v>
      </c>
      <c r="K859" s="1" t="s">
        <v>54</v>
      </c>
      <c r="L859">
        <v>44</v>
      </c>
      <c r="M859" s="1" t="b">
        <f>OR(Solution!$C$2=1,INDEX(Solution!$A$1:$A$11,Solution!$C$2)=Sales_Pipeline[Country])</f>
        <v>1</v>
      </c>
    </row>
    <row r="860" spans="1:13" x14ac:dyDescent="0.25">
      <c r="A860" s="2">
        <v>42081</v>
      </c>
      <c r="B860" s="1" t="s">
        <v>93</v>
      </c>
      <c r="C860" s="1" t="s">
        <v>914</v>
      </c>
      <c r="D860" s="1" t="s">
        <v>13</v>
      </c>
      <c r="E860" s="1" t="s">
        <v>20</v>
      </c>
      <c r="F860" s="28">
        <v>2460</v>
      </c>
      <c r="G860" s="30">
        <v>0.7</v>
      </c>
      <c r="H860" s="28">
        <v>1722</v>
      </c>
      <c r="I860" s="1" t="s">
        <v>47</v>
      </c>
      <c r="J860" s="2">
        <v>42108</v>
      </c>
      <c r="K860" s="1" t="s">
        <v>21</v>
      </c>
      <c r="L860">
        <v>27</v>
      </c>
      <c r="M860" s="1" t="b">
        <f>OR(Solution!$C$2=1,INDEX(Solution!$A$1:$A$11,Solution!$C$2)=Sales_Pipeline[Country])</f>
        <v>1</v>
      </c>
    </row>
    <row r="861" spans="1:13" x14ac:dyDescent="0.25">
      <c r="A861" s="2">
        <v>42082</v>
      </c>
      <c r="B861" s="1" t="s">
        <v>68</v>
      </c>
      <c r="C861" s="1" t="s">
        <v>915</v>
      </c>
      <c r="D861" s="1" t="s">
        <v>23</v>
      </c>
      <c r="E861" s="1" t="s">
        <v>35</v>
      </c>
      <c r="F861" s="28">
        <v>430</v>
      </c>
      <c r="G861" s="30">
        <v>0.55000000000000004</v>
      </c>
      <c r="H861" s="28">
        <v>236.5</v>
      </c>
      <c r="I861" s="1" t="s">
        <v>53</v>
      </c>
      <c r="J861" s="2">
        <v>42152</v>
      </c>
      <c r="K861" s="1" t="s">
        <v>37</v>
      </c>
      <c r="L861">
        <v>70</v>
      </c>
      <c r="M861" s="1" t="b">
        <f>OR(Solution!$C$2=1,INDEX(Solution!$A$1:$A$11,Solution!$C$2)=Sales_Pipeline[Country])</f>
        <v>1</v>
      </c>
    </row>
    <row r="862" spans="1:13" x14ac:dyDescent="0.25">
      <c r="A862" s="2">
        <v>42082</v>
      </c>
      <c r="B862" s="1" t="s">
        <v>93</v>
      </c>
      <c r="C862" s="1" t="s">
        <v>916</v>
      </c>
      <c r="D862" s="1" t="s">
        <v>34</v>
      </c>
      <c r="E862" s="1" t="s">
        <v>35</v>
      </c>
      <c r="F862" s="28">
        <v>2180</v>
      </c>
      <c r="G862" s="30">
        <v>0.5</v>
      </c>
      <c r="H862" s="28">
        <v>1090</v>
      </c>
      <c r="I862" s="1" t="s">
        <v>47</v>
      </c>
      <c r="J862" s="2">
        <v>42173</v>
      </c>
      <c r="K862" s="1" t="s">
        <v>21</v>
      </c>
      <c r="L862">
        <v>91</v>
      </c>
      <c r="M862" s="1" t="b">
        <f>OR(Solution!$C$2=1,INDEX(Solution!$A$1:$A$11,Solution!$C$2)=Sales_Pipeline[Country])</f>
        <v>1</v>
      </c>
    </row>
    <row r="863" spans="1:13" x14ac:dyDescent="0.25">
      <c r="A863" s="2">
        <v>42082</v>
      </c>
      <c r="B863" s="1" t="s">
        <v>87</v>
      </c>
      <c r="C863" s="1" t="s">
        <v>917</v>
      </c>
      <c r="D863" s="1" t="s">
        <v>19</v>
      </c>
      <c r="E863" s="1" t="s">
        <v>14</v>
      </c>
      <c r="F863" s="28">
        <v>1780</v>
      </c>
      <c r="G863" s="30">
        <v>0.65</v>
      </c>
      <c r="H863" s="28">
        <v>1157</v>
      </c>
      <c r="I863" s="1" t="s">
        <v>15</v>
      </c>
      <c r="J863" s="2">
        <v>42098</v>
      </c>
      <c r="K863" s="1" t="s">
        <v>37</v>
      </c>
      <c r="L863">
        <v>16</v>
      </c>
      <c r="M863" s="1" t="b">
        <f>OR(Solution!$C$2=1,INDEX(Solution!$A$1:$A$11,Solution!$C$2)=Sales_Pipeline[Country])</f>
        <v>1</v>
      </c>
    </row>
    <row r="864" spans="1:13" x14ac:dyDescent="0.25">
      <c r="A864" s="2">
        <v>42082</v>
      </c>
      <c r="B864" s="1" t="s">
        <v>93</v>
      </c>
      <c r="C864" s="1" t="s">
        <v>918</v>
      </c>
      <c r="D864" s="1" t="s">
        <v>43</v>
      </c>
      <c r="E864" s="1" t="s">
        <v>14</v>
      </c>
      <c r="F864" s="28">
        <v>710</v>
      </c>
      <c r="G864" s="30">
        <v>0.7</v>
      </c>
      <c r="H864" s="28">
        <v>497</v>
      </c>
      <c r="I864" s="1" t="s">
        <v>47</v>
      </c>
      <c r="J864" s="2">
        <v>42129</v>
      </c>
      <c r="K864" s="1" t="s">
        <v>37</v>
      </c>
      <c r="L864">
        <v>47</v>
      </c>
      <c r="M864" s="1" t="b">
        <f>OR(Solution!$C$2=1,INDEX(Solution!$A$1:$A$11,Solution!$C$2)=Sales_Pipeline[Country])</f>
        <v>1</v>
      </c>
    </row>
    <row r="865" spans="1:13" x14ac:dyDescent="0.25">
      <c r="A865" s="2">
        <v>42082</v>
      </c>
      <c r="B865" s="1" t="s">
        <v>70</v>
      </c>
      <c r="C865" s="1" t="s">
        <v>919</v>
      </c>
      <c r="D865" s="1" t="s">
        <v>52</v>
      </c>
      <c r="E865" s="1" t="s">
        <v>14</v>
      </c>
      <c r="F865" s="28">
        <v>3520</v>
      </c>
      <c r="G865" s="30">
        <v>0.8</v>
      </c>
      <c r="H865" s="28">
        <v>2816</v>
      </c>
      <c r="I865" s="1" t="s">
        <v>47</v>
      </c>
      <c r="J865" s="2">
        <v>42180</v>
      </c>
      <c r="K865" s="1" t="s">
        <v>37</v>
      </c>
      <c r="L865">
        <v>98</v>
      </c>
      <c r="M865" s="1" t="b">
        <f>OR(Solution!$C$2=1,INDEX(Solution!$A$1:$A$11,Solution!$C$2)=Sales_Pipeline[Country])</f>
        <v>1</v>
      </c>
    </row>
    <row r="866" spans="1:13" x14ac:dyDescent="0.25">
      <c r="A866" s="2">
        <v>42082</v>
      </c>
      <c r="B866" s="1" t="s">
        <v>91</v>
      </c>
      <c r="C866" s="1" t="s">
        <v>920</v>
      </c>
      <c r="D866" s="1" t="s">
        <v>23</v>
      </c>
      <c r="E866" s="1" t="s">
        <v>35</v>
      </c>
      <c r="F866" s="28">
        <v>3710</v>
      </c>
      <c r="G866" s="30">
        <v>0.55000000000000004</v>
      </c>
      <c r="H866" s="28">
        <v>2040.5</v>
      </c>
      <c r="I866" s="1" t="s">
        <v>47</v>
      </c>
      <c r="J866" s="2">
        <v>42177</v>
      </c>
      <c r="K866" s="1" t="s">
        <v>16</v>
      </c>
      <c r="L866">
        <v>95</v>
      </c>
      <c r="M866" s="1" t="b">
        <f>OR(Solution!$C$2=1,INDEX(Solution!$A$1:$A$11,Solution!$C$2)=Sales_Pipeline[Country])</f>
        <v>1</v>
      </c>
    </row>
    <row r="867" spans="1:13" x14ac:dyDescent="0.25">
      <c r="A867" s="2">
        <v>42082</v>
      </c>
      <c r="B867" s="1" t="s">
        <v>17</v>
      </c>
      <c r="C867" s="1" t="s">
        <v>921</v>
      </c>
      <c r="D867" s="1" t="s">
        <v>52</v>
      </c>
      <c r="E867" s="1" t="s">
        <v>14</v>
      </c>
      <c r="F867" s="28">
        <v>3780</v>
      </c>
      <c r="G867" s="30">
        <v>0.85</v>
      </c>
      <c r="H867" s="28">
        <v>3213</v>
      </c>
      <c r="I867" s="1" t="s">
        <v>24</v>
      </c>
      <c r="J867" s="2">
        <v>42183</v>
      </c>
      <c r="K867" s="1" t="s">
        <v>16</v>
      </c>
      <c r="L867">
        <v>101</v>
      </c>
      <c r="M867" s="1" t="b">
        <f>OR(Solution!$C$2=1,INDEX(Solution!$A$1:$A$11,Solution!$C$2)=Sales_Pipeline[Country])</f>
        <v>1</v>
      </c>
    </row>
    <row r="868" spans="1:13" x14ac:dyDescent="0.25">
      <c r="A868" s="2">
        <v>42082</v>
      </c>
      <c r="B868" s="1" t="s">
        <v>68</v>
      </c>
      <c r="C868" s="1" t="s">
        <v>922</v>
      </c>
      <c r="D868" s="1" t="s">
        <v>34</v>
      </c>
      <c r="E868" s="1" t="s">
        <v>14</v>
      </c>
      <c r="F868" s="28">
        <v>270</v>
      </c>
      <c r="G868" s="30">
        <v>0.7</v>
      </c>
      <c r="H868" s="28">
        <v>189</v>
      </c>
      <c r="I868" s="1" t="s">
        <v>53</v>
      </c>
      <c r="J868" s="2">
        <v>42128</v>
      </c>
      <c r="K868" s="1" t="s">
        <v>37</v>
      </c>
      <c r="L868">
        <v>46</v>
      </c>
      <c r="M868" s="1" t="b">
        <f>OR(Solution!$C$2=1,INDEX(Solution!$A$1:$A$11,Solution!$C$2)=Sales_Pipeline[Country])</f>
        <v>1</v>
      </c>
    </row>
    <row r="869" spans="1:13" x14ac:dyDescent="0.25">
      <c r="A869" s="2">
        <v>42083</v>
      </c>
      <c r="B869" s="1" t="s">
        <v>74</v>
      </c>
      <c r="C869" s="1" t="s">
        <v>923</v>
      </c>
      <c r="D869" s="1" t="s">
        <v>40</v>
      </c>
      <c r="E869" s="1" t="s">
        <v>28</v>
      </c>
      <c r="F869" s="28">
        <v>1890</v>
      </c>
      <c r="G869" s="30">
        <v>0.6</v>
      </c>
      <c r="H869" s="28">
        <v>1134</v>
      </c>
      <c r="I869" s="1" t="s">
        <v>47</v>
      </c>
      <c r="J869" s="2">
        <v>42168</v>
      </c>
      <c r="K869" s="1" t="s">
        <v>16</v>
      </c>
      <c r="L869">
        <v>85</v>
      </c>
      <c r="M869" s="1" t="b">
        <f>OR(Solution!$C$2=1,INDEX(Solution!$A$1:$A$11,Solution!$C$2)=Sales_Pipeline[Country])</f>
        <v>1</v>
      </c>
    </row>
    <row r="870" spans="1:13" x14ac:dyDescent="0.25">
      <c r="A870" s="2">
        <v>42083</v>
      </c>
      <c r="B870" s="1" t="s">
        <v>74</v>
      </c>
      <c r="C870" s="1" t="s">
        <v>924</v>
      </c>
      <c r="D870" s="1" t="s">
        <v>34</v>
      </c>
      <c r="E870" s="1" t="s">
        <v>28</v>
      </c>
      <c r="F870" s="28">
        <v>4980</v>
      </c>
      <c r="G870" s="30">
        <v>0.8</v>
      </c>
      <c r="H870" s="28">
        <v>3984</v>
      </c>
      <c r="I870" s="1" t="s">
        <v>47</v>
      </c>
      <c r="J870" s="2">
        <v>42182</v>
      </c>
      <c r="K870" s="1" t="s">
        <v>37</v>
      </c>
      <c r="L870">
        <v>99</v>
      </c>
      <c r="M870" s="1" t="b">
        <f>OR(Solution!$C$2=1,INDEX(Solution!$A$1:$A$11,Solution!$C$2)=Sales_Pipeline[Country])</f>
        <v>1</v>
      </c>
    </row>
    <row r="871" spans="1:13" x14ac:dyDescent="0.25">
      <c r="A871" s="2">
        <v>42083</v>
      </c>
      <c r="B871" s="1" t="s">
        <v>87</v>
      </c>
      <c r="C871" s="1" t="s">
        <v>925</v>
      </c>
      <c r="D871" s="1" t="s">
        <v>34</v>
      </c>
      <c r="E871" s="1" t="s">
        <v>14</v>
      </c>
      <c r="F871" s="28">
        <v>760</v>
      </c>
      <c r="G871" s="30">
        <v>0.85</v>
      </c>
      <c r="H871" s="28">
        <v>646</v>
      </c>
      <c r="I871" s="1" t="s">
        <v>15</v>
      </c>
      <c r="J871" s="2">
        <v>42167</v>
      </c>
      <c r="K871" s="1" t="s">
        <v>21</v>
      </c>
      <c r="L871">
        <v>84</v>
      </c>
      <c r="M871" s="1" t="b">
        <f>OR(Solution!$C$2=1,INDEX(Solution!$A$1:$A$11,Solution!$C$2)=Sales_Pipeline[Country])</f>
        <v>1</v>
      </c>
    </row>
    <row r="872" spans="1:13" x14ac:dyDescent="0.25">
      <c r="A872" s="2">
        <v>42083</v>
      </c>
      <c r="B872" s="1" t="s">
        <v>62</v>
      </c>
      <c r="C872" s="1" t="s">
        <v>926</v>
      </c>
      <c r="D872" s="1" t="s">
        <v>34</v>
      </c>
      <c r="E872" s="1" t="s">
        <v>35</v>
      </c>
      <c r="F872" s="28">
        <v>2130</v>
      </c>
      <c r="G872" s="30">
        <v>0.5</v>
      </c>
      <c r="H872" s="28">
        <v>1065</v>
      </c>
      <c r="I872" s="1" t="s">
        <v>47</v>
      </c>
      <c r="J872" s="2">
        <v>42184</v>
      </c>
      <c r="K872" s="1" t="s">
        <v>21</v>
      </c>
      <c r="L872">
        <v>101</v>
      </c>
      <c r="M872" s="1" t="b">
        <f>OR(Solution!$C$2=1,INDEX(Solution!$A$1:$A$11,Solution!$C$2)=Sales_Pipeline[Country])</f>
        <v>1</v>
      </c>
    </row>
    <row r="873" spans="1:13" x14ac:dyDescent="0.25">
      <c r="A873" s="2">
        <v>42083</v>
      </c>
      <c r="B873" s="1" t="s">
        <v>68</v>
      </c>
      <c r="C873" s="1" t="s">
        <v>927</v>
      </c>
      <c r="D873" s="1" t="s">
        <v>27</v>
      </c>
      <c r="E873" s="1" t="s">
        <v>20</v>
      </c>
      <c r="F873" s="28">
        <v>540</v>
      </c>
      <c r="G873" s="30">
        <v>0.8</v>
      </c>
      <c r="H873" s="28">
        <v>432</v>
      </c>
      <c r="I873" s="1" t="s">
        <v>47</v>
      </c>
      <c r="J873" s="2">
        <v>42097</v>
      </c>
      <c r="K873" s="1" t="s">
        <v>37</v>
      </c>
      <c r="L873">
        <v>14</v>
      </c>
      <c r="M873" s="1" t="b">
        <f>OR(Solution!$C$2=1,INDEX(Solution!$A$1:$A$11,Solution!$C$2)=Sales_Pipeline[Country])</f>
        <v>1</v>
      </c>
    </row>
    <row r="874" spans="1:13" x14ac:dyDescent="0.25">
      <c r="A874" s="2">
        <v>42083</v>
      </c>
      <c r="B874" s="1" t="s">
        <v>70</v>
      </c>
      <c r="C874" s="1" t="s">
        <v>928</v>
      </c>
      <c r="D874" s="1" t="s">
        <v>43</v>
      </c>
      <c r="E874" s="1" t="s">
        <v>14</v>
      </c>
      <c r="F874" s="28">
        <v>2770</v>
      </c>
      <c r="G874" s="30">
        <v>0.75</v>
      </c>
      <c r="H874" s="28">
        <v>2077.5</v>
      </c>
      <c r="I874" s="1" t="s">
        <v>15</v>
      </c>
      <c r="J874" s="2">
        <v>42132</v>
      </c>
      <c r="K874" s="1" t="s">
        <v>21</v>
      </c>
      <c r="L874">
        <v>49</v>
      </c>
      <c r="M874" s="1" t="b">
        <f>OR(Solution!$C$2=1,INDEX(Solution!$A$1:$A$11,Solution!$C$2)=Sales_Pipeline[Country])</f>
        <v>1</v>
      </c>
    </row>
    <row r="875" spans="1:13" x14ac:dyDescent="0.25">
      <c r="A875" s="2">
        <v>42084</v>
      </c>
      <c r="B875" s="1" t="s">
        <v>93</v>
      </c>
      <c r="C875" s="1" t="s">
        <v>929</v>
      </c>
      <c r="D875" s="1" t="s">
        <v>23</v>
      </c>
      <c r="E875" s="1" t="s">
        <v>35</v>
      </c>
      <c r="F875" s="28">
        <v>3890</v>
      </c>
      <c r="G875" s="30">
        <v>0.65</v>
      </c>
      <c r="H875" s="28">
        <v>2528.5</v>
      </c>
      <c r="I875" s="1" t="s">
        <v>24</v>
      </c>
      <c r="J875" s="2">
        <v>42181</v>
      </c>
      <c r="K875" s="1" t="s">
        <v>37</v>
      </c>
      <c r="L875">
        <v>97</v>
      </c>
      <c r="M875" s="1" t="b">
        <f>OR(Solution!$C$2=1,INDEX(Solution!$A$1:$A$11,Solution!$C$2)=Sales_Pipeline[Country])</f>
        <v>1</v>
      </c>
    </row>
    <row r="876" spans="1:13" x14ac:dyDescent="0.25">
      <c r="A876" s="2">
        <v>42084</v>
      </c>
      <c r="B876" s="1" t="s">
        <v>29</v>
      </c>
      <c r="C876" s="1" t="s">
        <v>930</v>
      </c>
      <c r="D876" s="1" t="s">
        <v>57</v>
      </c>
      <c r="E876" s="1" t="s">
        <v>14</v>
      </c>
      <c r="F876" s="28">
        <v>4280</v>
      </c>
      <c r="G876" s="30">
        <v>0.7</v>
      </c>
      <c r="H876" s="28">
        <v>2996</v>
      </c>
      <c r="I876" s="1" t="s">
        <v>47</v>
      </c>
      <c r="J876" s="2">
        <v>42207</v>
      </c>
      <c r="K876" s="1" t="s">
        <v>54</v>
      </c>
      <c r="L876">
        <v>123</v>
      </c>
      <c r="M876" s="1" t="b">
        <f>OR(Solution!$C$2=1,INDEX(Solution!$A$1:$A$11,Solution!$C$2)=Sales_Pipeline[Country])</f>
        <v>1</v>
      </c>
    </row>
    <row r="877" spans="1:13" x14ac:dyDescent="0.25">
      <c r="A877" s="2">
        <v>42084</v>
      </c>
      <c r="B877" s="1" t="s">
        <v>74</v>
      </c>
      <c r="C877" s="1" t="s">
        <v>931</v>
      </c>
      <c r="D877" s="1" t="s">
        <v>40</v>
      </c>
      <c r="E877" s="1" t="s">
        <v>20</v>
      </c>
      <c r="F877" s="28">
        <v>3710</v>
      </c>
      <c r="G877" s="30">
        <v>0.8</v>
      </c>
      <c r="H877" s="28">
        <v>2968</v>
      </c>
      <c r="I877" s="1" t="s">
        <v>15</v>
      </c>
      <c r="J877" s="2">
        <v>42183</v>
      </c>
      <c r="K877" s="1" t="s">
        <v>37</v>
      </c>
      <c r="L877">
        <v>99</v>
      </c>
      <c r="M877" s="1" t="b">
        <f>OR(Solution!$C$2=1,INDEX(Solution!$A$1:$A$11,Solution!$C$2)=Sales_Pipeline[Country])</f>
        <v>1</v>
      </c>
    </row>
    <row r="878" spans="1:13" x14ac:dyDescent="0.25">
      <c r="A878" s="2">
        <v>42084</v>
      </c>
      <c r="B878" s="1" t="s">
        <v>41</v>
      </c>
      <c r="C878" s="1" t="s">
        <v>932</v>
      </c>
      <c r="D878" s="1" t="s">
        <v>23</v>
      </c>
      <c r="E878" s="1" t="s">
        <v>14</v>
      </c>
      <c r="F878" s="28">
        <v>860</v>
      </c>
      <c r="G878" s="30">
        <v>0.7</v>
      </c>
      <c r="H878" s="28">
        <v>602</v>
      </c>
      <c r="I878" s="1" t="s">
        <v>47</v>
      </c>
      <c r="J878" s="2">
        <v>42114</v>
      </c>
      <c r="K878" s="1" t="s">
        <v>21</v>
      </c>
      <c r="L878">
        <v>30</v>
      </c>
      <c r="M878" s="1" t="b">
        <f>OR(Solution!$C$2=1,INDEX(Solution!$A$1:$A$11,Solution!$C$2)=Sales_Pipeline[Country])</f>
        <v>1</v>
      </c>
    </row>
    <row r="879" spans="1:13" x14ac:dyDescent="0.25">
      <c r="A879" s="2">
        <v>42084</v>
      </c>
      <c r="B879" s="1" t="s">
        <v>65</v>
      </c>
      <c r="C879" s="1" t="s">
        <v>933</v>
      </c>
      <c r="D879" s="1" t="s">
        <v>13</v>
      </c>
      <c r="E879" s="1" t="s">
        <v>14</v>
      </c>
      <c r="F879" s="28">
        <v>920</v>
      </c>
      <c r="G879" s="30">
        <v>0.8</v>
      </c>
      <c r="H879" s="28">
        <v>736</v>
      </c>
      <c r="I879" s="1" t="s">
        <v>24</v>
      </c>
      <c r="J879" s="2">
        <v>42128</v>
      </c>
      <c r="K879" s="1" t="s">
        <v>16</v>
      </c>
      <c r="L879">
        <v>44</v>
      </c>
      <c r="M879" s="1" t="b">
        <f>OR(Solution!$C$2=1,INDEX(Solution!$A$1:$A$11,Solution!$C$2)=Sales_Pipeline[Country])</f>
        <v>1</v>
      </c>
    </row>
    <row r="880" spans="1:13" x14ac:dyDescent="0.25">
      <c r="A880" s="2">
        <v>42084</v>
      </c>
      <c r="B880" s="1" t="s">
        <v>32</v>
      </c>
      <c r="C880" s="1" t="s">
        <v>934</v>
      </c>
      <c r="D880" s="1" t="s">
        <v>34</v>
      </c>
      <c r="E880" s="1" t="s">
        <v>28</v>
      </c>
      <c r="F880" s="28">
        <v>3570</v>
      </c>
      <c r="G880" s="30">
        <v>0.55000000000000004</v>
      </c>
      <c r="H880" s="28">
        <v>1963.5</v>
      </c>
      <c r="I880" s="1" t="s">
        <v>15</v>
      </c>
      <c r="J880" s="2">
        <v>42178</v>
      </c>
      <c r="K880" s="1" t="s">
        <v>37</v>
      </c>
      <c r="L880">
        <v>94</v>
      </c>
      <c r="M880" s="1" t="b">
        <f>OR(Solution!$C$2=1,INDEX(Solution!$A$1:$A$11,Solution!$C$2)=Sales_Pipeline[Country])</f>
        <v>1</v>
      </c>
    </row>
    <row r="881" spans="1:13" x14ac:dyDescent="0.25">
      <c r="A881" s="2">
        <v>42084</v>
      </c>
      <c r="B881" s="1" t="s">
        <v>91</v>
      </c>
      <c r="C881" s="1" t="s">
        <v>935</v>
      </c>
      <c r="D881" s="1" t="s">
        <v>40</v>
      </c>
      <c r="E881" s="1" t="s">
        <v>14</v>
      </c>
      <c r="F881" s="28">
        <v>1850</v>
      </c>
      <c r="G881" s="30">
        <v>0.55000000000000004</v>
      </c>
      <c r="H881" s="28">
        <v>1017.5</v>
      </c>
      <c r="I881" s="1" t="s">
        <v>47</v>
      </c>
      <c r="J881" s="2">
        <v>42146</v>
      </c>
      <c r="K881" s="1" t="s">
        <v>21</v>
      </c>
      <c r="L881">
        <v>62</v>
      </c>
      <c r="M881" s="1" t="b">
        <f>OR(Solution!$C$2=1,INDEX(Solution!$A$1:$A$11,Solution!$C$2)=Sales_Pipeline[Country])</f>
        <v>1</v>
      </c>
    </row>
    <row r="882" spans="1:13" x14ac:dyDescent="0.25">
      <c r="A882" s="2">
        <v>42084</v>
      </c>
      <c r="B882" s="1" t="s">
        <v>55</v>
      </c>
      <c r="C882" s="1" t="s">
        <v>936</v>
      </c>
      <c r="D882" s="1" t="s">
        <v>40</v>
      </c>
      <c r="E882" s="1" t="s">
        <v>35</v>
      </c>
      <c r="F882" s="28">
        <v>3810</v>
      </c>
      <c r="G882" s="30">
        <v>0.6</v>
      </c>
      <c r="H882" s="28">
        <v>2286</v>
      </c>
      <c r="I882" s="1" t="s">
        <v>15</v>
      </c>
      <c r="J882" s="2">
        <v>42175</v>
      </c>
      <c r="K882" s="1" t="s">
        <v>21</v>
      </c>
      <c r="L882">
        <v>91</v>
      </c>
      <c r="M882" s="1" t="b">
        <f>OR(Solution!$C$2=1,INDEX(Solution!$A$1:$A$11,Solution!$C$2)=Sales_Pipeline[Country])</f>
        <v>1</v>
      </c>
    </row>
    <row r="883" spans="1:13" x14ac:dyDescent="0.25">
      <c r="A883" s="2">
        <v>42084</v>
      </c>
      <c r="B883" s="1" t="s">
        <v>62</v>
      </c>
      <c r="C883" s="1" t="s">
        <v>937</v>
      </c>
      <c r="D883" s="1" t="s">
        <v>19</v>
      </c>
      <c r="E883" s="1" t="s">
        <v>73</v>
      </c>
      <c r="F883" s="28">
        <v>2080</v>
      </c>
      <c r="G883" s="30">
        <v>0.7</v>
      </c>
      <c r="H883" s="28">
        <v>1456</v>
      </c>
      <c r="I883" s="1" t="s">
        <v>24</v>
      </c>
      <c r="J883" s="2">
        <v>42119</v>
      </c>
      <c r="K883" s="1" t="s">
        <v>54</v>
      </c>
      <c r="L883">
        <v>35</v>
      </c>
      <c r="M883" s="1" t="b">
        <f>OR(Solution!$C$2=1,INDEX(Solution!$A$1:$A$11,Solution!$C$2)=Sales_Pipeline[Country])</f>
        <v>1</v>
      </c>
    </row>
    <row r="884" spans="1:13" x14ac:dyDescent="0.25">
      <c r="A884" s="2">
        <v>42084</v>
      </c>
      <c r="B884" s="1" t="s">
        <v>25</v>
      </c>
      <c r="C884" s="1" t="s">
        <v>938</v>
      </c>
      <c r="D884" s="1" t="s">
        <v>13</v>
      </c>
      <c r="E884" s="1" t="s">
        <v>28</v>
      </c>
      <c r="F884" s="28">
        <v>220</v>
      </c>
      <c r="G884" s="30">
        <v>0.8</v>
      </c>
      <c r="H884" s="28">
        <v>176</v>
      </c>
      <c r="I884" s="1" t="s">
        <v>53</v>
      </c>
      <c r="J884" s="2">
        <v>42145</v>
      </c>
      <c r="K884" s="1" t="s">
        <v>37</v>
      </c>
      <c r="L884">
        <v>61</v>
      </c>
      <c r="M884" s="1" t="b">
        <f>OR(Solution!$C$2=1,INDEX(Solution!$A$1:$A$11,Solution!$C$2)=Sales_Pipeline[Country])</f>
        <v>1</v>
      </c>
    </row>
    <row r="885" spans="1:13" x14ac:dyDescent="0.25">
      <c r="A885" s="2">
        <v>42084</v>
      </c>
      <c r="B885" s="1" t="s">
        <v>87</v>
      </c>
      <c r="C885" s="1" t="s">
        <v>939</v>
      </c>
      <c r="D885" s="1" t="s">
        <v>43</v>
      </c>
      <c r="E885" s="1" t="s">
        <v>28</v>
      </c>
      <c r="F885" s="28">
        <v>3620</v>
      </c>
      <c r="G885" s="30">
        <v>0.75</v>
      </c>
      <c r="H885" s="28">
        <v>2715</v>
      </c>
      <c r="I885" s="1" t="s">
        <v>24</v>
      </c>
      <c r="J885" s="2">
        <v>42112</v>
      </c>
      <c r="K885" s="1" t="s">
        <v>21</v>
      </c>
      <c r="L885">
        <v>28</v>
      </c>
      <c r="M885" s="1" t="b">
        <f>OR(Solution!$C$2=1,INDEX(Solution!$A$1:$A$11,Solution!$C$2)=Sales_Pipeline[Country])</f>
        <v>1</v>
      </c>
    </row>
    <row r="886" spans="1:13" x14ac:dyDescent="0.25">
      <c r="A886" s="2">
        <v>42084</v>
      </c>
      <c r="B886" s="1" t="s">
        <v>44</v>
      </c>
      <c r="C886" s="1" t="s">
        <v>940</v>
      </c>
      <c r="D886" s="1" t="s">
        <v>40</v>
      </c>
      <c r="E886" s="1" t="s">
        <v>35</v>
      </c>
      <c r="F886" s="28">
        <v>800</v>
      </c>
      <c r="G886" s="30">
        <v>0.7</v>
      </c>
      <c r="H886" s="28">
        <v>560</v>
      </c>
      <c r="I886" s="1" t="s">
        <v>24</v>
      </c>
      <c r="J886" s="2">
        <v>42182</v>
      </c>
      <c r="K886" s="1" t="s">
        <v>31</v>
      </c>
      <c r="L886">
        <v>98</v>
      </c>
      <c r="M886" s="1" t="b">
        <f>OR(Solution!$C$2=1,INDEX(Solution!$A$1:$A$11,Solution!$C$2)=Sales_Pipeline[Country])</f>
        <v>1</v>
      </c>
    </row>
    <row r="887" spans="1:13" x14ac:dyDescent="0.25">
      <c r="A887" s="2">
        <v>42084</v>
      </c>
      <c r="B887" s="1" t="s">
        <v>65</v>
      </c>
      <c r="C887" s="1" t="s">
        <v>941</v>
      </c>
      <c r="D887" s="1" t="s">
        <v>43</v>
      </c>
      <c r="E887" s="1" t="s">
        <v>14</v>
      </c>
      <c r="F887" s="28">
        <v>290</v>
      </c>
      <c r="G887" s="30">
        <v>0.6</v>
      </c>
      <c r="H887" s="28">
        <v>174</v>
      </c>
      <c r="I887" s="1" t="s">
        <v>24</v>
      </c>
      <c r="J887" s="2">
        <v>42157</v>
      </c>
      <c r="K887" s="1" t="s">
        <v>37</v>
      </c>
      <c r="L887">
        <v>73</v>
      </c>
      <c r="M887" s="1" t="b">
        <f>OR(Solution!$C$2=1,INDEX(Solution!$A$1:$A$11,Solution!$C$2)=Sales_Pipeline[Country])</f>
        <v>1</v>
      </c>
    </row>
    <row r="888" spans="1:13" x14ac:dyDescent="0.25">
      <c r="A888" s="2">
        <v>42084</v>
      </c>
      <c r="B888" s="1" t="s">
        <v>17</v>
      </c>
      <c r="C888" s="1" t="s">
        <v>942</v>
      </c>
      <c r="D888" s="1" t="s">
        <v>19</v>
      </c>
      <c r="E888" s="1" t="s">
        <v>14</v>
      </c>
      <c r="F888" s="28">
        <v>3360</v>
      </c>
      <c r="G888" s="30">
        <v>0.7</v>
      </c>
      <c r="H888" s="28">
        <v>2352</v>
      </c>
      <c r="I888" s="1" t="s">
        <v>47</v>
      </c>
      <c r="J888" s="2">
        <v>42164</v>
      </c>
      <c r="K888" s="1" t="s">
        <v>31</v>
      </c>
      <c r="L888">
        <v>80</v>
      </c>
      <c r="M888" s="1" t="b">
        <f>OR(Solution!$C$2=1,INDEX(Solution!$A$1:$A$11,Solution!$C$2)=Sales_Pipeline[Country])</f>
        <v>1</v>
      </c>
    </row>
    <row r="889" spans="1:13" x14ac:dyDescent="0.25">
      <c r="A889" s="2">
        <v>42084</v>
      </c>
      <c r="B889" s="1" t="s">
        <v>87</v>
      </c>
      <c r="C889" s="1" t="s">
        <v>943</v>
      </c>
      <c r="D889" s="1" t="s">
        <v>27</v>
      </c>
      <c r="E889" s="1" t="s">
        <v>20</v>
      </c>
      <c r="F889" s="28">
        <v>3870</v>
      </c>
      <c r="G889" s="30">
        <v>0.7</v>
      </c>
      <c r="H889" s="28">
        <v>2709</v>
      </c>
      <c r="I889" s="1" t="s">
        <v>47</v>
      </c>
      <c r="J889" s="2">
        <v>42158</v>
      </c>
      <c r="K889" s="1" t="s">
        <v>21</v>
      </c>
      <c r="L889">
        <v>74</v>
      </c>
      <c r="M889" s="1" t="b">
        <f>OR(Solution!$C$2=1,INDEX(Solution!$A$1:$A$11,Solution!$C$2)=Sales_Pipeline[Country])</f>
        <v>1</v>
      </c>
    </row>
    <row r="890" spans="1:13" x14ac:dyDescent="0.25">
      <c r="A890" s="2">
        <v>42084</v>
      </c>
      <c r="B890" s="1" t="s">
        <v>83</v>
      </c>
      <c r="C890" s="1" t="s">
        <v>944</v>
      </c>
      <c r="D890" s="1" t="s">
        <v>27</v>
      </c>
      <c r="E890" s="1" t="s">
        <v>28</v>
      </c>
      <c r="F890" s="28">
        <v>1030</v>
      </c>
      <c r="G890" s="30">
        <v>0.75</v>
      </c>
      <c r="H890" s="28">
        <v>772.5</v>
      </c>
      <c r="I890" s="1" t="s">
        <v>15</v>
      </c>
      <c r="J890" s="2">
        <v>42180</v>
      </c>
      <c r="K890" s="1" t="s">
        <v>31</v>
      </c>
      <c r="L890">
        <v>96</v>
      </c>
      <c r="M890" s="1" t="b">
        <f>OR(Solution!$C$2=1,INDEX(Solution!$A$1:$A$11,Solution!$C$2)=Sales_Pipeline[Country])</f>
        <v>1</v>
      </c>
    </row>
    <row r="891" spans="1:13" x14ac:dyDescent="0.25">
      <c r="A891" s="2">
        <v>42085</v>
      </c>
      <c r="B891" s="1" t="s">
        <v>29</v>
      </c>
      <c r="C891" s="1" t="s">
        <v>945</v>
      </c>
      <c r="D891" s="1" t="s">
        <v>34</v>
      </c>
      <c r="E891" s="1" t="s">
        <v>73</v>
      </c>
      <c r="F891" s="28">
        <v>4000</v>
      </c>
      <c r="G891" s="30">
        <v>0.85</v>
      </c>
      <c r="H891" s="28">
        <v>3400</v>
      </c>
      <c r="I891" s="1" t="s">
        <v>47</v>
      </c>
      <c r="J891" s="2">
        <v>42100</v>
      </c>
      <c r="K891" s="1" t="s">
        <v>54</v>
      </c>
      <c r="L891">
        <v>15</v>
      </c>
      <c r="M891" s="1" t="b">
        <f>OR(Solution!$C$2=1,INDEX(Solution!$A$1:$A$11,Solution!$C$2)=Sales_Pipeline[Country])</f>
        <v>1</v>
      </c>
    </row>
    <row r="892" spans="1:13" x14ac:dyDescent="0.25">
      <c r="A892" s="2">
        <v>42085</v>
      </c>
      <c r="B892" s="1" t="s">
        <v>70</v>
      </c>
      <c r="C892" s="1" t="s">
        <v>946</v>
      </c>
      <c r="D892" s="1" t="s">
        <v>23</v>
      </c>
      <c r="E892" s="1" t="s">
        <v>28</v>
      </c>
      <c r="F892" s="28">
        <v>1100</v>
      </c>
      <c r="G892" s="30">
        <v>0.55000000000000004</v>
      </c>
      <c r="H892" s="28">
        <v>605</v>
      </c>
      <c r="I892" s="1" t="s">
        <v>15</v>
      </c>
      <c r="J892" s="2">
        <v>42103</v>
      </c>
      <c r="K892" s="1" t="s">
        <v>31</v>
      </c>
      <c r="L892">
        <v>18</v>
      </c>
      <c r="M892" s="1" t="b">
        <f>OR(Solution!$C$2=1,INDEX(Solution!$A$1:$A$11,Solution!$C$2)=Sales_Pipeline[Country])</f>
        <v>1</v>
      </c>
    </row>
    <row r="893" spans="1:13" x14ac:dyDescent="0.25">
      <c r="A893" s="2">
        <v>42085</v>
      </c>
      <c r="B893" s="1" t="s">
        <v>65</v>
      </c>
      <c r="C893" s="1" t="s">
        <v>947</v>
      </c>
      <c r="D893" s="1" t="s">
        <v>19</v>
      </c>
      <c r="E893" s="1" t="s">
        <v>20</v>
      </c>
      <c r="F893" s="28">
        <v>4680</v>
      </c>
      <c r="G893" s="30">
        <v>0.8</v>
      </c>
      <c r="H893" s="28">
        <v>3744</v>
      </c>
      <c r="I893" s="1" t="s">
        <v>24</v>
      </c>
      <c r="J893" s="2">
        <v>42178</v>
      </c>
      <c r="K893" s="1" t="s">
        <v>54</v>
      </c>
      <c r="L893">
        <v>93</v>
      </c>
      <c r="M893" s="1" t="b">
        <f>OR(Solution!$C$2=1,INDEX(Solution!$A$1:$A$11,Solution!$C$2)=Sales_Pipeline[Country])</f>
        <v>1</v>
      </c>
    </row>
    <row r="894" spans="1:13" x14ac:dyDescent="0.25">
      <c r="A894" s="2">
        <v>42085</v>
      </c>
      <c r="B894" s="1" t="s">
        <v>38</v>
      </c>
      <c r="C894" s="1" t="s">
        <v>948</v>
      </c>
      <c r="D894" s="1" t="s">
        <v>34</v>
      </c>
      <c r="E894" s="1" t="s">
        <v>28</v>
      </c>
      <c r="F894" s="28">
        <v>1510</v>
      </c>
      <c r="G894" s="30">
        <v>0.7</v>
      </c>
      <c r="H894" s="28">
        <v>1057</v>
      </c>
      <c r="I894" s="1" t="s">
        <v>24</v>
      </c>
      <c r="J894" s="2">
        <v>42170</v>
      </c>
      <c r="K894" s="1" t="s">
        <v>37</v>
      </c>
      <c r="L894">
        <v>85</v>
      </c>
      <c r="M894" s="1" t="b">
        <f>OR(Solution!$C$2=1,INDEX(Solution!$A$1:$A$11,Solution!$C$2)=Sales_Pipeline[Country])</f>
        <v>1</v>
      </c>
    </row>
    <row r="895" spans="1:13" x14ac:dyDescent="0.25">
      <c r="A895" s="2">
        <v>42085</v>
      </c>
      <c r="B895" s="1" t="s">
        <v>29</v>
      </c>
      <c r="C895" s="1" t="s">
        <v>949</v>
      </c>
      <c r="D895" s="1" t="s">
        <v>23</v>
      </c>
      <c r="E895" s="1" t="s">
        <v>20</v>
      </c>
      <c r="F895" s="28">
        <v>1800</v>
      </c>
      <c r="G895" s="30">
        <v>0.85</v>
      </c>
      <c r="H895" s="28">
        <v>1530</v>
      </c>
      <c r="I895" s="1" t="s">
        <v>15</v>
      </c>
      <c r="J895" s="2">
        <v>42114</v>
      </c>
      <c r="K895" s="1" t="s">
        <v>37</v>
      </c>
      <c r="L895">
        <v>29</v>
      </c>
      <c r="M895" s="1" t="b">
        <f>OR(Solution!$C$2=1,INDEX(Solution!$A$1:$A$11,Solution!$C$2)=Sales_Pipeline[Country])</f>
        <v>1</v>
      </c>
    </row>
    <row r="896" spans="1:13" x14ac:dyDescent="0.25">
      <c r="A896" s="2">
        <v>42085</v>
      </c>
      <c r="B896" s="1" t="s">
        <v>65</v>
      </c>
      <c r="C896" s="1" t="s">
        <v>950</v>
      </c>
      <c r="D896" s="1" t="s">
        <v>61</v>
      </c>
      <c r="E896" s="1" t="s">
        <v>20</v>
      </c>
      <c r="F896" s="28">
        <v>4990</v>
      </c>
      <c r="G896" s="30">
        <v>0.65</v>
      </c>
      <c r="H896" s="28">
        <v>3243.5</v>
      </c>
      <c r="I896" s="1" t="s">
        <v>47</v>
      </c>
      <c r="J896" s="2">
        <v>42096</v>
      </c>
      <c r="K896" s="1" t="s">
        <v>37</v>
      </c>
      <c r="L896">
        <v>11</v>
      </c>
      <c r="M896" s="1" t="b">
        <f>OR(Solution!$C$2=1,INDEX(Solution!$A$1:$A$11,Solution!$C$2)=Sales_Pipeline[Country])</f>
        <v>1</v>
      </c>
    </row>
    <row r="897" spans="1:13" x14ac:dyDescent="0.25">
      <c r="A897" s="2">
        <v>42085</v>
      </c>
      <c r="B897" s="1" t="s">
        <v>65</v>
      </c>
      <c r="C897" s="1" t="s">
        <v>951</v>
      </c>
      <c r="D897" s="1" t="s">
        <v>61</v>
      </c>
      <c r="E897" s="1" t="s">
        <v>20</v>
      </c>
      <c r="F897" s="28">
        <v>3200</v>
      </c>
      <c r="G897" s="30">
        <v>0.8</v>
      </c>
      <c r="H897" s="28">
        <v>2560</v>
      </c>
      <c r="I897" s="1" t="s">
        <v>24</v>
      </c>
      <c r="J897" s="2">
        <v>42175</v>
      </c>
      <c r="K897" s="1" t="s">
        <v>37</v>
      </c>
      <c r="L897">
        <v>90</v>
      </c>
      <c r="M897" s="1" t="b">
        <f>OR(Solution!$C$2=1,INDEX(Solution!$A$1:$A$11,Solution!$C$2)=Sales_Pipeline[Country])</f>
        <v>1</v>
      </c>
    </row>
    <row r="898" spans="1:13" x14ac:dyDescent="0.25">
      <c r="A898" s="2">
        <v>42085</v>
      </c>
      <c r="B898" s="1" t="s">
        <v>65</v>
      </c>
      <c r="C898" s="1" t="s">
        <v>952</v>
      </c>
      <c r="D898" s="1" t="s">
        <v>13</v>
      </c>
      <c r="E898" s="1" t="s">
        <v>35</v>
      </c>
      <c r="F898" s="28">
        <v>880</v>
      </c>
      <c r="G898" s="30">
        <v>0.7</v>
      </c>
      <c r="H898" s="28">
        <v>616</v>
      </c>
      <c r="I898" s="1" t="s">
        <v>47</v>
      </c>
      <c r="J898" s="2">
        <v>42154</v>
      </c>
      <c r="K898" s="1" t="s">
        <v>16</v>
      </c>
      <c r="L898">
        <v>69</v>
      </c>
      <c r="M898" s="1" t="b">
        <f>OR(Solution!$C$2=1,INDEX(Solution!$A$1:$A$11,Solution!$C$2)=Sales_Pipeline[Country])</f>
        <v>1</v>
      </c>
    </row>
    <row r="899" spans="1:13" x14ac:dyDescent="0.25">
      <c r="A899" s="2">
        <v>42085</v>
      </c>
      <c r="B899" s="1" t="s">
        <v>93</v>
      </c>
      <c r="C899" s="1" t="s">
        <v>953</v>
      </c>
      <c r="D899" s="1" t="s">
        <v>13</v>
      </c>
      <c r="E899" s="1" t="s">
        <v>35</v>
      </c>
      <c r="F899" s="28">
        <v>3730</v>
      </c>
      <c r="G899" s="30">
        <v>0.85</v>
      </c>
      <c r="H899" s="28">
        <v>3170.5</v>
      </c>
      <c r="I899" s="1" t="s">
        <v>24</v>
      </c>
      <c r="J899" s="2">
        <v>42117</v>
      </c>
      <c r="K899" s="1" t="s">
        <v>37</v>
      </c>
      <c r="L899">
        <v>32</v>
      </c>
      <c r="M899" s="1" t="b">
        <f>OR(Solution!$C$2=1,INDEX(Solution!$A$1:$A$11,Solution!$C$2)=Sales_Pipeline[Country])</f>
        <v>1</v>
      </c>
    </row>
    <row r="900" spans="1:13" x14ac:dyDescent="0.25">
      <c r="A900" s="2">
        <v>42085</v>
      </c>
      <c r="B900" s="1" t="s">
        <v>55</v>
      </c>
      <c r="C900" s="1" t="s">
        <v>954</v>
      </c>
      <c r="D900" s="1" t="s">
        <v>19</v>
      </c>
      <c r="E900" s="1" t="s">
        <v>14</v>
      </c>
      <c r="F900" s="28">
        <v>3900</v>
      </c>
      <c r="G900" s="30">
        <v>0.75</v>
      </c>
      <c r="H900" s="28">
        <v>2925</v>
      </c>
      <c r="I900" s="1" t="s">
        <v>24</v>
      </c>
      <c r="J900" s="2">
        <v>42134</v>
      </c>
      <c r="K900" s="1" t="s">
        <v>21</v>
      </c>
      <c r="L900">
        <v>49</v>
      </c>
      <c r="M900" s="1" t="b">
        <f>OR(Solution!$C$2=1,INDEX(Solution!$A$1:$A$11,Solution!$C$2)=Sales_Pipeline[Country])</f>
        <v>1</v>
      </c>
    </row>
    <row r="901" spans="1:13" x14ac:dyDescent="0.25">
      <c r="A901" s="2">
        <v>42085</v>
      </c>
      <c r="B901" s="1" t="s">
        <v>29</v>
      </c>
      <c r="C901" s="1" t="s">
        <v>955</v>
      </c>
      <c r="D901" s="1" t="s">
        <v>27</v>
      </c>
      <c r="E901" s="1" t="s">
        <v>14</v>
      </c>
      <c r="F901" s="28">
        <v>920</v>
      </c>
      <c r="G901" s="30">
        <v>0.7</v>
      </c>
      <c r="H901" s="28">
        <v>644</v>
      </c>
      <c r="I901" s="1" t="s">
        <v>24</v>
      </c>
      <c r="J901" s="2">
        <v>42128</v>
      </c>
      <c r="K901" s="1" t="s">
        <v>31</v>
      </c>
      <c r="L901">
        <v>43</v>
      </c>
      <c r="M901" s="1" t="b">
        <f>OR(Solution!$C$2=1,INDEX(Solution!$A$1:$A$11,Solution!$C$2)=Sales_Pipeline[Country])</f>
        <v>1</v>
      </c>
    </row>
    <row r="902" spans="1:13" x14ac:dyDescent="0.25">
      <c r="A902" s="2">
        <v>42086</v>
      </c>
      <c r="B902" s="1" t="s">
        <v>70</v>
      </c>
      <c r="C902" s="1" t="s">
        <v>956</v>
      </c>
      <c r="D902" s="1" t="s">
        <v>43</v>
      </c>
      <c r="E902" s="1" t="s">
        <v>28</v>
      </c>
      <c r="F902" s="28">
        <v>1490</v>
      </c>
      <c r="G902" s="30">
        <v>0.55000000000000004</v>
      </c>
      <c r="H902" s="28">
        <v>819.5</v>
      </c>
      <c r="I902" s="1" t="s">
        <v>24</v>
      </c>
      <c r="J902" s="2">
        <v>42144</v>
      </c>
      <c r="K902" s="1" t="s">
        <v>37</v>
      </c>
      <c r="L902">
        <v>58</v>
      </c>
      <c r="M902" s="1" t="b">
        <f>OR(Solution!$C$2=1,INDEX(Solution!$A$1:$A$11,Solution!$C$2)=Sales_Pipeline[Country])</f>
        <v>1</v>
      </c>
    </row>
    <row r="903" spans="1:13" x14ac:dyDescent="0.25">
      <c r="A903" s="2">
        <v>42086</v>
      </c>
      <c r="B903" s="1" t="s">
        <v>32</v>
      </c>
      <c r="C903" s="1" t="s">
        <v>957</v>
      </c>
      <c r="D903" s="1" t="s">
        <v>57</v>
      </c>
      <c r="E903" s="1" t="s">
        <v>14</v>
      </c>
      <c r="F903" s="28">
        <v>1810</v>
      </c>
      <c r="G903" s="30">
        <v>0.8</v>
      </c>
      <c r="H903" s="28">
        <v>1448</v>
      </c>
      <c r="I903" s="1" t="s">
        <v>47</v>
      </c>
      <c r="J903" s="2">
        <v>42178</v>
      </c>
      <c r="K903" s="1" t="s">
        <v>54</v>
      </c>
      <c r="L903">
        <v>92</v>
      </c>
      <c r="M903" s="1" t="b">
        <f>OR(Solution!$C$2=1,INDEX(Solution!$A$1:$A$11,Solution!$C$2)=Sales_Pipeline[Country])</f>
        <v>1</v>
      </c>
    </row>
    <row r="904" spans="1:13" x14ac:dyDescent="0.25">
      <c r="A904" s="2">
        <v>42086</v>
      </c>
      <c r="B904" s="1" t="s">
        <v>62</v>
      </c>
      <c r="C904" s="1" t="s">
        <v>958</v>
      </c>
      <c r="D904" s="1" t="s">
        <v>34</v>
      </c>
      <c r="E904" s="1" t="s">
        <v>35</v>
      </c>
      <c r="F904" s="28">
        <v>1850</v>
      </c>
      <c r="G904" s="30">
        <v>0.8</v>
      </c>
      <c r="H904" s="28">
        <v>1480</v>
      </c>
      <c r="I904" s="1" t="s">
        <v>47</v>
      </c>
      <c r="J904" s="2">
        <v>42100</v>
      </c>
      <c r="K904" s="1" t="s">
        <v>37</v>
      </c>
      <c r="L904">
        <v>14</v>
      </c>
      <c r="M904" s="1" t="b">
        <f>OR(Solution!$C$2=1,INDEX(Solution!$A$1:$A$11,Solution!$C$2)=Sales_Pipeline[Country])</f>
        <v>1</v>
      </c>
    </row>
    <row r="905" spans="1:13" x14ac:dyDescent="0.25">
      <c r="A905" s="2">
        <v>42086</v>
      </c>
      <c r="B905" s="1" t="s">
        <v>32</v>
      </c>
      <c r="C905" s="1" t="s">
        <v>959</v>
      </c>
      <c r="D905" s="1" t="s">
        <v>19</v>
      </c>
      <c r="E905" s="1" t="s">
        <v>14</v>
      </c>
      <c r="F905" s="28">
        <v>1440</v>
      </c>
      <c r="G905" s="30">
        <v>0.65</v>
      </c>
      <c r="H905" s="28">
        <v>936</v>
      </c>
      <c r="I905" s="1" t="s">
        <v>24</v>
      </c>
      <c r="J905" s="2">
        <v>42115</v>
      </c>
      <c r="K905" s="1" t="s">
        <v>31</v>
      </c>
      <c r="L905">
        <v>29</v>
      </c>
      <c r="M905" s="1" t="b">
        <f>OR(Solution!$C$2=1,INDEX(Solution!$A$1:$A$11,Solution!$C$2)=Sales_Pipeline[Country])</f>
        <v>1</v>
      </c>
    </row>
    <row r="906" spans="1:13" x14ac:dyDescent="0.25">
      <c r="A906" s="2">
        <v>42086</v>
      </c>
      <c r="B906" s="1" t="s">
        <v>55</v>
      </c>
      <c r="C906" s="1" t="s">
        <v>960</v>
      </c>
      <c r="D906" s="1" t="s">
        <v>34</v>
      </c>
      <c r="E906" s="1" t="s">
        <v>35</v>
      </c>
      <c r="F906" s="28">
        <v>3090</v>
      </c>
      <c r="G906" s="30">
        <v>0.6</v>
      </c>
      <c r="H906" s="28">
        <v>1854</v>
      </c>
      <c r="I906" s="1" t="s">
        <v>24</v>
      </c>
      <c r="J906" s="2">
        <v>42165</v>
      </c>
      <c r="K906" s="1" t="s">
        <v>37</v>
      </c>
      <c r="L906">
        <v>79</v>
      </c>
      <c r="M906" s="1" t="b">
        <f>OR(Solution!$C$2=1,INDEX(Solution!$A$1:$A$11,Solution!$C$2)=Sales_Pipeline[Country])</f>
        <v>1</v>
      </c>
    </row>
    <row r="907" spans="1:13" x14ac:dyDescent="0.25">
      <c r="A907" s="2">
        <v>42087</v>
      </c>
      <c r="B907" s="1" t="s">
        <v>44</v>
      </c>
      <c r="C907" s="1" t="s">
        <v>961</v>
      </c>
      <c r="D907" s="1" t="s">
        <v>40</v>
      </c>
      <c r="E907" s="1" t="s">
        <v>14</v>
      </c>
      <c r="F907" s="28">
        <v>4850</v>
      </c>
      <c r="G907" s="30">
        <v>0.65</v>
      </c>
      <c r="H907" s="28">
        <v>3152.5</v>
      </c>
      <c r="I907" s="1" t="s">
        <v>15</v>
      </c>
      <c r="J907" s="2">
        <v>42134</v>
      </c>
      <c r="K907" s="1" t="s">
        <v>21</v>
      </c>
      <c r="L907">
        <v>47</v>
      </c>
      <c r="M907" s="1" t="b">
        <f>OR(Solution!$C$2=1,INDEX(Solution!$A$1:$A$11,Solution!$C$2)=Sales_Pipeline[Country])</f>
        <v>1</v>
      </c>
    </row>
    <row r="908" spans="1:13" x14ac:dyDescent="0.25">
      <c r="A908" s="2">
        <v>42087</v>
      </c>
      <c r="B908" s="1" t="s">
        <v>41</v>
      </c>
      <c r="C908" s="1" t="s">
        <v>962</v>
      </c>
      <c r="D908" s="1" t="s">
        <v>57</v>
      </c>
      <c r="E908" s="1" t="s">
        <v>35</v>
      </c>
      <c r="F908" s="28">
        <v>2610</v>
      </c>
      <c r="G908" s="30">
        <v>0.65</v>
      </c>
      <c r="H908" s="28">
        <v>1696.5</v>
      </c>
      <c r="I908" s="1" t="s">
        <v>24</v>
      </c>
      <c r="J908" s="2">
        <v>42141</v>
      </c>
      <c r="K908" s="1" t="s">
        <v>21</v>
      </c>
      <c r="L908">
        <v>54</v>
      </c>
      <c r="M908" s="1" t="b">
        <f>OR(Solution!$C$2=1,INDEX(Solution!$A$1:$A$11,Solution!$C$2)=Sales_Pipeline[Country])</f>
        <v>1</v>
      </c>
    </row>
    <row r="909" spans="1:13" x14ac:dyDescent="0.25">
      <c r="A909" s="2">
        <v>42087</v>
      </c>
      <c r="B909" s="1" t="s">
        <v>29</v>
      </c>
      <c r="C909" s="1" t="s">
        <v>963</v>
      </c>
      <c r="D909" s="1" t="s">
        <v>13</v>
      </c>
      <c r="E909" s="1" t="s">
        <v>14</v>
      </c>
      <c r="F909" s="28">
        <v>2100</v>
      </c>
      <c r="G909" s="30">
        <v>0.8</v>
      </c>
      <c r="H909" s="28">
        <v>1680</v>
      </c>
      <c r="I909" s="1" t="s">
        <v>47</v>
      </c>
      <c r="J909" s="2">
        <v>42178</v>
      </c>
      <c r="K909" s="1" t="s">
        <v>21</v>
      </c>
      <c r="L909">
        <v>91</v>
      </c>
      <c r="M909" s="1" t="b">
        <f>OR(Solution!$C$2=1,INDEX(Solution!$A$1:$A$11,Solution!$C$2)=Sales_Pipeline[Country])</f>
        <v>1</v>
      </c>
    </row>
    <row r="910" spans="1:13" x14ac:dyDescent="0.25">
      <c r="A910" s="2">
        <v>42087</v>
      </c>
      <c r="B910" s="1" t="s">
        <v>38</v>
      </c>
      <c r="C910" s="1" t="s">
        <v>964</v>
      </c>
      <c r="D910" s="1" t="s">
        <v>61</v>
      </c>
      <c r="E910" s="1" t="s">
        <v>20</v>
      </c>
      <c r="F910" s="28">
        <v>3270</v>
      </c>
      <c r="G910" s="30">
        <v>0.75</v>
      </c>
      <c r="H910" s="28">
        <v>2452.5</v>
      </c>
      <c r="I910" s="1" t="s">
        <v>47</v>
      </c>
      <c r="J910" s="2">
        <v>42162</v>
      </c>
      <c r="K910" s="1" t="s">
        <v>31</v>
      </c>
      <c r="L910">
        <v>75</v>
      </c>
      <c r="M910" s="1" t="b">
        <f>OR(Solution!$C$2=1,INDEX(Solution!$A$1:$A$11,Solution!$C$2)=Sales_Pipeline[Country])</f>
        <v>1</v>
      </c>
    </row>
    <row r="911" spans="1:13" x14ac:dyDescent="0.25">
      <c r="A911" s="2">
        <v>42087</v>
      </c>
      <c r="B911" s="1" t="s">
        <v>44</v>
      </c>
      <c r="C911" s="1" t="s">
        <v>965</v>
      </c>
      <c r="D911" s="1" t="s">
        <v>23</v>
      </c>
      <c r="E911" s="1" t="s">
        <v>14</v>
      </c>
      <c r="F911" s="28">
        <v>2480</v>
      </c>
      <c r="G911" s="30">
        <v>0.55000000000000004</v>
      </c>
      <c r="H911" s="28">
        <v>1364</v>
      </c>
      <c r="I911" s="1" t="s">
        <v>47</v>
      </c>
      <c r="J911" s="2">
        <v>42132</v>
      </c>
      <c r="K911" s="1" t="s">
        <v>37</v>
      </c>
      <c r="L911">
        <v>45</v>
      </c>
      <c r="M911" s="1" t="b">
        <f>OR(Solution!$C$2=1,INDEX(Solution!$A$1:$A$11,Solution!$C$2)=Sales_Pipeline[Country])</f>
        <v>1</v>
      </c>
    </row>
    <row r="912" spans="1:13" x14ac:dyDescent="0.25">
      <c r="A912" s="2">
        <v>42087</v>
      </c>
      <c r="B912" s="1" t="s">
        <v>65</v>
      </c>
      <c r="C912" s="1" t="s">
        <v>966</v>
      </c>
      <c r="D912" s="1" t="s">
        <v>52</v>
      </c>
      <c r="E912" s="1" t="s">
        <v>20</v>
      </c>
      <c r="F912" s="28">
        <v>4440</v>
      </c>
      <c r="G912" s="30">
        <v>0.8</v>
      </c>
      <c r="H912" s="28">
        <v>3552</v>
      </c>
      <c r="I912" s="1" t="s">
        <v>47</v>
      </c>
      <c r="J912" s="2">
        <v>42164</v>
      </c>
      <c r="K912" s="1" t="s">
        <v>21</v>
      </c>
      <c r="L912">
        <v>77</v>
      </c>
      <c r="M912" s="1" t="b">
        <f>OR(Solution!$C$2=1,INDEX(Solution!$A$1:$A$11,Solution!$C$2)=Sales_Pipeline[Country])</f>
        <v>1</v>
      </c>
    </row>
    <row r="913" spans="1:13" x14ac:dyDescent="0.25">
      <c r="A913" s="2">
        <v>42087</v>
      </c>
      <c r="B913" s="1" t="s">
        <v>38</v>
      </c>
      <c r="C913" s="1" t="s">
        <v>967</v>
      </c>
      <c r="D913" s="1" t="s">
        <v>13</v>
      </c>
      <c r="E913" s="1" t="s">
        <v>14</v>
      </c>
      <c r="F913" s="28">
        <v>3970</v>
      </c>
      <c r="G913" s="30">
        <v>0.65</v>
      </c>
      <c r="H913" s="28">
        <v>2580.5</v>
      </c>
      <c r="I913" s="1" t="s">
        <v>47</v>
      </c>
      <c r="J913" s="2">
        <v>42174</v>
      </c>
      <c r="K913" s="1" t="s">
        <v>37</v>
      </c>
      <c r="L913">
        <v>87</v>
      </c>
      <c r="M913" s="1" t="b">
        <f>OR(Solution!$C$2=1,INDEX(Solution!$A$1:$A$11,Solution!$C$2)=Sales_Pipeline[Country])</f>
        <v>1</v>
      </c>
    </row>
    <row r="914" spans="1:13" x14ac:dyDescent="0.25">
      <c r="A914" s="2">
        <v>42087</v>
      </c>
      <c r="B914" s="1" t="s">
        <v>74</v>
      </c>
      <c r="C914" s="1" t="s">
        <v>968</v>
      </c>
      <c r="D914" s="1" t="s">
        <v>43</v>
      </c>
      <c r="E914" s="1" t="s">
        <v>28</v>
      </c>
      <c r="F914" s="28">
        <v>4890</v>
      </c>
      <c r="G914" s="30">
        <v>0.6</v>
      </c>
      <c r="H914" s="28">
        <v>2934</v>
      </c>
      <c r="I914" s="1" t="s">
        <v>24</v>
      </c>
      <c r="J914" s="2">
        <v>42155</v>
      </c>
      <c r="K914" s="1" t="s">
        <v>31</v>
      </c>
      <c r="L914">
        <v>68</v>
      </c>
      <c r="M914" s="1" t="b">
        <f>OR(Solution!$C$2=1,INDEX(Solution!$A$1:$A$11,Solution!$C$2)=Sales_Pipeline[Country])</f>
        <v>1</v>
      </c>
    </row>
    <row r="915" spans="1:13" x14ac:dyDescent="0.25">
      <c r="A915" s="2">
        <v>42088</v>
      </c>
      <c r="B915" s="1" t="s">
        <v>25</v>
      </c>
      <c r="C915" s="1" t="s">
        <v>969</v>
      </c>
      <c r="D915" s="1" t="s">
        <v>27</v>
      </c>
      <c r="E915" s="1" t="s">
        <v>14</v>
      </c>
      <c r="F915" s="28">
        <v>3200</v>
      </c>
      <c r="G915" s="30">
        <v>0.8</v>
      </c>
      <c r="H915" s="28">
        <v>2560</v>
      </c>
      <c r="I915" s="1" t="s">
        <v>47</v>
      </c>
      <c r="J915" s="2">
        <v>42181</v>
      </c>
      <c r="K915" s="1" t="s">
        <v>21</v>
      </c>
      <c r="L915">
        <v>93</v>
      </c>
      <c r="M915" s="1" t="b">
        <f>OR(Solution!$C$2=1,INDEX(Solution!$A$1:$A$11,Solution!$C$2)=Sales_Pipeline[Country])</f>
        <v>1</v>
      </c>
    </row>
    <row r="916" spans="1:13" x14ac:dyDescent="0.25">
      <c r="A916" s="2">
        <v>42088</v>
      </c>
      <c r="B916" s="1" t="s">
        <v>11</v>
      </c>
      <c r="C916" s="1" t="s">
        <v>970</v>
      </c>
      <c r="D916" s="1" t="s">
        <v>34</v>
      </c>
      <c r="E916" s="1" t="s">
        <v>28</v>
      </c>
      <c r="F916" s="28">
        <v>4610</v>
      </c>
      <c r="G916" s="30">
        <v>0.85</v>
      </c>
      <c r="H916" s="28">
        <v>3918.5</v>
      </c>
      <c r="I916" s="1" t="s">
        <v>47</v>
      </c>
      <c r="J916" s="2">
        <v>42131</v>
      </c>
      <c r="K916" s="1" t="s">
        <v>31</v>
      </c>
      <c r="L916">
        <v>43</v>
      </c>
      <c r="M916" s="1" t="b">
        <f>OR(Solution!$C$2=1,INDEX(Solution!$A$1:$A$11,Solution!$C$2)=Sales_Pipeline[Country])</f>
        <v>1</v>
      </c>
    </row>
    <row r="917" spans="1:13" x14ac:dyDescent="0.25">
      <c r="A917" s="2">
        <v>42088</v>
      </c>
      <c r="B917" s="1" t="s">
        <v>83</v>
      </c>
      <c r="C917" s="1" t="s">
        <v>971</v>
      </c>
      <c r="D917" s="1" t="s">
        <v>27</v>
      </c>
      <c r="E917" s="1" t="s">
        <v>14</v>
      </c>
      <c r="F917" s="28">
        <v>4830</v>
      </c>
      <c r="G917" s="30">
        <v>0.85</v>
      </c>
      <c r="H917" s="28">
        <v>4105.5</v>
      </c>
      <c r="I917" s="1" t="s">
        <v>47</v>
      </c>
      <c r="J917" s="2">
        <v>42152</v>
      </c>
      <c r="K917" s="1" t="s">
        <v>37</v>
      </c>
      <c r="L917">
        <v>64</v>
      </c>
      <c r="M917" s="1" t="b">
        <f>OR(Solution!$C$2=1,INDEX(Solution!$A$1:$A$11,Solution!$C$2)=Sales_Pipeline[Country])</f>
        <v>1</v>
      </c>
    </row>
    <row r="918" spans="1:13" x14ac:dyDescent="0.25">
      <c r="A918" s="2">
        <v>42088</v>
      </c>
      <c r="B918" s="1" t="s">
        <v>74</v>
      </c>
      <c r="C918" s="1" t="s">
        <v>972</v>
      </c>
      <c r="D918" s="1" t="s">
        <v>19</v>
      </c>
      <c r="E918" s="1" t="s">
        <v>20</v>
      </c>
      <c r="F918" s="28">
        <v>2340</v>
      </c>
      <c r="G918" s="30">
        <v>0.55000000000000004</v>
      </c>
      <c r="H918" s="28">
        <v>1287</v>
      </c>
      <c r="I918" s="1" t="s">
        <v>24</v>
      </c>
      <c r="J918" s="2">
        <v>42163</v>
      </c>
      <c r="K918" s="1" t="s">
        <v>37</v>
      </c>
      <c r="L918">
        <v>75</v>
      </c>
      <c r="M918" s="1" t="b">
        <f>OR(Solution!$C$2=1,INDEX(Solution!$A$1:$A$11,Solution!$C$2)=Sales_Pipeline[Country])</f>
        <v>1</v>
      </c>
    </row>
    <row r="919" spans="1:13" x14ac:dyDescent="0.25">
      <c r="A919" s="2">
        <v>42088</v>
      </c>
      <c r="B919" s="1" t="s">
        <v>41</v>
      </c>
      <c r="C919" s="1" t="s">
        <v>973</v>
      </c>
      <c r="D919" s="1" t="s">
        <v>61</v>
      </c>
      <c r="E919" s="1" t="s">
        <v>28</v>
      </c>
      <c r="F919" s="28">
        <v>3940</v>
      </c>
      <c r="G919" s="30">
        <v>0.7</v>
      </c>
      <c r="H919" s="28">
        <v>2758</v>
      </c>
      <c r="I919" s="1" t="s">
        <v>24</v>
      </c>
      <c r="J919" s="2">
        <v>42184</v>
      </c>
      <c r="K919" s="1" t="s">
        <v>37</v>
      </c>
      <c r="L919">
        <v>96</v>
      </c>
      <c r="M919" s="1" t="b">
        <f>OR(Solution!$C$2=1,INDEX(Solution!$A$1:$A$11,Solution!$C$2)=Sales_Pipeline[Country])</f>
        <v>1</v>
      </c>
    </row>
    <row r="920" spans="1:13" x14ac:dyDescent="0.25">
      <c r="A920" s="2">
        <v>42088</v>
      </c>
      <c r="B920" s="1" t="s">
        <v>93</v>
      </c>
      <c r="C920" s="1" t="s">
        <v>974</v>
      </c>
      <c r="D920" s="1" t="s">
        <v>61</v>
      </c>
      <c r="E920" s="1" t="s">
        <v>14</v>
      </c>
      <c r="F920" s="28">
        <v>4060</v>
      </c>
      <c r="G920" s="30">
        <v>0.85</v>
      </c>
      <c r="H920" s="28">
        <v>3451</v>
      </c>
      <c r="I920" s="1" t="s">
        <v>47</v>
      </c>
      <c r="J920" s="2">
        <v>42105</v>
      </c>
      <c r="K920" s="1" t="s">
        <v>21</v>
      </c>
      <c r="L920">
        <v>17</v>
      </c>
      <c r="M920" s="1" t="b">
        <f>OR(Solution!$C$2=1,INDEX(Solution!$A$1:$A$11,Solution!$C$2)=Sales_Pipeline[Country])</f>
        <v>1</v>
      </c>
    </row>
    <row r="921" spans="1:13" x14ac:dyDescent="0.25">
      <c r="A921" s="2">
        <v>42088</v>
      </c>
      <c r="B921" s="1" t="s">
        <v>68</v>
      </c>
      <c r="C921" s="1" t="s">
        <v>975</v>
      </c>
      <c r="D921" s="1" t="s">
        <v>27</v>
      </c>
      <c r="E921" s="1" t="s">
        <v>14</v>
      </c>
      <c r="F921" s="28">
        <v>4160</v>
      </c>
      <c r="G921" s="30">
        <v>0.8</v>
      </c>
      <c r="H921" s="28">
        <v>3328</v>
      </c>
      <c r="I921" s="1" t="s">
        <v>47</v>
      </c>
      <c r="J921" s="2">
        <v>42147</v>
      </c>
      <c r="K921" s="1" t="s">
        <v>31</v>
      </c>
      <c r="L921">
        <v>59</v>
      </c>
      <c r="M921" s="1" t="b">
        <f>OR(Solution!$C$2=1,INDEX(Solution!$A$1:$A$11,Solution!$C$2)=Sales_Pipeline[Country])</f>
        <v>1</v>
      </c>
    </row>
    <row r="922" spans="1:13" x14ac:dyDescent="0.25">
      <c r="A922" s="2">
        <v>42088</v>
      </c>
      <c r="B922" s="1" t="s">
        <v>74</v>
      </c>
      <c r="C922" s="1" t="s">
        <v>976</v>
      </c>
      <c r="D922" s="1" t="s">
        <v>40</v>
      </c>
      <c r="E922" s="1" t="s">
        <v>28</v>
      </c>
      <c r="F922" s="28">
        <v>3140</v>
      </c>
      <c r="G922" s="30">
        <v>0.55000000000000004</v>
      </c>
      <c r="H922" s="28">
        <v>1727</v>
      </c>
      <c r="I922" s="1" t="s">
        <v>47</v>
      </c>
      <c r="J922" s="2">
        <v>42160</v>
      </c>
      <c r="K922" s="1" t="s">
        <v>54</v>
      </c>
      <c r="L922">
        <v>72</v>
      </c>
      <c r="M922" s="1" t="b">
        <f>OR(Solution!$C$2=1,INDEX(Solution!$A$1:$A$11,Solution!$C$2)=Sales_Pipeline[Country])</f>
        <v>1</v>
      </c>
    </row>
    <row r="923" spans="1:13" x14ac:dyDescent="0.25">
      <c r="A923" s="2">
        <v>42088</v>
      </c>
      <c r="B923" s="1" t="s">
        <v>41</v>
      </c>
      <c r="C923" s="1" t="s">
        <v>977</v>
      </c>
      <c r="D923" s="1" t="s">
        <v>43</v>
      </c>
      <c r="E923" s="1" t="s">
        <v>35</v>
      </c>
      <c r="F923" s="28">
        <v>3650</v>
      </c>
      <c r="G923" s="30">
        <v>0.65</v>
      </c>
      <c r="H923" s="28">
        <v>2372.5</v>
      </c>
      <c r="I923" s="1" t="s">
        <v>47</v>
      </c>
      <c r="J923" s="2">
        <v>42166</v>
      </c>
      <c r="K923" s="1" t="s">
        <v>21</v>
      </c>
      <c r="L923">
        <v>78</v>
      </c>
      <c r="M923" s="1" t="b">
        <f>OR(Solution!$C$2=1,INDEX(Solution!$A$1:$A$11,Solution!$C$2)=Sales_Pipeline[Country])</f>
        <v>1</v>
      </c>
    </row>
    <row r="924" spans="1:13" x14ac:dyDescent="0.25">
      <c r="A924" s="2">
        <v>42088</v>
      </c>
      <c r="B924" s="1" t="s">
        <v>55</v>
      </c>
      <c r="C924" s="1" t="s">
        <v>978</v>
      </c>
      <c r="D924" s="1" t="s">
        <v>40</v>
      </c>
      <c r="E924" s="1" t="s">
        <v>28</v>
      </c>
      <c r="F924" s="28">
        <v>580</v>
      </c>
      <c r="G924" s="30">
        <v>0.75</v>
      </c>
      <c r="H924" s="28">
        <v>435</v>
      </c>
      <c r="I924" s="1" t="s">
        <v>47</v>
      </c>
      <c r="J924" s="2">
        <v>42158</v>
      </c>
      <c r="K924" s="1" t="s">
        <v>21</v>
      </c>
      <c r="L924">
        <v>70</v>
      </c>
      <c r="M924" s="1" t="b">
        <f>OR(Solution!$C$2=1,INDEX(Solution!$A$1:$A$11,Solution!$C$2)=Sales_Pipeline[Country])</f>
        <v>1</v>
      </c>
    </row>
    <row r="925" spans="1:13" x14ac:dyDescent="0.25">
      <c r="A925" s="2">
        <v>42088</v>
      </c>
      <c r="B925" s="1" t="s">
        <v>65</v>
      </c>
      <c r="C925" s="1" t="s">
        <v>979</v>
      </c>
      <c r="D925" s="1" t="s">
        <v>23</v>
      </c>
      <c r="E925" s="1" t="s">
        <v>20</v>
      </c>
      <c r="F925" s="28">
        <v>4250</v>
      </c>
      <c r="G925" s="30">
        <v>0.85</v>
      </c>
      <c r="H925" s="28">
        <v>3612.5</v>
      </c>
      <c r="I925" s="1" t="s">
        <v>47</v>
      </c>
      <c r="J925" s="2">
        <v>42103</v>
      </c>
      <c r="K925" s="1" t="s">
        <v>21</v>
      </c>
      <c r="L925">
        <v>15</v>
      </c>
      <c r="M925" s="1" t="b">
        <f>OR(Solution!$C$2=1,INDEX(Solution!$A$1:$A$11,Solution!$C$2)=Sales_Pipeline[Country])</f>
        <v>1</v>
      </c>
    </row>
    <row r="926" spans="1:13" x14ac:dyDescent="0.25">
      <c r="A926" s="2">
        <v>42088</v>
      </c>
      <c r="B926" s="1" t="s">
        <v>44</v>
      </c>
      <c r="C926" s="1" t="s">
        <v>980</v>
      </c>
      <c r="D926" s="1" t="s">
        <v>34</v>
      </c>
      <c r="E926" s="1" t="s">
        <v>14</v>
      </c>
      <c r="F926" s="28">
        <v>890</v>
      </c>
      <c r="G926" s="30">
        <v>0.75</v>
      </c>
      <c r="H926" s="28">
        <v>667.5</v>
      </c>
      <c r="I926" s="1" t="s">
        <v>24</v>
      </c>
      <c r="J926" s="2">
        <v>42152</v>
      </c>
      <c r="K926" s="1" t="s">
        <v>21</v>
      </c>
      <c r="L926">
        <v>64</v>
      </c>
      <c r="M926" s="1" t="b">
        <f>OR(Solution!$C$2=1,INDEX(Solution!$A$1:$A$11,Solution!$C$2)=Sales_Pipeline[Country])</f>
        <v>1</v>
      </c>
    </row>
    <row r="927" spans="1:13" x14ac:dyDescent="0.25">
      <c r="A927" s="2">
        <v>42088</v>
      </c>
      <c r="B927" s="1" t="s">
        <v>68</v>
      </c>
      <c r="C927" s="1" t="s">
        <v>981</v>
      </c>
      <c r="D927" s="1" t="s">
        <v>40</v>
      </c>
      <c r="E927" s="1" t="s">
        <v>14</v>
      </c>
      <c r="F927" s="28">
        <v>380</v>
      </c>
      <c r="G927" s="30">
        <v>0.7</v>
      </c>
      <c r="H927" s="28">
        <v>266</v>
      </c>
      <c r="I927" s="1" t="s">
        <v>24</v>
      </c>
      <c r="J927" s="2">
        <v>42108</v>
      </c>
      <c r="K927" s="1" t="s">
        <v>21</v>
      </c>
      <c r="L927">
        <v>20</v>
      </c>
      <c r="M927" s="1" t="b">
        <f>OR(Solution!$C$2=1,INDEX(Solution!$A$1:$A$11,Solution!$C$2)=Sales_Pipeline[Country])</f>
        <v>1</v>
      </c>
    </row>
    <row r="928" spans="1:13" x14ac:dyDescent="0.25">
      <c r="A928" s="2">
        <v>42088</v>
      </c>
      <c r="B928" s="1" t="s">
        <v>17</v>
      </c>
      <c r="C928" s="1" t="s">
        <v>982</v>
      </c>
      <c r="D928" s="1" t="s">
        <v>27</v>
      </c>
      <c r="E928" s="1" t="s">
        <v>14</v>
      </c>
      <c r="F928" s="28">
        <v>1450</v>
      </c>
      <c r="G928" s="30">
        <v>0.75</v>
      </c>
      <c r="H928" s="28">
        <v>1087.5</v>
      </c>
      <c r="I928" s="1" t="s">
        <v>24</v>
      </c>
      <c r="J928" s="2">
        <v>42108</v>
      </c>
      <c r="K928" s="1" t="s">
        <v>31</v>
      </c>
      <c r="L928">
        <v>20</v>
      </c>
      <c r="M928" s="1" t="b">
        <f>OR(Solution!$C$2=1,INDEX(Solution!$A$1:$A$11,Solution!$C$2)=Sales_Pipeline[Country])</f>
        <v>1</v>
      </c>
    </row>
    <row r="929" spans="1:13" x14ac:dyDescent="0.25">
      <c r="A929" s="2">
        <v>42089</v>
      </c>
      <c r="B929" s="1" t="s">
        <v>74</v>
      </c>
      <c r="C929" s="1" t="s">
        <v>983</v>
      </c>
      <c r="D929" s="1" t="s">
        <v>27</v>
      </c>
      <c r="E929" s="1" t="s">
        <v>14</v>
      </c>
      <c r="F929" s="28">
        <v>2710</v>
      </c>
      <c r="G929" s="30">
        <v>0.8</v>
      </c>
      <c r="H929" s="28">
        <v>2168</v>
      </c>
      <c r="I929" s="1" t="s">
        <v>24</v>
      </c>
      <c r="J929" s="2">
        <v>42158</v>
      </c>
      <c r="K929" s="1" t="s">
        <v>21</v>
      </c>
      <c r="L929">
        <v>69</v>
      </c>
      <c r="M929" s="1" t="b">
        <f>OR(Solution!$C$2=1,INDEX(Solution!$A$1:$A$11,Solution!$C$2)=Sales_Pipeline[Country])</f>
        <v>1</v>
      </c>
    </row>
    <row r="930" spans="1:13" x14ac:dyDescent="0.25">
      <c r="A930" s="2">
        <v>42089</v>
      </c>
      <c r="B930" s="1" t="s">
        <v>32</v>
      </c>
      <c r="C930" s="1" t="s">
        <v>984</v>
      </c>
      <c r="D930" s="1" t="s">
        <v>13</v>
      </c>
      <c r="E930" s="1" t="s">
        <v>20</v>
      </c>
      <c r="F930" s="28">
        <v>3100</v>
      </c>
      <c r="G930" s="30">
        <v>0.7</v>
      </c>
      <c r="H930" s="28">
        <v>2170</v>
      </c>
      <c r="I930" s="1" t="s">
        <v>15</v>
      </c>
      <c r="J930" s="2">
        <v>42178</v>
      </c>
      <c r="K930" s="1" t="s">
        <v>31</v>
      </c>
      <c r="L930">
        <v>89</v>
      </c>
      <c r="M930" s="1" t="b">
        <f>OR(Solution!$C$2=1,INDEX(Solution!$A$1:$A$11,Solution!$C$2)=Sales_Pipeline[Country])</f>
        <v>1</v>
      </c>
    </row>
    <row r="931" spans="1:13" x14ac:dyDescent="0.25">
      <c r="A931" s="2">
        <v>42089</v>
      </c>
      <c r="B931" s="1" t="s">
        <v>93</v>
      </c>
      <c r="C931" s="1" t="s">
        <v>985</v>
      </c>
      <c r="D931" s="1" t="s">
        <v>13</v>
      </c>
      <c r="E931" s="1" t="s">
        <v>20</v>
      </c>
      <c r="F931" s="28">
        <v>2810</v>
      </c>
      <c r="G931" s="30">
        <v>0.6</v>
      </c>
      <c r="H931" s="28">
        <v>1686</v>
      </c>
      <c r="I931" s="1" t="s">
        <v>47</v>
      </c>
      <c r="J931" s="2">
        <v>42181</v>
      </c>
      <c r="K931" s="1" t="s">
        <v>21</v>
      </c>
      <c r="L931">
        <v>92</v>
      </c>
      <c r="M931" s="1" t="b">
        <f>OR(Solution!$C$2=1,INDEX(Solution!$A$1:$A$11,Solution!$C$2)=Sales_Pipeline[Country])</f>
        <v>1</v>
      </c>
    </row>
    <row r="932" spans="1:13" x14ac:dyDescent="0.25">
      <c r="A932" s="2">
        <v>42089</v>
      </c>
      <c r="B932" s="1" t="s">
        <v>74</v>
      </c>
      <c r="C932" s="1" t="s">
        <v>986</v>
      </c>
      <c r="D932" s="1" t="s">
        <v>61</v>
      </c>
      <c r="E932" s="1" t="s">
        <v>28</v>
      </c>
      <c r="F932" s="28">
        <v>4730</v>
      </c>
      <c r="G932" s="30">
        <v>0.7</v>
      </c>
      <c r="H932" s="28">
        <v>3311</v>
      </c>
      <c r="I932" s="1" t="s">
        <v>47</v>
      </c>
      <c r="J932" s="2">
        <v>42110</v>
      </c>
      <c r="K932" s="1" t="s">
        <v>37</v>
      </c>
      <c r="L932">
        <v>21</v>
      </c>
      <c r="M932" s="1" t="b">
        <f>OR(Solution!$C$2=1,INDEX(Solution!$A$1:$A$11,Solution!$C$2)=Sales_Pipeline[Country])</f>
        <v>1</v>
      </c>
    </row>
    <row r="933" spans="1:13" x14ac:dyDescent="0.25">
      <c r="A933" s="2">
        <v>42089</v>
      </c>
      <c r="B933" s="1" t="s">
        <v>83</v>
      </c>
      <c r="C933" s="1" t="s">
        <v>987</v>
      </c>
      <c r="D933" s="1" t="s">
        <v>40</v>
      </c>
      <c r="E933" s="1" t="s">
        <v>14</v>
      </c>
      <c r="F933" s="28">
        <v>4630</v>
      </c>
      <c r="G933" s="30">
        <v>0.7</v>
      </c>
      <c r="H933" s="28">
        <v>3241</v>
      </c>
      <c r="I933" s="1" t="s">
        <v>24</v>
      </c>
      <c r="J933" s="2">
        <v>42137</v>
      </c>
      <c r="K933" s="1" t="s">
        <v>37</v>
      </c>
      <c r="L933">
        <v>48</v>
      </c>
      <c r="M933" s="1" t="b">
        <f>OR(Solution!$C$2=1,INDEX(Solution!$A$1:$A$11,Solution!$C$2)=Sales_Pipeline[Country])</f>
        <v>1</v>
      </c>
    </row>
    <row r="934" spans="1:13" x14ac:dyDescent="0.25">
      <c r="A934" s="2">
        <v>42089</v>
      </c>
      <c r="B934" s="1" t="s">
        <v>62</v>
      </c>
      <c r="C934" s="1" t="s">
        <v>988</v>
      </c>
      <c r="D934" s="1" t="s">
        <v>34</v>
      </c>
      <c r="E934" s="1" t="s">
        <v>20</v>
      </c>
      <c r="F934" s="28">
        <v>4350</v>
      </c>
      <c r="G934" s="30">
        <v>0.7</v>
      </c>
      <c r="H934" s="28">
        <v>3045</v>
      </c>
      <c r="I934" s="1" t="s">
        <v>15</v>
      </c>
      <c r="J934" s="2">
        <v>42159</v>
      </c>
      <c r="K934" s="1" t="s">
        <v>31</v>
      </c>
      <c r="L934">
        <v>70</v>
      </c>
      <c r="M934" s="1" t="b">
        <f>OR(Solution!$C$2=1,INDEX(Solution!$A$1:$A$11,Solution!$C$2)=Sales_Pipeline[Country])</f>
        <v>1</v>
      </c>
    </row>
    <row r="935" spans="1:13" x14ac:dyDescent="0.25">
      <c r="A935" s="2">
        <v>42089</v>
      </c>
      <c r="B935" s="1" t="s">
        <v>32</v>
      </c>
      <c r="C935" s="1" t="s">
        <v>989</v>
      </c>
      <c r="D935" s="1" t="s">
        <v>34</v>
      </c>
      <c r="E935" s="1" t="s">
        <v>14</v>
      </c>
      <c r="F935" s="28">
        <v>1880</v>
      </c>
      <c r="G935" s="30">
        <v>0.55000000000000004</v>
      </c>
      <c r="H935" s="28">
        <v>1034</v>
      </c>
      <c r="I935" s="1" t="s">
        <v>24</v>
      </c>
      <c r="J935" s="2">
        <v>42138</v>
      </c>
      <c r="K935" s="1" t="s">
        <v>21</v>
      </c>
      <c r="L935">
        <v>49</v>
      </c>
      <c r="M935" s="1" t="b">
        <f>OR(Solution!$C$2=1,INDEX(Solution!$A$1:$A$11,Solution!$C$2)=Sales_Pipeline[Country])</f>
        <v>1</v>
      </c>
    </row>
    <row r="936" spans="1:13" x14ac:dyDescent="0.25">
      <c r="A936" s="2">
        <v>42089</v>
      </c>
      <c r="B936" s="1" t="s">
        <v>83</v>
      </c>
      <c r="C936" s="1" t="s">
        <v>990</v>
      </c>
      <c r="D936" s="1" t="s">
        <v>13</v>
      </c>
      <c r="E936" s="1" t="s">
        <v>14</v>
      </c>
      <c r="F936" s="28">
        <v>3220</v>
      </c>
      <c r="G936" s="30">
        <v>0.85</v>
      </c>
      <c r="H936" s="28">
        <v>2737</v>
      </c>
      <c r="I936" s="1" t="s">
        <v>47</v>
      </c>
      <c r="J936" s="2">
        <v>42149</v>
      </c>
      <c r="K936" s="1" t="s">
        <v>21</v>
      </c>
      <c r="L936">
        <v>60</v>
      </c>
      <c r="M936" s="1" t="b">
        <f>OR(Solution!$C$2=1,INDEX(Solution!$A$1:$A$11,Solution!$C$2)=Sales_Pipeline[Country])</f>
        <v>1</v>
      </c>
    </row>
    <row r="937" spans="1:13" x14ac:dyDescent="0.25">
      <c r="A937" s="2">
        <v>42089</v>
      </c>
      <c r="B937" s="1" t="s">
        <v>29</v>
      </c>
      <c r="C937" s="1" t="s">
        <v>991</v>
      </c>
      <c r="D937" s="1" t="s">
        <v>13</v>
      </c>
      <c r="E937" s="1" t="s">
        <v>14</v>
      </c>
      <c r="F937" s="28">
        <v>1600</v>
      </c>
      <c r="G937" s="30">
        <v>0.8</v>
      </c>
      <c r="H937" s="28">
        <v>1280</v>
      </c>
      <c r="I937" s="1" t="s">
        <v>47</v>
      </c>
      <c r="J937" s="2">
        <v>42182</v>
      </c>
      <c r="K937" s="1" t="s">
        <v>21</v>
      </c>
      <c r="L937">
        <v>93</v>
      </c>
      <c r="M937" s="1" t="b">
        <f>OR(Solution!$C$2=1,INDEX(Solution!$A$1:$A$11,Solution!$C$2)=Sales_Pipeline[Country])</f>
        <v>1</v>
      </c>
    </row>
    <row r="938" spans="1:13" x14ac:dyDescent="0.25">
      <c r="A938" s="2">
        <v>42089</v>
      </c>
      <c r="B938" s="1" t="s">
        <v>93</v>
      </c>
      <c r="C938" s="1" t="s">
        <v>992</v>
      </c>
      <c r="D938" s="1" t="s">
        <v>34</v>
      </c>
      <c r="E938" s="1" t="s">
        <v>35</v>
      </c>
      <c r="F938" s="28">
        <v>1740</v>
      </c>
      <c r="G938" s="30">
        <v>0.75</v>
      </c>
      <c r="H938" s="28">
        <v>1305</v>
      </c>
      <c r="I938" s="1" t="s">
        <v>24</v>
      </c>
      <c r="J938" s="2">
        <v>42155</v>
      </c>
      <c r="K938" s="1" t="s">
        <v>31</v>
      </c>
      <c r="L938">
        <v>66</v>
      </c>
      <c r="M938" s="1" t="b">
        <f>OR(Solution!$C$2=1,INDEX(Solution!$A$1:$A$11,Solution!$C$2)=Sales_Pipeline[Country])</f>
        <v>1</v>
      </c>
    </row>
    <row r="939" spans="1:13" x14ac:dyDescent="0.25">
      <c r="A939" s="2">
        <v>42089</v>
      </c>
      <c r="B939" s="1" t="s">
        <v>83</v>
      </c>
      <c r="C939" s="1" t="s">
        <v>993</v>
      </c>
      <c r="D939" s="1" t="s">
        <v>61</v>
      </c>
      <c r="E939" s="1" t="s">
        <v>20</v>
      </c>
      <c r="F939" s="28">
        <v>1420</v>
      </c>
      <c r="G939" s="30">
        <v>0.75</v>
      </c>
      <c r="H939" s="28">
        <v>1065</v>
      </c>
      <c r="I939" s="1" t="s">
        <v>15</v>
      </c>
      <c r="J939" s="2">
        <v>42130</v>
      </c>
      <c r="K939" s="1" t="s">
        <v>37</v>
      </c>
      <c r="L939">
        <v>41</v>
      </c>
      <c r="M939" s="1" t="b">
        <f>OR(Solution!$C$2=1,INDEX(Solution!$A$1:$A$11,Solution!$C$2)=Sales_Pipeline[Country])</f>
        <v>1</v>
      </c>
    </row>
    <row r="940" spans="1:13" x14ac:dyDescent="0.25">
      <c r="A940" s="2">
        <v>42089</v>
      </c>
      <c r="B940" s="1" t="s">
        <v>32</v>
      </c>
      <c r="C940" s="1" t="s">
        <v>994</v>
      </c>
      <c r="D940" s="1" t="s">
        <v>43</v>
      </c>
      <c r="E940" s="1" t="s">
        <v>14</v>
      </c>
      <c r="F940" s="28">
        <v>3770</v>
      </c>
      <c r="G940" s="30">
        <v>0.65</v>
      </c>
      <c r="H940" s="28">
        <v>2450.5</v>
      </c>
      <c r="I940" s="1" t="s">
        <v>47</v>
      </c>
      <c r="J940" s="2">
        <v>42168</v>
      </c>
      <c r="K940" s="1" t="s">
        <v>54</v>
      </c>
      <c r="L940">
        <v>79</v>
      </c>
      <c r="M940" s="1" t="b">
        <f>OR(Solution!$C$2=1,INDEX(Solution!$A$1:$A$11,Solution!$C$2)=Sales_Pipeline[Country])</f>
        <v>1</v>
      </c>
    </row>
    <row r="941" spans="1:13" x14ac:dyDescent="0.25">
      <c r="A941" s="2">
        <v>42089</v>
      </c>
      <c r="B941" s="1" t="s">
        <v>29</v>
      </c>
      <c r="C941" s="1" t="s">
        <v>995</v>
      </c>
      <c r="D941" s="1" t="s">
        <v>52</v>
      </c>
      <c r="E941" s="1" t="s">
        <v>20</v>
      </c>
      <c r="F941" s="28">
        <v>2630</v>
      </c>
      <c r="G941" s="30">
        <v>0.6</v>
      </c>
      <c r="H941" s="28">
        <v>1578</v>
      </c>
      <c r="I941" s="1" t="s">
        <v>47</v>
      </c>
      <c r="J941" s="2">
        <v>42132</v>
      </c>
      <c r="K941" s="1" t="s">
        <v>37</v>
      </c>
      <c r="L941">
        <v>43</v>
      </c>
      <c r="M941" s="1" t="b">
        <f>OR(Solution!$C$2=1,INDEX(Solution!$A$1:$A$11,Solution!$C$2)=Sales_Pipeline[Country])</f>
        <v>1</v>
      </c>
    </row>
    <row r="942" spans="1:13" x14ac:dyDescent="0.25">
      <c r="A942" s="2">
        <v>42089</v>
      </c>
      <c r="B942" s="1" t="s">
        <v>44</v>
      </c>
      <c r="C942" s="1" t="s">
        <v>996</v>
      </c>
      <c r="D942" s="1" t="s">
        <v>52</v>
      </c>
      <c r="E942" s="1" t="s">
        <v>35</v>
      </c>
      <c r="F942" s="28">
        <v>2020</v>
      </c>
      <c r="G942" s="30">
        <v>0.85</v>
      </c>
      <c r="H942" s="28">
        <v>1717</v>
      </c>
      <c r="I942" s="1" t="s">
        <v>47</v>
      </c>
      <c r="J942" s="2">
        <v>42116</v>
      </c>
      <c r="K942" s="1" t="s">
        <v>16</v>
      </c>
      <c r="L942">
        <v>27</v>
      </c>
      <c r="M942" s="1" t="b">
        <f>OR(Solution!$C$2=1,INDEX(Solution!$A$1:$A$11,Solution!$C$2)=Sales_Pipeline[Country])</f>
        <v>1</v>
      </c>
    </row>
    <row r="943" spans="1:13" x14ac:dyDescent="0.25">
      <c r="A943" s="2">
        <v>42089</v>
      </c>
      <c r="B943" s="1" t="s">
        <v>93</v>
      </c>
      <c r="C943" s="1" t="s">
        <v>997</v>
      </c>
      <c r="D943" s="1" t="s">
        <v>61</v>
      </c>
      <c r="E943" s="1" t="s">
        <v>28</v>
      </c>
      <c r="F943" s="28">
        <v>3630</v>
      </c>
      <c r="G943" s="30">
        <v>0.55000000000000004</v>
      </c>
      <c r="H943" s="28">
        <v>1996.5</v>
      </c>
      <c r="I943" s="1" t="s">
        <v>47</v>
      </c>
      <c r="J943" s="2">
        <v>42153</v>
      </c>
      <c r="K943" s="1" t="s">
        <v>21</v>
      </c>
      <c r="L943">
        <v>64</v>
      </c>
      <c r="M943" s="1" t="b">
        <f>OR(Solution!$C$2=1,INDEX(Solution!$A$1:$A$11,Solution!$C$2)=Sales_Pipeline[Country])</f>
        <v>1</v>
      </c>
    </row>
    <row r="944" spans="1:13" x14ac:dyDescent="0.25">
      <c r="A944" s="2">
        <v>42089</v>
      </c>
      <c r="B944" s="1" t="s">
        <v>83</v>
      </c>
      <c r="C944" s="1" t="s">
        <v>998</v>
      </c>
      <c r="D944" s="1" t="s">
        <v>61</v>
      </c>
      <c r="E944" s="1" t="s">
        <v>14</v>
      </c>
      <c r="F944" s="28">
        <v>3910</v>
      </c>
      <c r="G944" s="30">
        <v>0.7</v>
      </c>
      <c r="H944" s="28">
        <v>2737</v>
      </c>
      <c r="I944" s="1" t="s">
        <v>24</v>
      </c>
      <c r="J944" s="2">
        <v>42180</v>
      </c>
      <c r="K944" s="1" t="s">
        <v>54</v>
      </c>
      <c r="L944">
        <v>91</v>
      </c>
      <c r="M944" s="1" t="b">
        <f>OR(Solution!$C$2=1,INDEX(Solution!$A$1:$A$11,Solution!$C$2)=Sales_Pipeline[Country])</f>
        <v>1</v>
      </c>
    </row>
    <row r="945" spans="1:13" x14ac:dyDescent="0.25">
      <c r="A945" s="2">
        <v>42089</v>
      </c>
      <c r="B945" s="1" t="s">
        <v>17</v>
      </c>
      <c r="C945" s="1" t="s">
        <v>999</v>
      </c>
      <c r="D945" s="1" t="s">
        <v>23</v>
      </c>
      <c r="E945" s="1" t="s">
        <v>73</v>
      </c>
      <c r="F945" s="28">
        <v>1620</v>
      </c>
      <c r="G945" s="30">
        <v>0.8</v>
      </c>
      <c r="H945" s="28">
        <v>1296</v>
      </c>
      <c r="I945" s="1" t="s">
        <v>15</v>
      </c>
      <c r="J945" s="2">
        <v>42108</v>
      </c>
      <c r="K945" s="1" t="s">
        <v>54</v>
      </c>
      <c r="L945">
        <v>19</v>
      </c>
      <c r="M945" s="1" t="b">
        <f>OR(Solution!$C$2=1,INDEX(Solution!$A$1:$A$11,Solution!$C$2)=Sales_Pipeline[Country])</f>
        <v>1</v>
      </c>
    </row>
    <row r="946" spans="1:13" x14ac:dyDescent="0.25">
      <c r="A946" s="2">
        <v>42090</v>
      </c>
      <c r="B946" s="1" t="s">
        <v>55</v>
      </c>
      <c r="C946" s="1" t="s">
        <v>1000</v>
      </c>
      <c r="D946" s="1" t="s">
        <v>43</v>
      </c>
      <c r="E946" s="1" t="s">
        <v>35</v>
      </c>
      <c r="F946" s="28">
        <v>290</v>
      </c>
      <c r="G946" s="30">
        <v>0.75</v>
      </c>
      <c r="H946" s="28">
        <v>217.5</v>
      </c>
      <c r="I946" s="1" t="s">
        <v>15</v>
      </c>
      <c r="J946" s="2">
        <v>42161</v>
      </c>
      <c r="K946" s="1" t="s">
        <v>31</v>
      </c>
      <c r="L946">
        <v>71</v>
      </c>
      <c r="M946" s="1" t="b">
        <f>OR(Solution!$C$2=1,INDEX(Solution!$A$1:$A$11,Solution!$C$2)=Sales_Pipeline[Country])</f>
        <v>1</v>
      </c>
    </row>
    <row r="947" spans="1:13" x14ac:dyDescent="0.25">
      <c r="A947" s="2">
        <v>42090</v>
      </c>
      <c r="B947" s="1" t="s">
        <v>93</v>
      </c>
      <c r="C947" s="1" t="s">
        <v>1001</v>
      </c>
      <c r="D947" s="1" t="s">
        <v>13</v>
      </c>
      <c r="E947" s="1" t="s">
        <v>14</v>
      </c>
      <c r="F947" s="28">
        <v>3230</v>
      </c>
      <c r="G947" s="30">
        <v>0.6</v>
      </c>
      <c r="H947" s="28">
        <v>1938</v>
      </c>
      <c r="I947" s="1" t="s">
        <v>47</v>
      </c>
      <c r="J947" s="2">
        <v>42105</v>
      </c>
      <c r="K947" s="1" t="s">
        <v>16</v>
      </c>
      <c r="L947">
        <v>15</v>
      </c>
      <c r="M947" s="1" t="b">
        <f>OR(Solution!$C$2=1,INDEX(Solution!$A$1:$A$11,Solution!$C$2)=Sales_Pipeline[Country])</f>
        <v>1</v>
      </c>
    </row>
    <row r="948" spans="1:13" x14ac:dyDescent="0.25">
      <c r="A948" s="2">
        <v>42090</v>
      </c>
      <c r="B948" s="1" t="s">
        <v>48</v>
      </c>
      <c r="C948" s="1" t="s">
        <v>1002</v>
      </c>
      <c r="D948" s="1" t="s">
        <v>61</v>
      </c>
      <c r="E948" s="1" t="s">
        <v>14</v>
      </c>
      <c r="F948" s="28">
        <v>1290</v>
      </c>
      <c r="G948" s="30">
        <v>0.5</v>
      </c>
      <c r="H948" s="28">
        <v>645</v>
      </c>
      <c r="I948" s="1" t="s">
        <v>15</v>
      </c>
      <c r="J948" s="2">
        <v>42206</v>
      </c>
      <c r="K948" s="1" t="s">
        <v>54</v>
      </c>
      <c r="L948">
        <v>116</v>
      </c>
      <c r="M948" s="1" t="b">
        <f>OR(Solution!$C$2=1,INDEX(Solution!$A$1:$A$11,Solution!$C$2)=Sales_Pipeline[Country])</f>
        <v>1</v>
      </c>
    </row>
    <row r="949" spans="1:13" x14ac:dyDescent="0.25">
      <c r="A949" s="2">
        <v>42090</v>
      </c>
      <c r="B949" s="1" t="s">
        <v>65</v>
      </c>
      <c r="C949" s="1" t="s">
        <v>1003</v>
      </c>
      <c r="D949" s="1" t="s">
        <v>40</v>
      </c>
      <c r="E949" s="1" t="s">
        <v>14</v>
      </c>
      <c r="F949" s="28">
        <v>2420</v>
      </c>
      <c r="G949" s="30">
        <v>0.65</v>
      </c>
      <c r="H949" s="28">
        <v>1573</v>
      </c>
      <c r="I949" s="1" t="s">
        <v>47</v>
      </c>
      <c r="J949" s="2">
        <v>42113</v>
      </c>
      <c r="K949" s="1" t="s">
        <v>21</v>
      </c>
      <c r="L949">
        <v>23</v>
      </c>
      <c r="M949" s="1" t="b">
        <f>OR(Solution!$C$2=1,INDEX(Solution!$A$1:$A$11,Solution!$C$2)=Sales_Pipeline[Country])</f>
        <v>1</v>
      </c>
    </row>
    <row r="950" spans="1:13" x14ac:dyDescent="0.25">
      <c r="A950" s="2">
        <v>42090</v>
      </c>
      <c r="B950" s="1" t="s">
        <v>68</v>
      </c>
      <c r="C950" s="1" t="s">
        <v>1004</v>
      </c>
      <c r="D950" s="1" t="s">
        <v>57</v>
      </c>
      <c r="E950" s="1" t="s">
        <v>20</v>
      </c>
      <c r="F950" s="28">
        <v>570</v>
      </c>
      <c r="G950" s="30">
        <v>0.55000000000000004</v>
      </c>
      <c r="H950" s="28">
        <v>313.5</v>
      </c>
      <c r="I950" s="1" t="s">
        <v>47</v>
      </c>
      <c r="J950" s="2">
        <v>42126</v>
      </c>
      <c r="K950" s="1" t="s">
        <v>31</v>
      </c>
      <c r="L950">
        <v>36</v>
      </c>
      <c r="M950" s="1" t="b">
        <f>OR(Solution!$C$2=1,INDEX(Solution!$A$1:$A$11,Solution!$C$2)=Sales_Pipeline[Country])</f>
        <v>1</v>
      </c>
    </row>
    <row r="951" spans="1:13" x14ac:dyDescent="0.25">
      <c r="A951" s="2">
        <v>42090</v>
      </c>
      <c r="B951" s="1" t="s">
        <v>55</v>
      </c>
      <c r="C951" s="1" t="s">
        <v>1005</v>
      </c>
      <c r="D951" s="1" t="s">
        <v>40</v>
      </c>
      <c r="E951" s="1" t="s">
        <v>14</v>
      </c>
      <c r="F951" s="28">
        <v>1370</v>
      </c>
      <c r="G951" s="30">
        <v>0.85</v>
      </c>
      <c r="H951" s="28">
        <v>1164.5</v>
      </c>
      <c r="I951" s="1" t="s">
        <v>47</v>
      </c>
      <c r="J951" s="2">
        <v>42178</v>
      </c>
      <c r="K951" s="1" t="s">
        <v>16</v>
      </c>
      <c r="L951">
        <v>88</v>
      </c>
      <c r="M951" s="1" t="b">
        <f>OR(Solution!$C$2=1,INDEX(Solution!$A$1:$A$11,Solution!$C$2)=Sales_Pipeline[Country])</f>
        <v>1</v>
      </c>
    </row>
    <row r="952" spans="1:13" x14ac:dyDescent="0.25">
      <c r="A952" s="2">
        <v>42090</v>
      </c>
      <c r="B952" s="1" t="s">
        <v>59</v>
      </c>
      <c r="C952" s="1" t="s">
        <v>1006</v>
      </c>
      <c r="D952" s="1" t="s">
        <v>34</v>
      </c>
      <c r="E952" s="1" t="s">
        <v>73</v>
      </c>
      <c r="F952" s="28">
        <v>3540</v>
      </c>
      <c r="G952" s="30">
        <v>0.6</v>
      </c>
      <c r="H952" s="28">
        <v>2124</v>
      </c>
      <c r="I952" s="1" t="s">
        <v>15</v>
      </c>
      <c r="J952" s="2">
        <v>42148</v>
      </c>
      <c r="K952" s="1" t="s">
        <v>54</v>
      </c>
      <c r="L952">
        <v>58</v>
      </c>
      <c r="M952" s="1" t="b">
        <f>OR(Solution!$C$2=1,INDEX(Solution!$A$1:$A$11,Solution!$C$2)=Sales_Pipeline[Country])</f>
        <v>1</v>
      </c>
    </row>
    <row r="953" spans="1:13" x14ac:dyDescent="0.25">
      <c r="A953" s="2">
        <v>42090</v>
      </c>
      <c r="B953" s="1" t="s">
        <v>38</v>
      </c>
      <c r="C953" s="1" t="s">
        <v>1007</v>
      </c>
      <c r="D953" s="1" t="s">
        <v>52</v>
      </c>
      <c r="E953" s="1" t="s">
        <v>20</v>
      </c>
      <c r="F953" s="28">
        <v>990</v>
      </c>
      <c r="G953" s="30">
        <v>0.7</v>
      </c>
      <c r="H953" s="28">
        <v>693</v>
      </c>
      <c r="I953" s="1" t="s">
        <v>15</v>
      </c>
      <c r="J953" s="2">
        <v>42107</v>
      </c>
      <c r="K953" s="1" t="s">
        <v>37</v>
      </c>
      <c r="L953">
        <v>17</v>
      </c>
      <c r="M953" s="1" t="b">
        <f>OR(Solution!$C$2=1,INDEX(Solution!$A$1:$A$11,Solution!$C$2)=Sales_Pipeline[Country])</f>
        <v>1</v>
      </c>
    </row>
    <row r="954" spans="1:13" x14ac:dyDescent="0.25">
      <c r="A954" s="2">
        <v>42090</v>
      </c>
      <c r="B954" s="1" t="s">
        <v>32</v>
      </c>
      <c r="C954" s="1" t="s">
        <v>1008</v>
      </c>
      <c r="D954" s="1" t="s">
        <v>43</v>
      </c>
      <c r="E954" s="1" t="s">
        <v>14</v>
      </c>
      <c r="F954" s="28">
        <v>2770</v>
      </c>
      <c r="G954" s="30">
        <v>0.7</v>
      </c>
      <c r="H954" s="28">
        <v>1939</v>
      </c>
      <c r="I954" s="1" t="s">
        <v>47</v>
      </c>
      <c r="J954" s="2">
        <v>42173</v>
      </c>
      <c r="K954" s="1" t="s">
        <v>37</v>
      </c>
      <c r="L954">
        <v>83</v>
      </c>
      <c r="M954" s="1" t="b">
        <f>OR(Solution!$C$2=1,INDEX(Solution!$A$1:$A$11,Solution!$C$2)=Sales_Pipeline[Country])</f>
        <v>1</v>
      </c>
    </row>
    <row r="955" spans="1:13" x14ac:dyDescent="0.25">
      <c r="A955" s="2">
        <v>42090</v>
      </c>
      <c r="B955" s="1" t="s">
        <v>74</v>
      </c>
      <c r="C955" s="1" t="s">
        <v>1009</v>
      </c>
      <c r="D955" s="1" t="s">
        <v>34</v>
      </c>
      <c r="E955" s="1" t="s">
        <v>14</v>
      </c>
      <c r="F955" s="28">
        <v>3160</v>
      </c>
      <c r="G955" s="30">
        <v>0.6</v>
      </c>
      <c r="H955" s="28">
        <v>1896</v>
      </c>
      <c r="I955" s="1" t="s">
        <v>24</v>
      </c>
      <c r="J955" s="2">
        <v>42114</v>
      </c>
      <c r="K955" s="1" t="s">
        <v>21</v>
      </c>
      <c r="L955">
        <v>24</v>
      </c>
      <c r="M955" s="1" t="b">
        <f>OR(Solution!$C$2=1,INDEX(Solution!$A$1:$A$11,Solution!$C$2)=Sales_Pipeline[Country])</f>
        <v>1</v>
      </c>
    </row>
    <row r="956" spans="1:13" x14ac:dyDescent="0.25">
      <c r="A956" s="2">
        <v>42091</v>
      </c>
      <c r="B956" s="1" t="s">
        <v>87</v>
      </c>
      <c r="C956" s="1" t="s">
        <v>1010</v>
      </c>
      <c r="D956" s="1" t="s">
        <v>34</v>
      </c>
      <c r="E956" s="1" t="s">
        <v>35</v>
      </c>
      <c r="F956" s="28">
        <v>2870</v>
      </c>
      <c r="G956" s="30">
        <v>0.7</v>
      </c>
      <c r="H956" s="28">
        <v>2009</v>
      </c>
      <c r="I956" s="1" t="s">
        <v>47</v>
      </c>
      <c r="J956" s="2">
        <v>42144</v>
      </c>
      <c r="K956" s="1" t="s">
        <v>37</v>
      </c>
      <c r="L956">
        <v>53</v>
      </c>
      <c r="M956" s="1" t="b">
        <f>OR(Solution!$C$2=1,INDEX(Solution!$A$1:$A$11,Solution!$C$2)=Sales_Pipeline[Country])</f>
        <v>1</v>
      </c>
    </row>
    <row r="957" spans="1:13" x14ac:dyDescent="0.25">
      <c r="A957" s="2">
        <v>42091</v>
      </c>
      <c r="B957" s="1" t="s">
        <v>48</v>
      </c>
      <c r="C957" s="1" t="s">
        <v>1011</v>
      </c>
      <c r="D957" s="1" t="s">
        <v>61</v>
      </c>
      <c r="E957" s="1" t="s">
        <v>20</v>
      </c>
      <c r="F957" s="28">
        <v>430</v>
      </c>
      <c r="G957" s="30">
        <v>0.8</v>
      </c>
      <c r="H957" s="28">
        <v>344</v>
      </c>
      <c r="I957" s="1" t="s">
        <v>53</v>
      </c>
      <c r="J957" s="2">
        <v>42114</v>
      </c>
      <c r="K957" s="1" t="s">
        <v>21</v>
      </c>
      <c r="L957">
        <v>23</v>
      </c>
      <c r="M957" s="1" t="b">
        <f>OR(Solution!$C$2=1,INDEX(Solution!$A$1:$A$11,Solution!$C$2)=Sales_Pipeline[Country])</f>
        <v>1</v>
      </c>
    </row>
    <row r="958" spans="1:13" x14ac:dyDescent="0.25">
      <c r="A958" s="2">
        <v>42091</v>
      </c>
      <c r="B958" s="1" t="s">
        <v>70</v>
      </c>
      <c r="C958" s="1" t="s">
        <v>1012</v>
      </c>
      <c r="D958" s="1" t="s">
        <v>57</v>
      </c>
      <c r="E958" s="1" t="s">
        <v>14</v>
      </c>
      <c r="F958" s="28">
        <v>1170</v>
      </c>
      <c r="G958" s="30">
        <v>0.6</v>
      </c>
      <c r="H958" s="28">
        <v>702</v>
      </c>
      <c r="I958" s="1" t="s">
        <v>47</v>
      </c>
      <c r="J958" s="2">
        <v>42158</v>
      </c>
      <c r="K958" s="1" t="s">
        <v>21</v>
      </c>
      <c r="L958">
        <v>67</v>
      </c>
      <c r="M958" s="1" t="b">
        <f>OR(Solution!$C$2=1,INDEX(Solution!$A$1:$A$11,Solution!$C$2)=Sales_Pipeline[Country])</f>
        <v>1</v>
      </c>
    </row>
    <row r="959" spans="1:13" x14ac:dyDescent="0.25">
      <c r="A959" s="2">
        <v>42091</v>
      </c>
      <c r="B959" s="1" t="s">
        <v>62</v>
      </c>
      <c r="C959" s="1" t="s">
        <v>1013</v>
      </c>
      <c r="D959" s="1" t="s">
        <v>23</v>
      </c>
      <c r="E959" s="1" t="s">
        <v>14</v>
      </c>
      <c r="F959" s="28">
        <v>2180</v>
      </c>
      <c r="G959" s="30">
        <v>0.7</v>
      </c>
      <c r="H959" s="28">
        <v>1526</v>
      </c>
      <c r="I959" s="1" t="s">
        <v>47</v>
      </c>
      <c r="J959" s="2">
        <v>42120</v>
      </c>
      <c r="K959" s="1" t="s">
        <v>21</v>
      </c>
      <c r="L959">
        <v>29</v>
      </c>
      <c r="M959" s="1" t="b">
        <f>OR(Solution!$C$2=1,INDEX(Solution!$A$1:$A$11,Solution!$C$2)=Sales_Pipeline[Country])</f>
        <v>1</v>
      </c>
    </row>
    <row r="960" spans="1:13" x14ac:dyDescent="0.25">
      <c r="A960" s="2">
        <v>42091</v>
      </c>
      <c r="B960" s="1" t="s">
        <v>93</v>
      </c>
      <c r="C960" s="1" t="s">
        <v>1014</v>
      </c>
      <c r="D960" s="1" t="s">
        <v>40</v>
      </c>
      <c r="E960" s="1" t="s">
        <v>35</v>
      </c>
      <c r="F960" s="28">
        <v>2690</v>
      </c>
      <c r="G960" s="30">
        <v>0.55000000000000004</v>
      </c>
      <c r="H960" s="28">
        <v>1479.5</v>
      </c>
      <c r="I960" s="1" t="s">
        <v>24</v>
      </c>
      <c r="J960" s="2">
        <v>42138</v>
      </c>
      <c r="K960" s="1" t="s">
        <v>37</v>
      </c>
      <c r="L960">
        <v>47</v>
      </c>
      <c r="M960" s="1" t="b">
        <f>OR(Solution!$C$2=1,INDEX(Solution!$A$1:$A$11,Solution!$C$2)=Sales_Pipeline[Country])</f>
        <v>1</v>
      </c>
    </row>
    <row r="961" spans="1:13" x14ac:dyDescent="0.25">
      <c r="A961" s="2">
        <v>42091</v>
      </c>
      <c r="B961" s="1" t="s">
        <v>48</v>
      </c>
      <c r="C961" s="1" t="s">
        <v>1015</v>
      </c>
      <c r="D961" s="1" t="s">
        <v>40</v>
      </c>
      <c r="E961" s="1" t="s">
        <v>35</v>
      </c>
      <c r="F961" s="28">
        <v>3080</v>
      </c>
      <c r="G961" s="30">
        <v>0.65</v>
      </c>
      <c r="H961" s="28">
        <v>2002</v>
      </c>
      <c r="I961" s="1" t="s">
        <v>47</v>
      </c>
      <c r="J961" s="2">
        <v>42149</v>
      </c>
      <c r="K961" s="1" t="s">
        <v>37</v>
      </c>
      <c r="L961">
        <v>58</v>
      </c>
      <c r="M961" s="1" t="b">
        <f>OR(Solution!$C$2=1,INDEX(Solution!$A$1:$A$11,Solution!$C$2)=Sales_Pipeline[Country])</f>
        <v>1</v>
      </c>
    </row>
    <row r="962" spans="1:13" x14ac:dyDescent="0.25">
      <c r="A962" s="2">
        <v>42091</v>
      </c>
      <c r="B962" s="1" t="s">
        <v>17</v>
      </c>
      <c r="C962" s="1" t="s">
        <v>1016</v>
      </c>
      <c r="D962" s="1" t="s">
        <v>43</v>
      </c>
      <c r="E962" s="1" t="s">
        <v>35</v>
      </c>
      <c r="F962" s="28">
        <v>4270</v>
      </c>
      <c r="G962" s="30">
        <v>0.5</v>
      </c>
      <c r="H962" s="28">
        <v>2135</v>
      </c>
      <c r="I962" s="1" t="s">
        <v>15</v>
      </c>
      <c r="J962" s="2">
        <v>42142</v>
      </c>
      <c r="K962" s="1" t="s">
        <v>31</v>
      </c>
      <c r="L962">
        <v>51</v>
      </c>
      <c r="M962" s="1" t="b">
        <f>OR(Solution!$C$2=1,INDEX(Solution!$A$1:$A$11,Solution!$C$2)=Sales_Pipeline[Country])</f>
        <v>1</v>
      </c>
    </row>
    <row r="963" spans="1:13" x14ac:dyDescent="0.25">
      <c r="A963" s="2">
        <v>42091</v>
      </c>
      <c r="B963" s="1" t="s">
        <v>70</v>
      </c>
      <c r="C963" s="1" t="s">
        <v>1017</v>
      </c>
      <c r="D963" s="1" t="s">
        <v>40</v>
      </c>
      <c r="E963" s="1" t="s">
        <v>35</v>
      </c>
      <c r="F963" s="28">
        <v>2880</v>
      </c>
      <c r="G963" s="30">
        <v>0.6</v>
      </c>
      <c r="H963" s="28">
        <v>1728</v>
      </c>
      <c r="I963" s="1" t="s">
        <v>24</v>
      </c>
      <c r="J963" s="2">
        <v>42177</v>
      </c>
      <c r="K963" s="1" t="s">
        <v>21</v>
      </c>
      <c r="L963">
        <v>86</v>
      </c>
      <c r="M963" s="1" t="b">
        <f>OR(Solution!$C$2=1,INDEX(Solution!$A$1:$A$11,Solution!$C$2)=Sales_Pipeline[Country])</f>
        <v>1</v>
      </c>
    </row>
    <row r="964" spans="1:13" x14ac:dyDescent="0.25">
      <c r="A964" s="2">
        <v>42091</v>
      </c>
      <c r="B964" s="1" t="s">
        <v>74</v>
      </c>
      <c r="C964" s="1" t="s">
        <v>1018</v>
      </c>
      <c r="D964" s="1" t="s">
        <v>19</v>
      </c>
      <c r="E964" s="1" t="s">
        <v>28</v>
      </c>
      <c r="F964" s="28">
        <v>3660</v>
      </c>
      <c r="G964" s="30">
        <v>0.6</v>
      </c>
      <c r="H964" s="28">
        <v>2196</v>
      </c>
      <c r="I964" s="1" t="s">
        <v>47</v>
      </c>
      <c r="J964" s="2">
        <v>42177</v>
      </c>
      <c r="K964" s="1" t="s">
        <v>54</v>
      </c>
      <c r="L964">
        <v>86</v>
      </c>
      <c r="M964" s="1" t="b">
        <f>OR(Solution!$C$2=1,INDEX(Solution!$A$1:$A$11,Solution!$C$2)=Sales_Pipeline[Country])</f>
        <v>1</v>
      </c>
    </row>
    <row r="965" spans="1:13" x14ac:dyDescent="0.25">
      <c r="A965" s="2">
        <v>42092</v>
      </c>
      <c r="B965" s="1" t="s">
        <v>65</v>
      </c>
      <c r="C965" s="1" t="s">
        <v>1019</v>
      </c>
      <c r="D965" s="1" t="s">
        <v>43</v>
      </c>
      <c r="E965" s="1" t="s">
        <v>20</v>
      </c>
      <c r="F965" s="28">
        <v>970</v>
      </c>
      <c r="G965" s="30">
        <v>0.6</v>
      </c>
      <c r="H965" s="28">
        <v>582</v>
      </c>
      <c r="I965" s="1" t="s">
        <v>24</v>
      </c>
      <c r="J965" s="2">
        <v>42114</v>
      </c>
      <c r="K965" s="1" t="s">
        <v>21</v>
      </c>
      <c r="L965">
        <v>22</v>
      </c>
      <c r="M965" s="1" t="b">
        <f>OR(Solution!$C$2=1,INDEX(Solution!$A$1:$A$11,Solution!$C$2)=Sales_Pipeline[Country])</f>
        <v>1</v>
      </c>
    </row>
    <row r="966" spans="1:13" x14ac:dyDescent="0.25">
      <c r="A966" s="2">
        <v>42092</v>
      </c>
      <c r="B966" s="1" t="s">
        <v>91</v>
      </c>
      <c r="C966" s="1" t="s">
        <v>1020</v>
      </c>
      <c r="D966" s="1" t="s">
        <v>43</v>
      </c>
      <c r="E966" s="1" t="s">
        <v>14</v>
      </c>
      <c r="F966" s="28">
        <v>3310</v>
      </c>
      <c r="G966" s="30">
        <v>0.8</v>
      </c>
      <c r="H966" s="28">
        <v>2648</v>
      </c>
      <c r="I966" s="1" t="s">
        <v>24</v>
      </c>
      <c r="J966" s="2">
        <v>42164</v>
      </c>
      <c r="K966" s="1" t="s">
        <v>16</v>
      </c>
      <c r="L966">
        <v>72</v>
      </c>
      <c r="M966" s="1" t="b">
        <f>OR(Solution!$C$2=1,INDEX(Solution!$A$1:$A$11,Solution!$C$2)=Sales_Pipeline[Country])</f>
        <v>1</v>
      </c>
    </row>
    <row r="967" spans="1:13" x14ac:dyDescent="0.25">
      <c r="A967" s="2">
        <v>42092</v>
      </c>
      <c r="B967" s="1" t="s">
        <v>55</v>
      </c>
      <c r="C967" s="1" t="s">
        <v>1021</v>
      </c>
      <c r="D967" s="1" t="s">
        <v>43</v>
      </c>
      <c r="E967" s="1" t="s">
        <v>35</v>
      </c>
      <c r="F967" s="28">
        <v>2610</v>
      </c>
      <c r="G967" s="30">
        <v>0.75</v>
      </c>
      <c r="H967" s="28">
        <v>1957.5</v>
      </c>
      <c r="I967" s="1" t="s">
        <v>24</v>
      </c>
      <c r="J967" s="2">
        <v>42183</v>
      </c>
      <c r="K967" s="1" t="s">
        <v>37</v>
      </c>
      <c r="L967">
        <v>91</v>
      </c>
      <c r="M967" s="1" t="b">
        <f>OR(Solution!$C$2=1,INDEX(Solution!$A$1:$A$11,Solution!$C$2)=Sales_Pipeline[Country])</f>
        <v>1</v>
      </c>
    </row>
    <row r="968" spans="1:13" x14ac:dyDescent="0.25">
      <c r="A968" s="2">
        <v>42092</v>
      </c>
      <c r="B968" s="1" t="s">
        <v>41</v>
      </c>
      <c r="C968" s="1" t="s">
        <v>1022</v>
      </c>
      <c r="D968" s="1" t="s">
        <v>27</v>
      </c>
      <c r="E968" s="1" t="s">
        <v>20</v>
      </c>
      <c r="F968" s="28">
        <v>1090</v>
      </c>
      <c r="G968" s="30">
        <v>0.85</v>
      </c>
      <c r="H968" s="28">
        <v>926.5</v>
      </c>
      <c r="I968" s="1" t="s">
        <v>47</v>
      </c>
      <c r="J968" s="2">
        <v>42171</v>
      </c>
      <c r="K968" s="1" t="s">
        <v>21</v>
      </c>
      <c r="L968">
        <v>79</v>
      </c>
      <c r="M968" s="1" t="b">
        <f>OR(Solution!$C$2=1,INDEX(Solution!$A$1:$A$11,Solution!$C$2)=Sales_Pipeline[Country])</f>
        <v>1</v>
      </c>
    </row>
    <row r="969" spans="1:13" x14ac:dyDescent="0.25">
      <c r="A969" s="2">
        <v>42092</v>
      </c>
      <c r="B969" s="1" t="s">
        <v>25</v>
      </c>
      <c r="C969" s="1" t="s">
        <v>1023</v>
      </c>
      <c r="D969" s="1" t="s">
        <v>52</v>
      </c>
      <c r="E969" s="1" t="s">
        <v>28</v>
      </c>
      <c r="F969" s="28">
        <v>1360</v>
      </c>
      <c r="G969" s="30">
        <v>0.7</v>
      </c>
      <c r="H969" s="28">
        <v>952</v>
      </c>
      <c r="I969" s="1" t="s">
        <v>15</v>
      </c>
      <c r="J969" s="2">
        <v>42144</v>
      </c>
      <c r="K969" s="1" t="s">
        <v>31</v>
      </c>
      <c r="L969">
        <v>52</v>
      </c>
      <c r="M969" s="1" t="b">
        <f>OR(Solution!$C$2=1,INDEX(Solution!$A$1:$A$11,Solution!$C$2)=Sales_Pipeline[Country])</f>
        <v>1</v>
      </c>
    </row>
    <row r="970" spans="1:13" x14ac:dyDescent="0.25">
      <c r="A970" s="2">
        <v>42092</v>
      </c>
      <c r="B970" s="1" t="s">
        <v>55</v>
      </c>
      <c r="C970" s="1" t="s">
        <v>1024</v>
      </c>
      <c r="D970" s="1" t="s">
        <v>40</v>
      </c>
      <c r="E970" s="1" t="s">
        <v>14</v>
      </c>
      <c r="F970" s="28">
        <v>4580</v>
      </c>
      <c r="G970" s="30">
        <v>0.75</v>
      </c>
      <c r="H970" s="28">
        <v>3435</v>
      </c>
      <c r="I970" s="1" t="s">
        <v>47</v>
      </c>
      <c r="J970" s="2">
        <v>42182</v>
      </c>
      <c r="K970" s="1" t="s">
        <v>31</v>
      </c>
      <c r="L970">
        <v>90</v>
      </c>
      <c r="M970" s="1" t="b">
        <f>OR(Solution!$C$2=1,INDEX(Solution!$A$1:$A$11,Solution!$C$2)=Sales_Pipeline[Country])</f>
        <v>1</v>
      </c>
    </row>
    <row r="971" spans="1:13" x14ac:dyDescent="0.25">
      <c r="A971" s="2">
        <v>42092</v>
      </c>
      <c r="B971" s="1" t="s">
        <v>11</v>
      </c>
      <c r="C971" s="1" t="s">
        <v>1025</v>
      </c>
      <c r="D971" s="1" t="s">
        <v>52</v>
      </c>
      <c r="E971" s="1" t="s">
        <v>73</v>
      </c>
      <c r="F971" s="28">
        <v>4800</v>
      </c>
      <c r="G971" s="30">
        <v>0.55000000000000004</v>
      </c>
      <c r="H971" s="28">
        <v>2640</v>
      </c>
      <c r="I971" s="1" t="s">
        <v>47</v>
      </c>
      <c r="J971" s="2">
        <v>42140</v>
      </c>
      <c r="K971" s="1" t="s">
        <v>54</v>
      </c>
      <c r="L971">
        <v>48</v>
      </c>
      <c r="M971" s="1" t="b">
        <f>OR(Solution!$C$2=1,INDEX(Solution!$A$1:$A$11,Solution!$C$2)=Sales_Pipeline[Country])</f>
        <v>1</v>
      </c>
    </row>
    <row r="972" spans="1:13" x14ac:dyDescent="0.25">
      <c r="A972" s="2">
        <v>42092</v>
      </c>
      <c r="B972" s="1" t="s">
        <v>65</v>
      </c>
      <c r="C972" s="1" t="s">
        <v>1026</v>
      </c>
      <c r="D972" s="1" t="s">
        <v>34</v>
      </c>
      <c r="E972" s="1" t="s">
        <v>20</v>
      </c>
      <c r="F972" s="28">
        <v>560</v>
      </c>
      <c r="G972" s="30">
        <v>0.8</v>
      </c>
      <c r="H972" s="28">
        <v>448</v>
      </c>
      <c r="I972" s="1" t="s">
        <v>47</v>
      </c>
      <c r="J972" s="2">
        <v>42143</v>
      </c>
      <c r="K972" s="1" t="s">
        <v>16</v>
      </c>
      <c r="L972">
        <v>51</v>
      </c>
      <c r="M972" s="1" t="b">
        <f>OR(Solution!$C$2=1,INDEX(Solution!$A$1:$A$11,Solution!$C$2)=Sales_Pipeline[Country])</f>
        <v>1</v>
      </c>
    </row>
    <row r="973" spans="1:13" x14ac:dyDescent="0.25">
      <c r="A973" s="2">
        <v>42092</v>
      </c>
      <c r="B973" s="1" t="s">
        <v>38</v>
      </c>
      <c r="C973" s="1" t="s">
        <v>1027</v>
      </c>
      <c r="D973" s="1" t="s">
        <v>13</v>
      </c>
      <c r="E973" s="1" t="s">
        <v>14</v>
      </c>
      <c r="F973" s="28">
        <v>1960</v>
      </c>
      <c r="G973" s="30">
        <v>0.75</v>
      </c>
      <c r="H973" s="28">
        <v>1470</v>
      </c>
      <c r="I973" s="1" t="s">
        <v>47</v>
      </c>
      <c r="J973" s="2">
        <v>42127</v>
      </c>
      <c r="K973" s="1" t="s">
        <v>37</v>
      </c>
      <c r="L973">
        <v>35</v>
      </c>
      <c r="M973" s="1" t="b">
        <f>OR(Solution!$C$2=1,INDEX(Solution!$A$1:$A$11,Solution!$C$2)=Sales_Pipeline[Country])</f>
        <v>1</v>
      </c>
    </row>
    <row r="974" spans="1:13" x14ac:dyDescent="0.25">
      <c r="A974" s="2">
        <v>42092</v>
      </c>
      <c r="B974" s="1" t="s">
        <v>44</v>
      </c>
      <c r="C974" s="1" t="s">
        <v>1028</v>
      </c>
      <c r="D974" s="1" t="s">
        <v>27</v>
      </c>
      <c r="E974" s="1" t="s">
        <v>35</v>
      </c>
      <c r="F974" s="28">
        <v>760</v>
      </c>
      <c r="G974" s="30">
        <v>0.7</v>
      </c>
      <c r="H974" s="28">
        <v>532</v>
      </c>
      <c r="I974" s="1" t="s">
        <v>47</v>
      </c>
      <c r="J974" s="2">
        <v>42119</v>
      </c>
      <c r="K974" s="1" t="s">
        <v>16</v>
      </c>
      <c r="L974">
        <v>27</v>
      </c>
      <c r="M974" s="1" t="b">
        <f>OR(Solution!$C$2=1,INDEX(Solution!$A$1:$A$11,Solution!$C$2)=Sales_Pipeline[Country])</f>
        <v>1</v>
      </c>
    </row>
    <row r="975" spans="1:13" x14ac:dyDescent="0.25">
      <c r="A975" s="2">
        <v>42092</v>
      </c>
      <c r="B975" s="1" t="s">
        <v>65</v>
      </c>
      <c r="C975" s="1" t="s">
        <v>1029</v>
      </c>
      <c r="D975" s="1" t="s">
        <v>61</v>
      </c>
      <c r="E975" s="1" t="s">
        <v>20</v>
      </c>
      <c r="F975" s="28">
        <v>2640</v>
      </c>
      <c r="G975" s="30">
        <v>0.8</v>
      </c>
      <c r="H975" s="28">
        <v>2112</v>
      </c>
      <c r="I975" s="1" t="s">
        <v>24</v>
      </c>
      <c r="J975" s="2">
        <v>42155</v>
      </c>
      <c r="K975" s="1" t="s">
        <v>37</v>
      </c>
      <c r="L975">
        <v>63</v>
      </c>
      <c r="M975" s="1" t="b">
        <f>OR(Solution!$C$2=1,INDEX(Solution!$A$1:$A$11,Solution!$C$2)=Sales_Pipeline[Country])</f>
        <v>1</v>
      </c>
    </row>
    <row r="976" spans="1:13" x14ac:dyDescent="0.25">
      <c r="A976" s="2">
        <v>42093</v>
      </c>
      <c r="B976" s="1" t="s">
        <v>44</v>
      </c>
      <c r="C976" s="1" t="s">
        <v>1030</v>
      </c>
      <c r="D976" s="1" t="s">
        <v>19</v>
      </c>
      <c r="E976" s="1" t="s">
        <v>20</v>
      </c>
      <c r="F976" s="28">
        <v>3340</v>
      </c>
      <c r="G976" s="30">
        <v>0.75</v>
      </c>
      <c r="H976" s="28">
        <v>2505</v>
      </c>
      <c r="I976" s="1" t="s">
        <v>24</v>
      </c>
      <c r="J976" s="2">
        <v>42105</v>
      </c>
      <c r="K976" s="1" t="s">
        <v>31</v>
      </c>
      <c r="L976">
        <v>12</v>
      </c>
      <c r="M976" s="1" t="b">
        <f>OR(Solution!$C$2=1,INDEX(Solution!$A$1:$A$11,Solution!$C$2)=Sales_Pipeline[Country])</f>
        <v>1</v>
      </c>
    </row>
    <row r="977" spans="1:13" x14ac:dyDescent="0.25">
      <c r="A977" s="2">
        <v>42093</v>
      </c>
      <c r="B977" s="1" t="s">
        <v>87</v>
      </c>
      <c r="C977" s="1" t="s">
        <v>1031</v>
      </c>
      <c r="D977" s="1" t="s">
        <v>40</v>
      </c>
      <c r="E977" s="1" t="s">
        <v>14</v>
      </c>
      <c r="F977" s="28">
        <v>2570</v>
      </c>
      <c r="G977" s="30">
        <v>0.8</v>
      </c>
      <c r="H977" s="28">
        <v>2056</v>
      </c>
      <c r="I977" s="1" t="s">
        <v>15</v>
      </c>
      <c r="J977" s="2">
        <v>42128</v>
      </c>
      <c r="K977" s="1" t="s">
        <v>16</v>
      </c>
      <c r="L977">
        <v>35</v>
      </c>
      <c r="M977" s="1" t="b">
        <f>OR(Solution!$C$2=1,INDEX(Solution!$A$1:$A$11,Solution!$C$2)=Sales_Pipeline[Country])</f>
        <v>1</v>
      </c>
    </row>
    <row r="978" spans="1:13" x14ac:dyDescent="0.25">
      <c r="A978" s="2">
        <v>42093</v>
      </c>
      <c r="B978" s="1" t="s">
        <v>48</v>
      </c>
      <c r="C978" s="1" t="s">
        <v>1032</v>
      </c>
      <c r="D978" s="1" t="s">
        <v>40</v>
      </c>
      <c r="E978" s="1" t="s">
        <v>20</v>
      </c>
      <c r="F978" s="28">
        <v>1190</v>
      </c>
      <c r="G978" s="30">
        <v>0.65</v>
      </c>
      <c r="H978" s="28">
        <v>773.5</v>
      </c>
      <c r="I978" s="1" t="s">
        <v>24</v>
      </c>
      <c r="J978" s="2">
        <v>42118</v>
      </c>
      <c r="K978" s="1" t="s">
        <v>37</v>
      </c>
      <c r="L978">
        <v>25</v>
      </c>
      <c r="M978" s="1" t="b">
        <f>OR(Solution!$C$2=1,INDEX(Solution!$A$1:$A$11,Solution!$C$2)=Sales_Pipeline[Country])</f>
        <v>1</v>
      </c>
    </row>
    <row r="979" spans="1:13" x14ac:dyDescent="0.25">
      <c r="A979" s="2">
        <v>42093</v>
      </c>
      <c r="B979" s="1" t="s">
        <v>32</v>
      </c>
      <c r="C979" s="1" t="s">
        <v>1033</v>
      </c>
      <c r="D979" s="1" t="s">
        <v>40</v>
      </c>
      <c r="E979" s="1" t="s">
        <v>14</v>
      </c>
      <c r="F979" s="28">
        <v>810</v>
      </c>
      <c r="G979" s="30">
        <v>0.75</v>
      </c>
      <c r="H979" s="28">
        <v>607.5</v>
      </c>
      <c r="I979" s="1" t="s">
        <v>24</v>
      </c>
      <c r="J979" s="2">
        <v>42173</v>
      </c>
      <c r="K979" s="1" t="s">
        <v>54</v>
      </c>
      <c r="L979">
        <v>80</v>
      </c>
      <c r="M979" s="1" t="b">
        <f>OR(Solution!$C$2=1,INDEX(Solution!$A$1:$A$11,Solution!$C$2)=Sales_Pipeline[Country])</f>
        <v>1</v>
      </c>
    </row>
    <row r="980" spans="1:13" x14ac:dyDescent="0.25">
      <c r="A980" s="2">
        <v>42093</v>
      </c>
      <c r="B980" s="1" t="s">
        <v>48</v>
      </c>
      <c r="C980" s="1" t="s">
        <v>1034</v>
      </c>
      <c r="D980" s="1" t="s">
        <v>27</v>
      </c>
      <c r="E980" s="1" t="s">
        <v>35</v>
      </c>
      <c r="F980" s="28">
        <v>1860</v>
      </c>
      <c r="G980" s="30">
        <v>0.6</v>
      </c>
      <c r="H980" s="28">
        <v>1116</v>
      </c>
      <c r="I980" s="1" t="s">
        <v>47</v>
      </c>
      <c r="J980" s="2">
        <v>42117</v>
      </c>
      <c r="K980" s="1" t="s">
        <v>37</v>
      </c>
      <c r="L980">
        <v>24</v>
      </c>
      <c r="M980" s="1" t="b">
        <f>OR(Solution!$C$2=1,INDEX(Solution!$A$1:$A$11,Solution!$C$2)=Sales_Pipeline[Country])</f>
        <v>1</v>
      </c>
    </row>
    <row r="981" spans="1:13" x14ac:dyDescent="0.25">
      <c r="A981" s="2">
        <v>42093</v>
      </c>
      <c r="B981" s="1" t="s">
        <v>44</v>
      </c>
      <c r="C981" s="1" t="s">
        <v>1035</v>
      </c>
      <c r="D981" s="1" t="s">
        <v>52</v>
      </c>
      <c r="E981" s="1" t="s">
        <v>28</v>
      </c>
      <c r="F981" s="28">
        <v>340</v>
      </c>
      <c r="G981" s="30">
        <v>0.65</v>
      </c>
      <c r="H981" s="28">
        <v>221</v>
      </c>
      <c r="I981" s="1" t="s">
        <v>53</v>
      </c>
      <c r="J981" s="2">
        <v>42131</v>
      </c>
      <c r="K981" s="1" t="s">
        <v>16</v>
      </c>
      <c r="L981">
        <v>38</v>
      </c>
      <c r="M981" s="1" t="b">
        <f>OR(Solution!$C$2=1,INDEX(Solution!$A$1:$A$11,Solution!$C$2)=Sales_Pipeline[Country])</f>
        <v>1</v>
      </c>
    </row>
    <row r="982" spans="1:13" x14ac:dyDescent="0.25">
      <c r="A982" s="2">
        <v>42093</v>
      </c>
      <c r="B982" s="1" t="s">
        <v>93</v>
      </c>
      <c r="C982" s="1" t="s">
        <v>1036</v>
      </c>
      <c r="D982" s="1" t="s">
        <v>40</v>
      </c>
      <c r="E982" s="1" t="s">
        <v>35</v>
      </c>
      <c r="F982" s="28">
        <v>2910</v>
      </c>
      <c r="G982" s="30">
        <v>0.75</v>
      </c>
      <c r="H982" s="28">
        <v>2182.5</v>
      </c>
      <c r="I982" s="1" t="s">
        <v>47</v>
      </c>
      <c r="J982" s="2">
        <v>42103</v>
      </c>
      <c r="K982" s="1" t="s">
        <v>37</v>
      </c>
      <c r="L982">
        <v>10</v>
      </c>
      <c r="M982" s="1" t="b">
        <f>OR(Solution!$C$2=1,INDEX(Solution!$A$1:$A$11,Solution!$C$2)=Sales_Pipeline[Country])</f>
        <v>1</v>
      </c>
    </row>
    <row r="983" spans="1:13" x14ac:dyDescent="0.25">
      <c r="A983" s="2">
        <v>42093</v>
      </c>
      <c r="B983" s="1" t="s">
        <v>59</v>
      </c>
      <c r="C983" s="1" t="s">
        <v>1037</v>
      </c>
      <c r="D983" s="1" t="s">
        <v>40</v>
      </c>
      <c r="E983" s="1" t="s">
        <v>28</v>
      </c>
      <c r="F983" s="28">
        <v>600</v>
      </c>
      <c r="G983" s="30">
        <v>0.85</v>
      </c>
      <c r="H983" s="28">
        <v>510</v>
      </c>
      <c r="I983" s="1" t="s">
        <v>47</v>
      </c>
      <c r="J983" s="2">
        <v>42142</v>
      </c>
      <c r="K983" s="1" t="s">
        <v>16</v>
      </c>
      <c r="L983">
        <v>49</v>
      </c>
      <c r="M983" s="1" t="b">
        <f>OR(Solution!$C$2=1,INDEX(Solution!$A$1:$A$11,Solution!$C$2)=Sales_Pipeline[Country])</f>
        <v>1</v>
      </c>
    </row>
    <row r="984" spans="1:13" x14ac:dyDescent="0.25">
      <c r="A984" s="2">
        <v>42093</v>
      </c>
      <c r="B984" s="1" t="s">
        <v>38</v>
      </c>
      <c r="C984" s="1" t="s">
        <v>1038</v>
      </c>
      <c r="D984" s="1" t="s">
        <v>52</v>
      </c>
      <c r="E984" s="1" t="s">
        <v>35</v>
      </c>
      <c r="F984" s="28">
        <v>4590</v>
      </c>
      <c r="G984" s="30">
        <v>0.55000000000000004</v>
      </c>
      <c r="H984" s="28">
        <v>2524.5</v>
      </c>
      <c r="I984" s="1" t="s">
        <v>24</v>
      </c>
      <c r="J984" s="2">
        <v>42184</v>
      </c>
      <c r="K984" s="1" t="s">
        <v>31</v>
      </c>
      <c r="L984">
        <v>91</v>
      </c>
      <c r="M984" s="1" t="b">
        <f>OR(Solution!$C$2=1,INDEX(Solution!$A$1:$A$11,Solution!$C$2)=Sales_Pipeline[Country])</f>
        <v>1</v>
      </c>
    </row>
    <row r="985" spans="1:13" x14ac:dyDescent="0.25">
      <c r="A985" s="2">
        <v>42093</v>
      </c>
      <c r="B985" s="1" t="s">
        <v>83</v>
      </c>
      <c r="C985" s="1" t="s">
        <v>1039</v>
      </c>
      <c r="D985" s="1" t="s">
        <v>57</v>
      </c>
      <c r="E985" s="1" t="s">
        <v>35</v>
      </c>
      <c r="F985" s="28">
        <v>600</v>
      </c>
      <c r="G985" s="30">
        <v>0.7</v>
      </c>
      <c r="H985" s="28">
        <v>420</v>
      </c>
      <c r="I985" s="1" t="s">
        <v>47</v>
      </c>
      <c r="J985" s="2">
        <v>42115</v>
      </c>
      <c r="K985" s="1" t="s">
        <v>21</v>
      </c>
      <c r="L985">
        <v>22</v>
      </c>
      <c r="M985" s="1" t="b">
        <f>OR(Solution!$C$2=1,INDEX(Solution!$A$1:$A$11,Solution!$C$2)=Sales_Pipeline[Country])</f>
        <v>1</v>
      </c>
    </row>
    <row r="986" spans="1:13" x14ac:dyDescent="0.25">
      <c r="A986" s="2">
        <v>42093</v>
      </c>
      <c r="B986" s="1" t="s">
        <v>59</v>
      </c>
      <c r="C986" s="1" t="s">
        <v>1040</v>
      </c>
      <c r="D986" s="1" t="s">
        <v>23</v>
      </c>
      <c r="E986" s="1" t="s">
        <v>35</v>
      </c>
      <c r="F986" s="28">
        <v>3390</v>
      </c>
      <c r="G986" s="30">
        <v>0.75</v>
      </c>
      <c r="H986" s="28">
        <v>2542.5</v>
      </c>
      <c r="I986" s="1" t="s">
        <v>24</v>
      </c>
      <c r="J986" s="2">
        <v>42108</v>
      </c>
      <c r="K986" s="1" t="s">
        <v>37</v>
      </c>
      <c r="L986">
        <v>15</v>
      </c>
      <c r="M986" s="1" t="b">
        <f>OR(Solution!$C$2=1,INDEX(Solution!$A$1:$A$11,Solution!$C$2)=Sales_Pipeline[Country])</f>
        <v>1</v>
      </c>
    </row>
    <row r="987" spans="1:13" x14ac:dyDescent="0.25">
      <c r="A987" s="2">
        <v>42093</v>
      </c>
      <c r="B987" s="1" t="s">
        <v>83</v>
      </c>
      <c r="C987" s="1" t="s">
        <v>1041</v>
      </c>
      <c r="D987" s="1" t="s">
        <v>52</v>
      </c>
      <c r="E987" s="1" t="s">
        <v>28</v>
      </c>
      <c r="F987" s="28">
        <v>3090</v>
      </c>
      <c r="G987" s="30">
        <v>0.6</v>
      </c>
      <c r="H987" s="28">
        <v>1854</v>
      </c>
      <c r="I987" s="1" t="s">
        <v>15</v>
      </c>
      <c r="J987" s="2">
        <v>42144</v>
      </c>
      <c r="K987" s="1" t="s">
        <v>37</v>
      </c>
      <c r="L987">
        <v>51</v>
      </c>
      <c r="M987" s="1" t="b">
        <f>OR(Solution!$C$2=1,INDEX(Solution!$A$1:$A$11,Solution!$C$2)=Sales_Pipeline[Country])</f>
        <v>1</v>
      </c>
    </row>
    <row r="988" spans="1:13" x14ac:dyDescent="0.25">
      <c r="A988" s="2">
        <v>42093</v>
      </c>
      <c r="B988" s="1" t="s">
        <v>87</v>
      </c>
      <c r="C988" s="1" t="s">
        <v>1042</v>
      </c>
      <c r="D988" s="1" t="s">
        <v>19</v>
      </c>
      <c r="E988" s="1" t="s">
        <v>14</v>
      </c>
      <c r="F988" s="28">
        <v>2150</v>
      </c>
      <c r="G988" s="30">
        <v>0.75</v>
      </c>
      <c r="H988" s="28">
        <v>1612.5</v>
      </c>
      <c r="I988" s="1" t="s">
        <v>47</v>
      </c>
      <c r="J988" s="2">
        <v>42149</v>
      </c>
      <c r="K988" s="1" t="s">
        <v>21</v>
      </c>
      <c r="L988">
        <v>56</v>
      </c>
      <c r="M988" s="1" t="b">
        <f>OR(Solution!$C$2=1,INDEX(Solution!$A$1:$A$11,Solution!$C$2)=Sales_Pipeline[Country])</f>
        <v>1</v>
      </c>
    </row>
    <row r="989" spans="1:13" x14ac:dyDescent="0.25">
      <c r="A989" s="2">
        <v>42094</v>
      </c>
      <c r="B989" s="1" t="s">
        <v>44</v>
      </c>
      <c r="C989" s="1" t="s">
        <v>1043</v>
      </c>
      <c r="D989" s="1" t="s">
        <v>13</v>
      </c>
      <c r="E989" s="1" t="s">
        <v>14</v>
      </c>
      <c r="F989" s="28">
        <v>1730</v>
      </c>
      <c r="G989" s="30">
        <v>0.8</v>
      </c>
      <c r="H989" s="28">
        <v>1384</v>
      </c>
      <c r="I989" s="1" t="s">
        <v>47</v>
      </c>
      <c r="J989" s="2">
        <v>42097</v>
      </c>
      <c r="K989" s="1" t="s">
        <v>16</v>
      </c>
      <c r="L989">
        <v>3</v>
      </c>
      <c r="M989" s="1" t="b">
        <f>OR(Solution!$C$2=1,INDEX(Solution!$A$1:$A$11,Solution!$C$2)=Sales_Pipeline[Country])</f>
        <v>1</v>
      </c>
    </row>
    <row r="990" spans="1:13" x14ac:dyDescent="0.25">
      <c r="A990" s="2">
        <v>42094</v>
      </c>
      <c r="B990" s="1" t="s">
        <v>44</v>
      </c>
      <c r="C990" s="1" t="s">
        <v>1044</v>
      </c>
      <c r="D990" s="1" t="s">
        <v>34</v>
      </c>
      <c r="E990" s="1" t="s">
        <v>20</v>
      </c>
      <c r="F990" s="28">
        <v>2170</v>
      </c>
      <c r="G990" s="30">
        <v>0.7</v>
      </c>
      <c r="H990" s="28">
        <v>1519</v>
      </c>
      <c r="I990" s="1" t="s">
        <v>47</v>
      </c>
      <c r="J990" s="2">
        <v>42162</v>
      </c>
      <c r="K990" s="1" t="s">
        <v>21</v>
      </c>
      <c r="L990">
        <v>68</v>
      </c>
      <c r="M990" s="1" t="b">
        <f>OR(Solution!$C$2=1,INDEX(Solution!$A$1:$A$11,Solution!$C$2)=Sales_Pipeline[Country])</f>
        <v>1</v>
      </c>
    </row>
    <row r="991" spans="1:13" x14ac:dyDescent="0.25">
      <c r="A991" s="2">
        <v>42094</v>
      </c>
      <c r="B991" s="1" t="s">
        <v>68</v>
      </c>
      <c r="C991" s="1" t="s">
        <v>1045</v>
      </c>
      <c r="D991" s="1" t="s">
        <v>13</v>
      </c>
      <c r="E991" s="1" t="s">
        <v>28</v>
      </c>
      <c r="F991" s="28">
        <v>400</v>
      </c>
      <c r="G991" s="30">
        <v>0.65</v>
      </c>
      <c r="H991" s="28">
        <v>260</v>
      </c>
      <c r="I991" s="1" t="s">
        <v>53</v>
      </c>
      <c r="J991" s="2">
        <v>42131</v>
      </c>
      <c r="K991" s="1" t="s">
        <v>31</v>
      </c>
      <c r="L991">
        <v>37</v>
      </c>
      <c r="M991" s="1" t="b">
        <f>OR(Solution!$C$2=1,INDEX(Solution!$A$1:$A$11,Solution!$C$2)=Sales_Pipeline[Country])</f>
        <v>1</v>
      </c>
    </row>
    <row r="992" spans="1:13" x14ac:dyDescent="0.25">
      <c r="A992" s="2">
        <v>42094</v>
      </c>
      <c r="B992" s="1" t="s">
        <v>87</v>
      </c>
      <c r="C992" s="1" t="s">
        <v>1046</v>
      </c>
      <c r="D992" s="1" t="s">
        <v>34</v>
      </c>
      <c r="E992" s="1" t="s">
        <v>14</v>
      </c>
      <c r="F992" s="28">
        <v>1760</v>
      </c>
      <c r="G992" s="30">
        <v>0.8</v>
      </c>
      <c r="H992" s="28">
        <v>1408</v>
      </c>
      <c r="I992" s="1" t="s">
        <v>15</v>
      </c>
      <c r="J992" s="2">
        <v>42168</v>
      </c>
      <c r="K992" s="1" t="s">
        <v>37</v>
      </c>
      <c r="L992">
        <v>74</v>
      </c>
      <c r="M992" s="1" t="b">
        <f>OR(Solution!$C$2=1,INDEX(Solution!$A$1:$A$11,Solution!$C$2)=Sales_Pipeline[Country])</f>
        <v>1</v>
      </c>
    </row>
    <row r="993" spans="1:13" x14ac:dyDescent="0.25">
      <c r="A993" s="2">
        <v>42094</v>
      </c>
      <c r="B993" s="1" t="s">
        <v>32</v>
      </c>
      <c r="C993" s="1" t="s">
        <v>1047</v>
      </c>
      <c r="D993" s="1" t="s">
        <v>61</v>
      </c>
      <c r="E993" s="1" t="s">
        <v>35</v>
      </c>
      <c r="F993" s="28">
        <v>3250</v>
      </c>
      <c r="G993" s="30">
        <v>0.75</v>
      </c>
      <c r="H993" s="28">
        <v>2437.5</v>
      </c>
      <c r="I993" s="1" t="s">
        <v>47</v>
      </c>
      <c r="J993" s="2">
        <v>42129</v>
      </c>
      <c r="K993" s="1" t="s">
        <v>37</v>
      </c>
      <c r="L993">
        <v>35</v>
      </c>
      <c r="M993" s="1" t="b">
        <f>OR(Solution!$C$2=1,INDEX(Solution!$A$1:$A$11,Solution!$C$2)=Sales_Pipeline[Country])</f>
        <v>1</v>
      </c>
    </row>
    <row r="994" spans="1:13" x14ac:dyDescent="0.25">
      <c r="A994" s="2">
        <v>42094</v>
      </c>
      <c r="B994" s="1" t="s">
        <v>74</v>
      </c>
      <c r="C994" s="1" t="s">
        <v>1048</v>
      </c>
      <c r="D994" s="1" t="s">
        <v>43</v>
      </c>
      <c r="E994" s="1" t="s">
        <v>28</v>
      </c>
      <c r="F994" s="28">
        <v>3790</v>
      </c>
      <c r="G994" s="30">
        <v>0.6</v>
      </c>
      <c r="H994" s="28">
        <v>2274</v>
      </c>
      <c r="I994" s="1" t="s">
        <v>47</v>
      </c>
      <c r="J994" s="2">
        <v>42126</v>
      </c>
      <c r="K994" s="1" t="s">
        <v>54</v>
      </c>
      <c r="L994">
        <v>32</v>
      </c>
      <c r="M994" s="1" t="b">
        <f>OR(Solution!$C$2=1,INDEX(Solution!$A$1:$A$11,Solution!$C$2)=Sales_Pipeline[Country])</f>
        <v>1</v>
      </c>
    </row>
    <row r="995" spans="1:13" x14ac:dyDescent="0.25">
      <c r="A995" s="2">
        <v>42094</v>
      </c>
      <c r="B995" s="1" t="s">
        <v>29</v>
      </c>
      <c r="C995" s="1" t="s">
        <v>1049</v>
      </c>
      <c r="D995" s="1" t="s">
        <v>57</v>
      </c>
      <c r="E995" s="1" t="s">
        <v>35</v>
      </c>
      <c r="F995" s="28">
        <v>500</v>
      </c>
      <c r="G995" s="30">
        <v>0.55000000000000004</v>
      </c>
      <c r="H995" s="28">
        <v>275</v>
      </c>
      <c r="I995" s="1" t="s">
        <v>15</v>
      </c>
      <c r="J995" s="2">
        <v>42154</v>
      </c>
      <c r="K995" s="1" t="s">
        <v>37</v>
      </c>
      <c r="L995">
        <v>60</v>
      </c>
      <c r="M995" s="1" t="b">
        <f>OR(Solution!$C$2=1,INDEX(Solution!$A$1:$A$11,Solution!$C$2)=Sales_Pipeline[Country])</f>
        <v>1</v>
      </c>
    </row>
    <row r="996" spans="1:13" x14ac:dyDescent="0.25">
      <c r="A996" s="2">
        <v>42094</v>
      </c>
      <c r="B996" s="1" t="s">
        <v>59</v>
      </c>
      <c r="C996" s="1" t="s">
        <v>1050</v>
      </c>
      <c r="D996" s="1" t="s">
        <v>13</v>
      </c>
      <c r="E996" s="1" t="s">
        <v>14</v>
      </c>
      <c r="F996" s="28">
        <v>3790</v>
      </c>
      <c r="G996" s="30">
        <v>0.7</v>
      </c>
      <c r="H996" s="28">
        <v>2653</v>
      </c>
      <c r="I996" s="1" t="s">
        <v>47</v>
      </c>
      <c r="J996" s="2">
        <v>42110</v>
      </c>
      <c r="K996" s="1" t="s">
        <v>54</v>
      </c>
      <c r="L996">
        <v>16</v>
      </c>
      <c r="M996" s="1" t="b">
        <f>OR(Solution!$C$2=1,INDEX(Solution!$A$1:$A$11,Solution!$C$2)=Sales_Pipeline[Country])</f>
        <v>1</v>
      </c>
    </row>
    <row r="997" spans="1:13" x14ac:dyDescent="0.25">
      <c r="A997" s="2">
        <v>42094</v>
      </c>
      <c r="B997" s="1" t="s">
        <v>17</v>
      </c>
      <c r="C997" s="1" t="s">
        <v>1051</v>
      </c>
      <c r="D997" s="1" t="s">
        <v>23</v>
      </c>
      <c r="E997" s="1" t="s">
        <v>20</v>
      </c>
      <c r="F997" s="28">
        <v>2870</v>
      </c>
      <c r="G997" s="30">
        <v>0.8</v>
      </c>
      <c r="H997" s="28">
        <v>2296</v>
      </c>
      <c r="I997" s="1" t="s">
        <v>47</v>
      </c>
      <c r="J997" s="2">
        <v>42107</v>
      </c>
      <c r="K997" s="1" t="s">
        <v>31</v>
      </c>
      <c r="L997">
        <v>13</v>
      </c>
      <c r="M997" s="1" t="b">
        <f>OR(Solution!$C$2=1,INDEX(Solution!$A$1:$A$11,Solution!$C$2)=Sales_Pipeline[Country])</f>
        <v>1</v>
      </c>
    </row>
    <row r="998" spans="1:13" x14ac:dyDescent="0.25">
      <c r="A998" s="2">
        <v>42094</v>
      </c>
      <c r="B998" s="1" t="s">
        <v>32</v>
      </c>
      <c r="C998" s="1" t="s">
        <v>1052</v>
      </c>
      <c r="D998" s="1" t="s">
        <v>57</v>
      </c>
      <c r="E998" s="1" t="s">
        <v>14</v>
      </c>
      <c r="F998" s="28">
        <v>3720</v>
      </c>
      <c r="G998" s="30">
        <v>0.7</v>
      </c>
      <c r="H998" s="28">
        <v>2604</v>
      </c>
      <c r="I998" s="1" t="s">
        <v>47</v>
      </c>
      <c r="J998" s="2">
        <v>42183</v>
      </c>
      <c r="K998" s="1" t="s">
        <v>54</v>
      </c>
      <c r="L998">
        <v>89</v>
      </c>
      <c r="M998" s="1" t="b">
        <f>OR(Solution!$C$2=1,INDEX(Solution!$A$1:$A$11,Solution!$C$2)=Sales_Pipeline[Country])</f>
        <v>1</v>
      </c>
    </row>
    <row r="999" spans="1:13" x14ac:dyDescent="0.25">
      <c r="A999" s="2">
        <v>42094</v>
      </c>
      <c r="B999" s="1" t="s">
        <v>93</v>
      </c>
      <c r="C999" s="1" t="s">
        <v>1053</v>
      </c>
      <c r="D999" s="1" t="s">
        <v>13</v>
      </c>
      <c r="E999" s="1" t="s">
        <v>14</v>
      </c>
      <c r="F999" s="28">
        <v>3240</v>
      </c>
      <c r="G999" s="30">
        <v>0.6</v>
      </c>
      <c r="H999" s="28">
        <v>1944</v>
      </c>
      <c r="I999" s="1" t="s">
        <v>15</v>
      </c>
      <c r="J999" s="2">
        <v>42107</v>
      </c>
      <c r="K999" s="1" t="s">
        <v>21</v>
      </c>
      <c r="L999">
        <v>13</v>
      </c>
      <c r="M999" s="1" t="b">
        <f>OR(Solution!$C$2=1,INDEX(Solution!$A$1:$A$11,Solution!$C$2)=Sales_Pipeline[Country])</f>
        <v>1</v>
      </c>
    </row>
    <row r="1000" spans="1:13" x14ac:dyDescent="0.25">
      <c r="A1000" s="2">
        <v>42094</v>
      </c>
      <c r="B1000" s="1" t="s">
        <v>41</v>
      </c>
      <c r="C1000" s="1" t="s">
        <v>1054</v>
      </c>
      <c r="D1000" s="1" t="s">
        <v>61</v>
      </c>
      <c r="E1000" s="1" t="s">
        <v>35</v>
      </c>
      <c r="F1000" s="28">
        <v>470</v>
      </c>
      <c r="G1000" s="30">
        <v>0.6</v>
      </c>
      <c r="H1000" s="28">
        <v>282</v>
      </c>
      <c r="I1000" s="1" t="s">
        <v>53</v>
      </c>
      <c r="J1000" s="2">
        <v>42107</v>
      </c>
      <c r="K1000" s="1" t="s">
        <v>21</v>
      </c>
      <c r="L1000">
        <v>13</v>
      </c>
      <c r="M1000" s="1" t="b">
        <f>OR(Solution!$C$2=1,INDEX(Solution!$A$1:$A$11,Solution!$C$2)=Sales_Pipeline[Country])</f>
        <v>1</v>
      </c>
    </row>
    <row r="1001" spans="1:13" x14ac:dyDescent="0.25">
      <c r="A1001" s="2">
        <v>42094</v>
      </c>
      <c r="B1001" s="1" t="s">
        <v>91</v>
      </c>
      <c r="C1001" s="1" t="s">
        <v>1055</v>
      </c>
      <c r="D1001" s="1" t="s">
        <v>23</v>
      </c>
      <c r="E1001" s="1" t="s">
        <v>20</v>
      </c>
      <c r="F1001" s="28">
        <v>4520</v>
      </c>
      <c r="G1001" s="30">
        <v>0.75</v>
      </c>
      <c r="H1001" s="28">
        <v>3390</v>
      </c>
      <c r="I1001" s="1" t="s">
        <v>15</v>
      </c>
      <c r="J1001" s="2">
        <v>42179</v>
      </c>
      <c r="K1001" s="1" t="s">
        <v>21</v>
      </c>
      <c r="L1001">
        <v>85</v>
      </c>
      <c r="M1001" s="1" t="b">
        <f>OR(Solution!$C$2=1,INDEX(Solution!$A$1:$A$11,Solution!$C$2)=Sales_Pipeline[Country])</f>
        <v>1</v>
      </c>
    </row>
    <row r="1002" spans="1:13" x14ac:dyDescent="0.25">
      <c r="A1002" s="2"/>
      <c r="B1002" s="1" t="s">
        <v>54</v>
      </c>
      <c r="C1002" s="1" t="s">
        <v>54</v>
      </c>
      <c r="D1002" s="1" t="s">
        <v>54</v>
      </c>
      <c r="E1002" s="1" t="s">
        <v>54</v>
      </c>
      <c r="I1002" s="1" t="s">
        <v>54</v>
      </c>
      <c r="J1002" s="2"/>
      <c r="K1002" s="1" t="s">
        <v>54</v>
      </c>
      <c r="M1002" s="1" t="b">
        <f>OR(Solution!$C$2=1,INDEX(Solution!$A$1:$A$11,Solution!$C$2)=Sales_Pipeline[Country])</f>
        <v>1</v>
      </c>
    </row>
    <row r="1003" spans="1:13" x14ac:dyDescent="0.25">
      <c r="A1003" s="2"/>
      <c r="B1003" s="1" t="s">
        <v>54</v>
      </c>
      <c r="C1003" s="1" t="s">
        <v>54</v>
      </c>
      <c r="D1003" s="1" t="s">
        <v>54</v>
      </c>
      <c r="E1003" s="1" t="s">
        <v>54</v>
      </c>
      <c r="I1003" s="1" t="s">
        <v>54</v>
      </c>
      <c r="J1003" s="2"/>
      <c r="K1003" s="1" t="s">
        <v>54</v>
      </c>
      <c r="M1003" s="1" t="b">
        <f>OR(Solution!$C$2=1,INDEX(Solution!$A$1:$A$11,Solution!$C$2)=Sales_Pipeline[Country])</f>
        <v>1</v>
      </c>
    </row>
    <row r="1004" spans="1:13" x14ac:dyDescent="0.25">
      <c r="A1004" s="2"/>
      <c r="B1004" s="1" t="s">
        <v>54</v>
      </c>
      <c r="C1004" s="1" t="s">
        <v>54</v>
      </c>
      <c r="D1004" s="1" t="s">
        <v>54</v>
      </c>
      <c r="E1004" s="1" t="s">
        <v>54</v>
      </c>
      <c r="I1004" s="1" t="s">
        <v>54</v>
      </c>
      <c r="J1004" s="2"/>
      <c r="K1004" s="1" t="s">
        <v>54</v>
      </c>
      <c r="M1004" s="1" t="b">
        <f>OR(Solution!$C$2=1,INDEX(Solution!$A$1:$A$11,Solution!$C$2)=Sales_Pipeline[Country])</f>
        <v>1</v>
      </c>
    </row>
    <row r="1005" spans="1:13" x14ac:dyDescent="0.25">
      <c r="A1005" s="2"/>
      <c r="B1005" s="1" t="s">
        <v>54</v>
      </c>
      <c r="C1005" s="1" t="s">
        <v>54</v>
      </c>
      <c r="D1005" s="1" t="s">
        <v>54</v>
      </c>
      <c r="E1005" s="1" t="s">
        <v>54</v>
      </c>
      <c r="I1005" s="1" t="s">
        <v>54</v>
      </c>
      <c r="J1005" s="2"/>
      <c r="K1005" s="1" t="s">
        <v>54</v>
      </c>
      <c r="M1005" s="1" t="b">
        <f>OR(Solution!$C$2=1,INDEX(Solution!$A$1:$A$11,Solution!$C$2)=Sales_Pipeline[Country])</f>
        <v>1</v>
      </c>
    </row>
    <row r="1006" spans="1:13" x14ac:dyDescent="0.25">
      <c r="A1006" s="2"/>
      <c r="B1006" s="1" t="s">
        <v>54</v>
      </c>
      <c r="C1006" s="1" t="s">
        <v>54</v>
      </c>
      <c r="D1006" s="1" t="s">
        <v>54</v>
      </c>
      <c r="E1006" s="1" t="s">
        <v>54</v>
      </c>
      <c r="I1006" s="1" t="s">
        <v>54</v>
      </c>
      <c r="J1006" s="2"/>
      <c r="K1006" s="1" t="s">
        <v>54</v>
      </c>
      <c r="M1006" s="1" t="b">
        <f>OR(Solution!$C$2=1,INDEX(Solution!$A$1:$A$11,Solution!$C$2)=Sales_Pipeline[Country])</f>
        <v>1</v>
      </c>
    </row>
    <row r="1007" spans="1:13" x14ac:dyDescent="0.25">
      <c r="A1007" s="2"/>
      <c r="B1007" s="1" t="s">
        <v>54</v>
      </c>
      <c r="C1007" s="1" t="s">
        <v>54</v>
      </c>
      <c r="D1007" s="1" t="s">
        <v>54</v>
      </c>
      <c r="E1007" s="1" t="s">
        <v>54</v>
      </c>
      <c r="I1007" s="1" t="s">
        <v>54</v>
      </c>
      <c r="J1007" s="2"/>
      <c r="K1007" s="1" t="s">
        <v>54</v>
      </c>
      <c r="M1007" s="1" t="b">
        <f>OR(Solution!$C$2=1,INDEX(Solution!$A$1:$A$11,Solution!$C$2)=Sales_Pipeline[Country])</f>
        <v>1</v>
      </c>
    </row>
    <row r="1008" spans="1:13" x14ac:dyDescent="0.25">
      <c r="A1008" s="2"/>
      <c r="B1008" s="1" t="s">
        <v>54</v>
      </c>
      <c r="C1008" s="1" t="s">
        <v>54</v>
      </c>
      <c r="D1008" s="1" t="s">
        <v>54</v>
      </c>
      <c r="E1008" s="1" t="s">
        <v>54</v>
      </c>
      <c r="I1008" s="1" t="s">
        <v>54</v>
      </c>
      <c r="J1008" s="2"/>
      <c r="K1008" s="1" t="s">
        <v>54</v>
      </c>
      <c r="M1008" s="1" t="b">
        <f>OR(Solution!$C$2=1,INDEX(Solution!$A$1:$A$11,Solution!$C$2)=Sales_Pipeline[Country])</f>
        <v>1</v>
      </c>
    </row>
    <row r="1009" spans="1:13" x14ac:dyDescent="0.25">
      <c r="A1009" s="2"/>
      <c r="B1009" s="1" t="s">
        <v>54</v>
      </c>
      <c r="C1009" s="1" t="s">
        <v>54</v>
      </c>
      <c r="D1009" s="1" t="s">
        <v>54</v>
      </c>
      <c r="E1009" s="1" t="s">
        <v>54</v>
      </c>
      <c r="I1009" s="1" t="s">
        <v>54</v>
      </c>
      <c r="J1009" s="2"/>
      <c r="K1009" s="1" t="s">
        <v>54</v>
      </c>
      <c r="M1009" s="1" t="b">
        <f>OR(Solution!$C$2=1,INDEX(Solution!$A$1:$A$11,Solution!$C$2)=Sales_Pipeline[Country])</f>
        <v>1</v>
      </c>
    </row>
    <row r="1010" spans="1:13" x14ac:dyDescent="0.25">
      <c r="A1010" s="2"/>
      <c r="B1010" s="1" t="s">
        <v>54</v>
      </c>
      <c r="C1010" s="1" t="s">
        <v>54</v>
      </c>
      <c r="D1010" s="1" t="s">
        <v>54</v>
      </c>
      <c r="E1010" s="1" t="s">
        <v>54</v>
      </c>
      <c r="I1010" s="1" t="s">
        <v>54</v>
      </c>
      <c r="J1010" s="2"/>
      <c r="K1010" s="1" t="s">
        <v>54</v>
      </c>
      <c r="M1010" s="1" t="b">
        <f>OR(Solution!$C$2=1,INDEX(Solution!$A$1:$A$11,Solution!$C$2)=Sales_Pipeline[Country])</f>
        <v>1</v>
      </c>
    </row>
    <row r="1011" spans="1:13" x14ac:dyDescent="0.25">
      <c r="A1011" s="2"/>
      <c r="B1011" s="1" t="s">
        <v>54</v>
      </c>
      <c r="C1011" s="1" t="s">
        <v>54</v>
      </c>
      <c r="D1011" s="1" t="s">
        <v>54</v>
      </c>
      <c r="E1011" s="1" t="s">
        <v>54</v>
      </c>
      <c r="I1011" s="1" t="s">
        <v>54</v>
      </c>
      <c r="J1011" s="2"/>
      <c r="K1011" s="1" t="s">
        <v>54</v>
      </c>
      <c r="M1011" s="1" t="b">
        <f>OR(Solution!$C$2=1,INDEX(Solution!$A$1:$A$11,Solution!$C$2)=Sales_Pipeline[Country])</f>
        <v>1</v>
      </c>
    </row>
    <row r="1012" spans="1:13" x14ac:dyDescent="0.25">
      <c r="A1012" s="2"/>
      <c r="B1012" s="1" t="s">
        <v>54</v>
      </c>
      <c r="C1012" s="1" t="s">
        <v>54</v>
      </c>
      <c r="D1012" s="1" t="s">
        <v>54</v>
      </c>
      <c r="E1012" s="1" t="s">
        <v>54</v>
      </c>
      <c r="I1012" s="1" t="s">
        <v>54</v>
      </c>
      <c r="J1012" s="2"/>
      <c r="K1012" s="1" t="s">
        <v>54</v>
      </c>
      <c r="M1012" s="1" t="b">
        <f>OR(Solution!$C$2=1,INDEX(Solution!$A$1:$A$11,Solution!$C$2)=Sales_Pipeline[Country])</f>
        <v>1</v>
      </c>
    </row>
    <row r="1013" spans="1:13" x14ac:dyDescent="0.25">
      <c r="A1013" s="2"/>
      <c r="B1013" s="1" t="s">
        <v>54</v>
      </c>
      <c r="C1013" s="1" t="s">
        <v>54</v>
      </c>
      <c r="D1013" s="1" t="s">
        <v>54</v>
      </c>
      <c r="E1013" s="1" t="s">
        <v>54</v>
      </c>
      <c r="I1013" s="1" t="s">
        <v>54</v>
      </c>
      <c r="J1013" s="2"/>
      <c r="K1013" s="1" t="s">
        <v>54</v>
      </c>
      <c r="M1013" s="1" t="b">
        <f>OR(Solution!$C$2=1,INDEX(Solution!$A$1:$A$11,Solution!$C$2)=Sales_Pipeline[Country])</f>
        <v>1</v>
      </c>
    </row>
    <row r="1014" spans="1:13" x14ac:dyDescent="0.25">
      <c r="A1014" s="2"/>
      <c r="B1014" s="1" t="s">
        <v>54</v>
      </c>
      <c r="C1014" s="1" t="s">
        <v>54</v>
      </c>
      <c r="D1014" s="1" t="s">
        <v>54</v>
      </c>
      <c r="E1014" s="1" t="s">
        <v>54</v>
      </c>
      <c r="I1014" s="1" t="s">
        <v>54</v>
      </c>
      <c r="J1014" s="2"/>
      <c r="K1014" s="1" t="s">
        <v>54</v>
      </c>
      <c r="M1014" s="1" t="b">
        <f>OR(Solution!$C$2=1,INDEX(Solution!$A$1:$A$11,Solution!$C$2)=Sales_Pipeline[Country])</f>
        <v>1</v>
      </c>
    </row>
    <row r="1015" spans="1:13" x14ac:dyDescent="0.25">
      <c r="A1015" s="2"/>
      <c r="B1015" s="1" t="s">
        <v>54</v>
      </c>
      <c r="C1015" s="1" t="s">
        <v>54</v>
      </c>
      <c r="D1015" s="1" t="s">
        <v>54</v>
      </c>
      <c r="E1015" s="1" t="s">
        <v>54</v>
      </c>
      <c r="I1015" s="1" t="s">
        <v>54</v>
      </c>
      <c r="J1015" s="2"/>
      <c r="K1015" s="1" t="s">
        <v>54</v>
      </c>
      <c r="M1015" s="1" t="b">
        <f>OR(Solution!$C$2=1,INDEX(Solution!$A$1:$A$11,Solution!$C$2)=Sales_Pipeline[Country])</f>
        <v>1</v>
      </c>
    </row>
    <row r="1016" spans="1:13" x14ac:dyDescent="0.25">
      <c r="A1016" s="2"/>
      <c r="B1016" s="1" t="s">
        <v>54</v>
      </c>
      <c r="C1016" s="1" t="s">
        <v>54</v>
      </c>
      <c r="D1016" s="1" t="s">
        <v>54</v>
      </c>
      <c r="E1016" s="1" t="s">
        <v>54</v>
      </c>
      <c r="I1016" s="1" t="s">
        <v>54</v>
      </c>
      <c r="J1016" s="2"/>
      <c r="K1016" s="1" t="s">
        <v>54</v>
      </c>
      <c r="M1016" s="1" t="b">
        <f>OR(Solution!$C$2=1,INDEX(Solution!$A$1:$A$11,Solution!$C$2)=Sales_Pipeline[Country])</f>
        <v>1</v>
      </c>
    </row>
    <row r="1017" spans="1:13" x14ac:dyDescent="0.25">
      <c r="A1017" s="2"/>
      <c r="B1017" s="1" t="s">
        <v>54</v>
      </c>
      <c r="C1017" s="1" t="s">
        <v>54</v>
      </c>
      <c r="D1017" s="1" t="s">
        <v>54</v>
      </c>
      <c r="E1017" s="1" t="s">
        <v>54</v>
      </c>
      <c r="I1017" s="1" t="s">
        <v>54</v>
      </c>
      <c r="J1017" s="2"/>
      <c r="K1017" s="1" t="s">
        <v>54</v>
      </c>
      <c r="M1017" s="1" t="b">
        <f>OR(Solution!$C$2=1,INDEX(Solution!$A$1:$A$11,Solution!$C$2)=Sales_Pipeline[Country])</f>
        <v>1</v>
      </c>
    </row>
    <row r="1018" spans="1:13" x14ac:dyDescent="0.25">
      <c r="A1018" s="2"/>
      <c r="B1018" s="1" t="s">
        <v>54</v>
      </c>
      <c r="C1018" s="1" t="s">
        <v>54</v>
      </c>
      <c r="D1018" s="1" t="s">
        <v>54</v>
      </c>
      <c r="E1018" s="1" t="s">
        <v>54</v>
      </c>
      <c r="I1018" s="1" t="s">
        <v>54</v>
      </c>
      <c r="J1018" s="2"/>
      <c r="K1018" s="1" t="s">
        <v>54</v>
      </c>
      <c r="M1018" s="1" t="b">
        <f>OR(Solution!$C$2=1,INDEX(Solution!$A$1:$A$11,Solution!$C$2)=Sales_Pipeline[Country])</f>
        <v>1</v>
      </c>
    </row>
    <row r="1019" spans="1:13" x14ac:dyDescent="0.25">
      <c r="A1019" s="2"/>
      <c r="B1019" s="1" t="s">
        <v>54</v>
      </c>
      <c r="C1019" s="1" t="s">
        <v>54</v>
      </c>
      <c r="D1019" s="1" t="s">
        <v>54</v>
      </c>
      <c r="E1019" s="1" t="s">
        <v>54</v>
      </c>
      <c r="I1019" s="1" t="s">
        <v>54</v>
      </c>
      <c r="J1019" s="2"/>
      <c r="K1019" s="1" t="s">
        <v>54</v>
      </c>
      <c r="M1019" s="1" t="b">
        <f>OR(Solution!$C$2=1,INDEX(Solution!$A$1:$A$11,Solution!$C$2)=Sales_Pipeline[Country])</f>
        <v>1</v>
      </c>
    </row>
    <row r="1020" spans="1:13" x14ac:dyDescent="0.25">
      <c r="A1020" s="2"/>
      <c r="B1020" s="1" t="s">
        <v>54</v>
      </c>
      <c r="C1020" s="1" t="s">
        <v>54</v>
      </c>
      <c r="D1020" s="1" t="s">
        <v>54</v>
      </c>
      <c r="E1020" s="1" t="s">
        <v>54</v>
      </c>
      <c r="I1020" s="1" t="s">
        <v>54</v>
      </c>
      <c r="J1020" s="2"/>
      <c r="K1020" s="1" t="s">
        <v>54</v>
      </c>
      <c r="M1020" s="1" t="b">
        <f>OR(Solution!$C$2=1,INDEX(Solution!$A$1:$A$11,Solution!$C$2)=Sales_Pipeline[Country])</f>
        <v>1</v>
      </c>
    </row>
    <row r="1021" spans="1:13" x14ac:dyDescent="0.25">
      <c r="A1021" s="2"/>
      <c r="B1021" s="1" t="s">
        <v>54</v>
      </c>
      <c r="C1021" s="1" t="s">
        <v>54</v>
      </c>
      <c r="D1021" s="1" t="s">
        <v>54</v>
      </c>
      <c r="E1021" s="1" t="s">
        <v>54</v>
      </c>
      <c r="I1021" s="1" t="s">
        <v>54</v>
      </c>
      <c r="J1021" s="2"/>
      <c r="K1021" s="1" t="s">
        <v>54</v>
      </c>
      <c r="M1021" s="1" t="b">
        <f>OR(Solution!$C$2=1,INDEX(Solution!$A$1:$A$11,Solution!$C$2)=Sales_Pipeline[Country])</f>
        <v>1</v>
      </c>
    </row>
    <row r="1022" spans="1:13" x14ac:dyDescent="0.25">
      <c r="A1022" s="2"/>
      <c r="B1022" s="1" t="s">
        <v>54</v>
      </c>
      <c r="C1022" s="1" t="s">
        <v>54</v>
      </c>
      <c r="D1022" s="1" t="s">
        <v>54</v>
      </c>
      <c r="E1022" s="1" t="s">
        <v>54</v>
      </c>
      <c r="I1022" s="1" t="s">
        <v>54</v>
      </c>
      <c r="J1022" s="2"/>
      <c r="K1022" s="1" t="s">
        <v>54</v>
      </c>
      <c r="M1022" s="1" t="b">
        <f>OR(Solution!$C$2=1,INDEX(Solution!$A$1:$A$11,Solution!$C$2)=Sales_Pipeline[Country])</f>
        <v>1</v>
      </c>
    </row>
    <row r="1023" spans="1:13" x14ac:dyDescent="0.25">
      <c r="A1023" s="2"/>
      <c r="B1023" s="1" t="s">
        <v>54</v>
      </c>
      <c r="C1023" s="1" t="s">
        <v>54</v>
      </c>
      <c r="D1023" s="1" t="s">
        <v>54</v>
      </c>
      <c r="E1023" s="1" t="s">
        <v>54</v>
      </c>
      <c r="I1023" s="1" t="s">
        <v>54</v>
      </c>
      <c r="J1023" s="2"/>
      <c r="K1023" s="1" t="s">
        <v>54</v>
      </c>
      <c r="M1023" s="1" t="b">
        <f>OR(Solution!$C$2=1,INDEX(Solution!$A$1:$A$11,Solution!$C$2)=Sales_Pipeline[Country])</f>
        <v>1</v>
      </c>
    </row>
    <row r="1024" spans="1:13" x14ac:dyDescent="0.25">
      <c r="A1024" s="2"/>
      <c r="B1024" s="1" t="s">
        <v>54</v>
      </c>
      <c r="C1024" s="1" t="s">
        <v>54</v>
      </c>
      <c r="D1024" s="1" t="s">
        <v>54</v>
      </c>
      <c r="E1024" s="1" t="s">
        <v>54</v>
      </c>
      <c r="I1024" s="1" t="s">
        <v>54</v>
      </c>
      <c r="J1024" s="2"/>
      <c r="K1024" s="1" t="s">
        <v>54</v>
      </c>
      <c r="M1024" s="1" t="b">
        <f>OR(Solution!$C$2=1,INDEX(Solution!$A$1:$A$11,Solution!$C$2)=Sales_Pipeline[Country])</f>
        <v>1</v>
      </c>
    </row>
    <row r="1025" spans="1:13" x14ac:dyDescent="0.25">
      <c r="A1025" s="2"/>
      <c r="B1025" s="1" t="s">
        <v>54</v>
      </c>
      <c r="C1025" s="1" t="s">
        <v>54</v>
      </c>
      <c r="D1025" s="1" t="s">
        <v>54</v>
      </c>
      <c r="E1025" s="1" t="s">
        <v>54</v>
      </c>
      <c r="I1025" s="1" t="s">
        <v>54</v>
      </c>
      <c r="J1025" s="2"/>
      <c r="K1025" s="1" t="s">
        <v>54</v>
      </c>
      <c r="M1025" s="1" t="b">
        <f>OR(Solution!$C$2=1,INDEX(Solution!$A$1:$A$11,Solution!$C$2)=Sales_Pipeline[Country])</f>
        <v>1</v>
      </c>
    </row>
    <row r="1026" spans="1:13" x14ac:dyDescent="0.25">
      <c r="A1026" s="2"/>
      <c r="B1026" s="1" t="s">
        <v>54</v>
      </c>
      <c r="C1026" s="1" t="s">
        <v>54</v>
      </c>
      <c r="D1026" s="1" t="s">
        <v>54</v>
      </c>
      <c r="E1026" s="1" t="s">
        <v>54</v>
      </c>
      <c r="I1026" s="1" t="s">
        <v>54</v>
      </c>
      <c r="J1026" s="2"/>
      <c r="K1026" s="1" t="s">
        <v>54</v>
      </c>
      <c r="M1026" s="1" t="b">
        <f>OR(Solution!$C$2=1,INDEX(Solution!$A$1:$A$11,Solution!$C$2)=Sales_Pipeline[Country])</f>
        <v>1</v>
      </c>
    </row>
    <row r="1027" spans="1:13" x14ac:dyDescent="0.25">
      <c r="A1027" s="2"/>
      <c r="B1027" s="1" t="s">
        <v>54</v>
      </c>
      <c r="C1027" s="1" t="s">
        <v>54</v>
      </c>
      <c r="D1027" s="1" t="s">
        <v>54</v>
      </c>
      <c r="E1027" s="1" t="s">
        <v>54</v>
      </c>
      <c r="I1027" s="1" t="s">
        <v>54</v>
      </c>
      <c r="J1027" s="2"/>
      <c r="K1027" s="1" t="s">
        <v>54</v>
      </c>
      <c r="M1027" s="1" t="b">
        <f>OR(Solution!$C$2=1,INDEX(Solution!$A$1:$A$11,Solution!$C$2)=Sales_Pipeline[Country])</f>
        <v>1</v>
      </c>
    </row>
    <row r="1028" spans="1:13" x14ac:dyDescent="0.25">
      <c r="A1028" s="2"/>
      <c r="B1028" s="1" t="s">
        <v>54</v>
      </c>
      <c r="C1028" s="1" t="s">
        <v>54</v>
      </c>
      <c r="D1028" s="1" t="s">
        <v>54</v>
      </c>
      <c r="E1028" s="1" t="s">
        <v>54</v>
      </c>
      <c r="I1028" s="1" t="s">
        <v>54</v>
      </c>
      <c r="J1028" s="2"/>
      <c r="K1028" s="1" t="s">
        <v>54</v>
      </c>
      <c r="M1028" s="1" t="b">
        <f>OR(Solution!$C$2=1,INDEX(Solution!$A$1:$A$11,Solution!$C$2)=Sales_Pipeline[Country])</f>
        <v>1</v>
      </c>
    </row>
    <row r="1029" spans="1:13" x14ac:dyDescent="0.25">
      <c r="A1029" s="2"/>
      <c r="B1029" s="1" t="s">
        <v>54</v>
      </c>
      <c r="C1029" s="1" t="s">
        <v>54</v>
      </c>
      <c r="D1029" s="1" t="s">
        <v>54</v>
      </c>
      <c r="E1029" s="1" t="s">
        <v>54</v>
      </c>
      <c r="I1029" s="1" t="s">
        <v>54</v>
      </c>
      <c r="J1029" s="2"/>
      <c r="K1029" s="1" t="s">
        <v>54</v>
      </c>
      <c r="M1029" s="1" t="b">
        <f>OR(Solution!$C$2=1,INDEX(Solution!$A$1:$A$11,Solution!$C$2)=Sales_Pipeline[Country])</f>
        <v>1</v>
      </c>
    </row>
    <row r="1030" spans="1:13" x14ac:dyDescent="0.25">
      <c r="A1030" s="2"/>
      <c r="B1030" s="1" t="s">
        <v>54</v>
      </c>
      <c r="C1030" s="1" t="s">
        <v>54</v>
      </c>
      <c r="D1030" s="1" t="s">
        <v>54</v>
      </c>
      <c r="E1030" s="1" t="s">
        <v>54</v>
      </c>
      <c r="I1030" s="1" t="s">
        <v>54</v>
      </c>
      <c r="J1030" s="2"/>
      <c r="K1030" s="1" t="s">
        <v>54</v>
      </c>
      <c r="M1030" s="1" t="b">
        <f>OR(Solution!$C$2=1,INDEX(Solution!$A$1:$A$11,Solution!$C$2)=Sales_Pipeline[Country])</f>
        <v>1</v>
      </c>
    </row>
    <row r="1031" spans="1:13" x14ac:dyDescent="0.25">
      <c r="A1031" s="2"/>
      <c r="B1031" s="1" t="s">
        <v>54</v>
      </c>
      <c r="C1031" s="1" t="s">
        <v>54</v>
      </c>
      <c r="D1031" s="1" t="s">
        <v>54</v>
      </c>
      <c r="E1031" s="1" t="s">
        <v>54</v>
      </c>
      <c r="I1031" s="1" t="s">
        <v>54</v>
      </c>
      <c r="J1031" s="2"/>
      <c r="K1031" s="1" t="s">
        <v>54</v>
      </c>
      <c r="M1031" s="1" t="b">
        <f>OR(Solution!$C$2=1,INDEX(Solution!$A$1:$A$11,Solution!$C$2)=Sales_Pipeline[Country])</f>
        <v>1</v>
      </c>
    </row>
    <row r="1032" spans="1:13" x14ac:dyDescent="0.25">
      <c r="A1032" s="2"/>
      <c r="B1032" s="1" t="s">
        <v>54</v>
      </c>
      <c r="C1032" s="1" t="s">
        <v>54</v>
      </c>
      <c r="D1032" s="1" t="s">
        <v>54</v>
      </c>
      <c r="E1032" s="1" t="s">
        <v>54</v>
      </c>
      <c r="I1032" s="1" t="s">
        <v>54</v>
      </c>
      <c r="J1032" s="2"/>
      <c r="K1032" s="1" t="s">
        <v>54</v>
      </c>
      <c r="M1032" s="1" t="b">
        <f>OR(Solution!$C$2=1,INDEX(Solution!$A$1:$A$11,Solution!$C$2)=Sales_Pipeline[Country])</f>
        <v>1</v>
      </c>
    </row>
    <row r="1033" spans="1:13" x14ac:dyDescent="0.25">
      <c r="A1033" s="2"/>
      <c r="B1033" s="1" t="s">
        <v>54</v>
      </c>
      <c r="C1033" s="1" t="s">
        <v>54</v>
      </c>
      <c r="D1033" s="1" t="s">
        <v>54</v>
      </c>
      <c r="E1033" s="1" t="s">
        <v>54</v>
      </c>
      <c r="I1033" s="1" t="s">
        <v>54</v>
      </c>
      <c r="J1033" s="2"/>
      <c r="K1033" s="1" t="s">
        <v>54</v>
      </c>
      <c r="M1033" s="1" t="b">
        <f>OR(Solution!$C$2=1,INDEX(Solution!$A$1:$A$11,Solution!$C$2)=Sales_Pipeline[Country])</f>
        <v>1</v>
      </c>
    </row>
    <row r="1034" spans="1:13" x14ac:dyDescent="0.25">
      <c r="A1034" s="2"/>
      <c r="B1034" s="1" t="s">
        <v>54</v>
      </c>
      <c r="C1034" s="1" t="s">
        <v>54</v>
      </c>
      <c r="D1034" s="1" t="s">
        <v>54</v>
      </c>
      <c r="E1034" s="1" t="s">
        <v>54</v>
      </c>
      <c r="I1034" s="1" t="s">
        <v>54</v>
      </c>
      <c r="J1034" s="2"/>
      <c r="K1034" s="1" t="s">
        <v>54</v>
      </c>
      <c r="M1034" s="1" t="b">
        <f>OR(Solution!$C$2=1,INDEX(Solution!$A$1:$A$11,Solution!$C$2)=Sales_Pipeline[Country])</f>
        <v>1</v>
      </c>
    </row>
    <row r="1035" spans="1:13" x14ac:dyDescent="0.25">
      <c r="A1035" s="2"/>
      <c r="B1035" s="1" t="s">
        <v>54</v>
      </c>
      <c r="C1035" s="1" t="s">
        <v>54</v>
      </c>
      <c r="D1035" s="1" t="s">
        <v>54</v>
      </c>
      <c r="E1035" s="1" t="s">
        <v>54</v>
      </c>
      <c r="I1035" s="1" t="s">
        <v>54</v>
      </c>
      <c r="J1035" s="2"/>
      <c r="K1035" s="1" t="s">
        <v>54</v>
      </c>
      <c r="M1035" s="1" t="b">
        <f>OR(Solution!$C$2=1,INDEX(Solution!$A$1:$A$11,Solution!$C$2)=Sales_Pipeline[Country])</f>
        <v>1</v>
      </c>
    </row>
    <row r="1036" spans="1:13" x14ac:dyDescent="0.25">
      <c r="A1036" s="2"/>
      <c r="B1036" s="1" t="s">
        <v>54</v>
      </c>
      <c r="C1036" s="1" t="s">
        <v>54</v>
      </c>
      <c r="D1036" s="1" t="s">
        <v>54</v>
      </c>
      <c r="E1036" s="1" t="s">
        <v>54</v>
      </c>
      <c r="I1036" s="1" t="s">
        <v>54</v>
      </c>
      <c r="J1036" s="2"/>
      <c r="K1036" s="1" t="s">
        <v>54</v>
      </c>
      <c r="M1036" s="1" t="b">
        <f>OR(Solution!$C$2=1,INDEX(Solution!$A$1:$A$11,Solution!$C$2)=Sales_Pipeline[Country])</f>
        <v>1</v>
      </c>
    </row>
    <row r="1037" spans="1:13" x14ac:dyDescent="0.25">
      <c r="A1037" s="2"/>
      <c r="B1037" s="1" t="s">
        <v>54</v>
      </c>
      <c r="C1037" s="1" t="s">
        <v>54</v>
      </c>
      <c r="D1037" s="1" t="s">
        <v>54</v>
      </c>
      <c r="E1037" s="1" t="s">
        <v>54</v>
      </c>
      <c r="I1037" s="1" t="s">
        <v>54</v>
      </c>
      <c r="J1037" s="2"/>
      <c r="K1037" s="1" t="s">
        <v>54</v>
      </c>
      <c r="M1037" s="1" t="b">
        <f>OR(Solution!$C$2=1,INDEX(Solution!$A$1:$A$11,Solution!$C$2)=Sales_Pipeline[Country])</f>
        <v>1</v>
      </c>
    </row>
    <row r="1038" spans="1:13" x14ac:dyDescent="0.25">
      <c r="A1038" s="2"/>
      <c r="B1038" s="1" t="s">
        <v>54</v>
      </c>
      <c r="C1038" s="1" t="s">
        <v>54</v>
      </c>
      <c r="D1038" s="1" t="s">
        <v>54</v>
      </c>
      <c r="E1038" s="1" t="s">
        <v>54</v>
      </c>
      <c r="I1038" s="1" t="s">
        <v>54</v>
      </c>
      <c r="J1038" s="2"/>
      <c r="K1038" s="1" t="s">
        <v>54</v>
      </c>
      <c r="M1038" s="1" t="b">
        <f>OR(Solution!$C$2=1,INDEX(Solution!$A$1:$A$11,Solution!$C$2)=Sales_Pipeline[Country])</f>
        <v>1</v>
      </c>
    </row>
    <row r="1039" spans="1:13" x14ac:dyDescent="0.25">
      <c r="A1039" s="2"/>
      <c r="B1039" s="1" t="s">
        <v>54</v>
      </c>
      <c r="C1039" s="1" t="s">
        <v>54</v>
      </c>
      <c r="D1039" s="1" t="s">
        <v>54</v>
      </c>
      <c r="E1039" s="1" t="s">
        <v>54</v>
      </c>
      <c r="I1039" s="1" t="s">
        <v>54</v>
      </c>
      <c r="J1039" s="2"/>
      <c r="K1039" s="1" t="s">
        <v>54</v>
      </c>
      <c r="M1039" s="1" t="b">
        <f>OR(Solution!$C$2=1,INDEX(Solution!$A$1:$A$11,Solution!$C$2)=Sales_Pipeline[Country])</f>
        <v>1</v>
      </c>
    </row>
    <row r="1040" spans="1:13" x14ac:dyDescent="0.25">
      <c r="A1040" s="2"/>
      <c r="B1040" s="1" t="s">
        <v>54</v>
      </c>
      <c r="C1040" s="1" t="s">
        <v>54</v>
      </c>
      <c r="D1040" s="1" t="s">
        <v>54</v>
      </c>
      <c r="E1040" s="1" t="s">
        <v>54</v>
      </c>
      <c r="I1040" s="1" t="s">
        <v>54</v>
      </c>
      <c r="J1040" s="2"/>
      <c r="K1040" s="1" t="s">
        <v>54</v>
      </c>
      <c r="M1040" s="1" t="b">
        <f>OR(Solution!$C$2=1,INDEX(Solution!$A$1:$A$11,Solution!$C$2)=Sales_Pipeline[Country])</f>
        <v>1</v>
      </c>
    </row>
    <row r="1041" spans="1:13" x14ac:dyDescent="0.25">
      <c r="A1041" s="2"/>
      <c r="B1041" s="1" t="s">
        <v>54</v>
      </c>
      <c r="C1041" s="1" t="s">
        <v>54</v>
      </c>
      <c r="D1041" s="1" t="s">
        <v>54</v>
      </c>
      <c r="E1041" s="1" t="s">
        <v>54</v>
      </c>
      <c r="I1041" s="1" t="s">
        <v>54</v>
      </c>
      <c r="J1041" s="2"/>
      <c r="K1041" s="1" t="s">
        <v>54</v>
      </c>
      <c r="M1041" s="1" t="b">
        <f>OR(Solution!$C$2=1,INDEX(Solution!$A$1:$A$11,Solution!$C$2)=Sales_Pipeline[Country])</f>
        <v>1</v>
      </c>
    </row>
    <row r="1042" spans="1:13" x14ac:dyDescent="0.25">
      <c r="A1042" s="2"/>
      <c r="B1042" s="1" t="s">
        <v>54</v>
      </c>
      <c r="C1042" s="1" t="s">
        <v>54</v>
      </c>
      <c r="D1042" s="1" t="s">
        <v>54</v>
      </c>
      <c r="E1042" s="1" t="s">
        <v>54</v>
      </c>
      <c r="I1042" s="1" t="s">
        <v>54</v>
      </c>
      <c r="J1042" s="2"/>
      <c r="K1042" s="1" t="s">
        <v>54</v>
      </c>
      <c r="M1042" s="1" t="b">
        <f>OR(Solution!$C$2=1,INDEX(Solution!$A$1:$A$11,Solution!$C$2)=Sales_Pipeline[Country])</f>
        <v>1</v>
      </c>
    </row>
    <row r="1043" spans="1:13" x14ac:dyDescent="0.25">
      <c r="A1043" s="2"/>
      <c r="B1043" s="1" t="s">
        <v>54</v>
      </c>
      <c r="C1043" s="1" t="s">
        <v>54</v>
      </c>
      <c r="D1043" s="1" t="s">
        <v>54</v>
      </c>
      <c r="E1043" s="1" t="s">
        <v>54</v>
      </c>
      <c r="I1043" s="1" t="s">
        <v>54</v>
      </c>
      <c r="J1043" s="2"/>
      <c r="K1043" s="1" t="s">
        <v>54</v>
      </c>
      <c r="M1043" s="1" t="b">
        <f>OR(Solution!$C$2=1,INDEX(Solution!$A$1:$A$11,Solution!$C$2)=Sales_Pipeline[Country])</f>
        <v>1</v>
      </c>
    </row>
    <row r="1044" spans="1:13" x14ac:dyDescent="0.25">
      <c r="A1044" s="2"/>
      <c r="B1044" s="1" t="s">
        <v>54</v>
      </c>
      <c r="C1044" s="1" t="s">
        <v>54</v>
      </c>
      <c r="D1044" s="1" t="s">
        <v>54</v>
      </c>
      <c r="E1044" s="1" t="s">
        <v>54</v>
      </c>
      <c r="I1044" s="1" t="s">
        <v>54</v>
      </c>
      <c r="J1044" s="2"/>
      <c r="K1044" s="1" t="s">
        <v>54</v>
      </c>
      <c r="M1044" s="1" t="b">
        <f>OR(Solution!$C$2=1,INDEX(Solution!$A$1:$A$11,Solution!$C$2)=Sales_Pipeline[Country])</f>
        <v>1</v>
      </c>
    </row>
    <row r="1045" spans="1:13" x14ac:dyDescent="0.25">
      <c r="A1045" s="2"/>
      <c r="B1045" s="1" t="s">
        <v>54</v>
      </c>
      <c r="C1045" s="1" t="s">
        <v>54</v>
      </c>
      <c r="D1045" s="1" t="s">
        <v>54</v>
      </c>
      <c r="E1045" s="1" t="s">
        <v>54</v>
      </c>
      <c r="I1045" s="1" t="s">
        <v>54</v>
      </c>
      <c r="J1045" s="2"/>
      <c r="K1045" s="1" t="s">
        <v>54</v>
      </c>
      <c r="M1045" s="1" t="b">
        <f>OR(Solution!$C$2=1,INDEX(Solution!$A$1:$A$11,Solution!$C$2)=Sales_Pipeline[Country])</f>
        <v>1</v>
      </c>
    </row>
    <row r="1046" spans="1:13" x14ac:dyDescent="0.25">
      <c r="A1046" s="2"/>
      <c r="B1046" s="1" t="s">
        <v>54</v>
      </c>
      <c r="C1046" s="1" t="s">
        <v>54</v>
      </c>
      <c r="D1046" s="1" t="s">
        <v>54</v>
      </c>
      <c r="E1046" s="1" t="s">
        <v>54</v>
      </c>
      <c r="I1046" s="1" t="s">
        <v>54</v>
      </c>
      <c r="J1046" s="2"/>
      <c r="K1046" s="1" t="s">
        <v>54</v>
      </c>
      <c r="M1046" s="1" t="b">
        <f>OR(Solution!$C$2=1,INDEX(Solution!$A$1:$A$11,Solution!$C$2)=Sales_Pipeline[Country])</f>
        <v>1</v>
      </c>
    </row>
    <row r="1047" spans="1:13" x14ac:dyDescent="0.25">
      <c r="A1047" s="2"/>
      <c r="B1047" s="1" t="s">
        <v>54</v>
      </c>
      <c r="C1047" s="1" t="s">
        <v>54</v>
      </c>
      <c r="D1047" s="1" t="s">
        <v>54</v>
      </c>
      <c r="E1047" s="1" t="s">
        <v>54</v>
      </c>
      <c r="I1047" s="1" t="s">
        <v>54</v>
      </c>
      <c r="J1047" s="2"/>
      <c r="K1047" s="1" t="s">
        <v>54</v>
      </c>
      <c r="M1047" s="1" t="b">
        <f>OR(Solution!$C$2=1,INDEX(Solution!$A$1:$A$11,Solution!$C$2)=Sales_Pipeline[Country])</f>
        <v>1</v>
      </c>
    </row>
    <row r="1048" spans="1:13" x14ac:dyDescent="0.25">
      <c r="A1048" s="2"/>
      <c r="B1048" s="1" t="s">
        <v>54</v>
      </c>
      <c r="C1048" s="1" t="s">
        <v>54</v>
      </c>
      <c r="D1048" s="1" t="s">
        <v>54</v>
      </c>
      <c r="E1048" s="1" t="s">
        <v>54</v>
      </c>
      <c r="I1048" s="1" t="s">
        <v>54</v>
      </c>
      <c r="J1048" s="2"/>
      <c r="K1048" s="1" t="s">
        <v>54</v>
      </c>
      <c r="M1048" s="1" t="b">
        <f>OR(Solution!$C$2=1,INDEX(Solution!$A$1:$A$11,Solution!$C$2)=Sales_Pipeline[Country])</f>
        <v>1</v>
      </c>
    </row>
    <row r="1049" spans="1:13" x14ac:dyDescent="0.25">
      <c r="A1049" s="2"/>
      <c r="B1049" s="1" t="s">
        <v>54</v>
      </c>
      <c r="C1049" s="1" t="s">
        <v>54</v>
      </c>
      <c r="D1049" s="1" t="s">
        <v>54</v>
      </c>
      <c r="E1049" s="1" t="s">
        <v>54</v>
      </c>
      <c r="I1049" s="1" t="s">
        <v>54</v>
      </c>
      <c r="J1049" s="2"/>
      <c r="K1049" s="1" t="s">
        <v>54</v>
      </c>
      <c r="M1049" s="1" t="b">
        <f>OR(Solution!$C$2=1,INDEX(Solution!$A$1:$A$11,Solution!$C$2)=Sales_Pipeline[Country])</f>
        <v>1</v>
      </c>
    </row>
    <row r="1050" spans="1:13" x14ac:dyDescent="0.25">
      <c r="A1050" s="2"/>
      <c r="B1050" s="1" t="s">
        <v>54</v>
      </c>
      <c r="C1050" s="1" t="s">
        <v>54</v>
      </c>
      <c r="D1050" s="1" t="s">
        <v>54</v>
      </c>
      <c r="E1050" s="1" t="s">
        <v>54</v>
      </c>
      <c r="I1050" s="1" t="s">
        <v>54</v>
      </c>
      <c r="J1050" s="2"/>
      <c r="K1050" s="1" t="s">
        <v>54</v>
      </c>
      <c r="M1050" s="1" t="b">
        <f>OR(Solution!$C$2=1,INDEX(Solution!$A$1:$A$11,Solution!$C$2)=Sales_Pipeline[Country])</f>
        <v>1</v>
      </c>
    </row>
    <row r="1051" spans="1:13" x14ac:dyDescent="0.25">
      <c r="A1051" s="2"/>
      <c r="B1051" s="1" t="s">
        <v>54</v>
      </c>
      <c r="C1051" s="1" t="s">
        <v>54</v>
      </c>
      <c r="D1051" s="1" t="s">
        <v>54</v>
      </c>
      <c r="E1051" s="1" t="s">
        <v>54</v>
      </c>
      <c r="I1051" s="1" t="s">
        <v>54</v>
      </c>
      <c r="J1051" s="2"/>
      <c r="K1051" s="1" t="s">
        <v>54</v>
      </c>
      <c r="M1051" s="1" t="b">
        <f>OR(Solution!$C$2=1,INDEX(Solution!$A$1:$A$11,Solution!$C$2)=Sales_Pipeline[Country])</f>
        <v>1</v>
      </c>
    </row>
    <row r="1052" spans="1:13" x14ac:dyDescent="0.25">
      <c r="A1052" s="2"/>
      <c r="B1052" s="1" t="s">
        <v>54</v>
      </c>
      <c r="C1052" s="1" t="s">
        <v>54</v>
      </c>
      <c r="D1052" s="1" t="s">
        <v>54</v>
      </c>
      <c r="E1052" s="1" t="s">
        <v>54</v>
      </c>
      <c r="I1052" s="1" t="s">
        <v>54</v>
      </c>
      <c r="J1052" s="2"/>
      <c r="K1052" s="1" t="s">
        <v>54</v>
      </c>
      <c r="M1052" s="1" t="b">
        <f>OR(Solution!$C$2=1,INDEX(Solution!$A$1:$A$11,Solution!$C$2)=Sales_Pipeline[Country])</f>
        <v>1</v>
      </c>
    </row>
    <row r="1053" spans="1:13" x14ac:dyDescent="0.25">
      <c r="A1053" s="2"/>
      <c r="B1053" s="1" t="s">
        <v>54</v>
      </c>
      <c r="C1053" s="1" t="s">
        <v>54</v>
      </c>
      <c r="D1053" s="1" t="s">
        <v>54</v>
      </c>
      <c r="E1053" s="1" t="s">
        <v>54</v>
      </c>
      <c r="I1053" s="1" t="s">
        <v>54</v>
      </c>
      <c r="J1053" s="2"/>
      <c r="K1053" s="1" t="s">
        <v>54</v>
      </c>
      <c r="M1053" s="1" t="b">
        <f>OR(Solution!$C$2=1,INDEX(Solution!$A$1:$A$11,Solution!$C$2)=Sales_Pipeline[Country])</f>
        <v>1</v>
      </c>
    </row>
    <row r="1054" spans="1:13" x14ac:dyDescent="0.25">
      <c r="A1054" s="2"/>
      <c r="B1054" s="1" t="s">
        <v>54</v>
      </c>
      <c r="C1054" s="1" t="s">
        <v>54</v>
      </c>
      <c r="D1054" s="1" t="s">
        <v>54</v>
      </c>
      <c r="E1054" s="1" t="s">
        <v>54</v>
      </c>
      <c r="I1054" s="1" t="s">
        <v>54</v>
      </c>
      <c r="J1054" s="2"/>
      <c r="K1054" s="1" t="s">
        <v>54</v>
      </c>
      <c r="M1054" s="1" t="b">
        <f>OR(Solution!$C$2=1,INDEX(Solution!$A$1:$A$11,Solution!$C$2)=Sales_Pipeline[Country])</f>
        <v>1</v>
      </c>
    </row>
    <row r="1055" spans="1:13" x14ac:dyDescent="0.25">
      <c r="A1055" s="2"/>
      <c r="B1055" s="1" t="s">
        <v>54</v>
      </c>
      <c r="C1055" s="1" t="s">
        <v>54</v>
      </c>
      <c r="D1055" s="1" t="s">
        <v>54</v>
      </c>
      <c r="E1055" s="1" t="s">
        <v>54</v>
      </c>
      <c r="I1055" s="1" t="s">
        <v>54</v>
      </c>
      <c r="J1055" s="2"/>
      <c r="K1055" s="1" t="s">
        <v>54</v>
      </c>
      <c r="M1055" s="1" t="b">
        <f>OR(Solution!$C$2=1,INDEX(Solution!$A$1:$A$11,Solution!$C$2)=Sales_Pipeline[Country])</f>
        <v>1</v>
      </c>
    </row>
    <row r="1056" spans="1:13" x14ac:dyDescent="0.25">
      <c r="A1056" s="2"/>
      <c r="B1056" s="1" t="s">
        <v>54</v>
      </c>
      <c r="C1056" s="1" t="s">
        <v>54</v>
      </c>
      <c r="D1056" s="1" t="s">
        <v>54</v>
      </c>
      <c r="E1056" s="1" t="s">
        <v>54</v>
      </c>
      <c r="I1056" s="1" t="s">
        <v>54</v>
      </c>
      <c r="J1056" s="2"/>
      <c r="K1056" s="1" t="s">
        <v>54</v>
      </c>
      <c r="M1056" s="1" t="b">
        <f>OR(Solution!$C$2=1,INDEX(Solution!$A$1:$A$11,Solution!$C$2)=Sales_Pipeline[Country])</f>
        <v>1</v>
      </c>
    </row>
    <row r="1057" spans="1:13" x14ac:dyDescent="0.25">
      <c r="A1057" s="2"/>
      <c r="B1057" s="1" t="s">
        <v>54</v>
      </c>
      <c r="C1057" s="1" t="s">
        <v>54</v>
      </c>
      <c r="D1057" s="1" t="s">
        <v>54</v>
      </c>
      <c r="E1057" s="1" t="s">
        <v>54</v>
      </c>
      <c r="I1057" s="1" t="s">
        <v>54</v>
      </c>
      <c r="J1057" s="2"/>
      <c r="K1057" s="1" t="s">
        <v>54</v>
      </c>
      <c r="M1057" s="1" t="b">
        <f>OR(Solution!$C$2=1,INDEX(Solution!$A$1:$A$11,Solution!$C$2)=Sales_Pipeline[Country])</f>
        <v>1</v>
      </c>
    </row>
    <row r="1058" spans="1:13" x14ac:dyDescent="0.25">
      <c r="A1058" s="2"/>
      <c r="B1058" s="1" t="s">
        <v>54</v>
      </c>
      <c r="C1058" s="1" t="s">
        <v>54</v>
      </c>
      <c r="D1058" s="1" t="s">
        <v>54</v>
      </c>
      <c r="E1058" s="1" t="s">
        <v>54</v>
      </c>
      <c r="I1058" s="1" t="s">
        <v>54</v>
      </c>
      <c r="J1058" s="2"/>
      <c r="K1058" s="1" t="s">
        <v>54</v>
      </c>
      <c r="M1058" s="1" t="b">
        <f>OR(Solution!$C$2=1,INDEX(Solution!$A$1:$A$11,Solution!$C$2)=Sales_Pipeline[Country])</f>
        <v>1</v>
      </c>
    </row>
    <row r="1059" spans="1:13" x14ac:dyDescent="0.25">
      <c r="A1059" s="2"/>
      <c r="B1059" s="1" t="s">
        <v>54</v>
      </c>
      <c r="C1059" s="1" t="s">
        <v>54</v>
      </c>
      <c r="D1059" s="1" t="s">
        <v>54</v>
      </c>
      <c r="E1059" s="1" t="s">
        <v>54</v>
      </c>
      <c r="I1059" s="1" t="s">
        <v>54</v>
      </c>
      <c r="J1059" s="2"/>
      <c r="K1059" s="1" t="s">
        <v>54</v>
      </c>
      <c r="M1059" s="1" t="b">
        <f>OR(Solution!$C$2=1,INDEX(Solution!$A$1:$A$11,Solution!$C$2)=Sales_Pipeline[Country])</f>
        <v>1</v>
      </c>
    </row>
    <row r="1060" spans="1:13" x14ac:dyDescent="0.25">
      <c r="A1060" s="2"/>
      <c r="B1060" s="1" t="s">
        <v>54</v>
      </c>
      <c r="C1060" s="1" t="s">
        <v>54</v>
      </c>
      <c r="D1060" s="1" t="s">
        <v>54</v>
      </c>
      <c r="E1060" s="1" t="s">
        <v>54</v>
      </c>
      <c r="I1060" s="1" t="s">
        <v>54</v>
      </c>
      <c r="J1060" s="2"/>
      <c r="K1060" s="1" t="s">
        <v>54</v>
      </c>
      <c r="M1060" s="1" t="b">
        <f>OR(Solution!$C$2=1,INDEX(Solution!$A$1:$A$11,Solution!$C$2)=Sales_Pipeline[Country])</f>
        <v>1</v>
      </c>
    </row>
    <row r="1061" spans="1:13" x14ac:dyDescent="0.25">
      <c r="A1061" s="2"/>
      <c r="B1061" s="1" t="s">
        <v>54</v>
      </c>
      <c r="C1061" s="1" t="s">
        <v>54</v>
      </c>
      <c r="D1061" s="1" t="s">
        <v>54</v>
      </c>
      <c r="E1061" s="1" t="s">
        <v>54</v>
      </c>
      <c r="I1061" s="1" t="s">
        <v>54</v>
      </c>
      <c r="J1061" s="2"/>
      <c r="K1061" s="1" t="s">
        <v>54</v>
      </c>
      <c r="M1061" s="1" t="b">
        <f>OR(Solution!$C$2=1,INDEX(Solution!$A$1:$A$11,Solution!$C$2)=Sales_Pipeline[Country])</f>
        <v>1</v>
      </c>
    </row>
    <row r="1062" spans="1:13" x14ac:dyDescent="0.25">
      <c r="A1062" s="2"/>
      <c r="B1062" s="1" t="s">
        <v>54</v>
      </c>
      <c r="C1062" s="1" t="s">
        <v>54</v>
      </c>
      <c r="D1062" s="1" t="s">
        <v>54</v>
      </c>
      <c r="E1062" s="1" t="s">
        <v>54</v>
      </c>
      <c r="I1062" s="1" t="s">
        <v>54</v>
      </c>
      <c r="J1062" s="2"/>
      <c r="K1062" s="1" t="s">
        <v>54</v>
      </c>
      <c r="M1062" s="1" t="b">
        <f>OR(Solution!$C$2=1,INDEX(Solution!$A$1:$A$11,Solution!$C$2)=Sales_Pipeline[Country])</f>
        <v>1</v>
      </c>
    </row>
    <row r="1063" spans="1:13" x14ac:dyDescent="0.25">
      <c r="A1063" s="2"/>
      <c r="B1063" s="1" t="s">
        <v>54</v>
      </c>
      <c r="C1063" s="1" t="s">
        <v>54</v>
      </c>
      <c r="D1063" s="1" t="s">
        <v>54</v>
      </c>
      <c r="E1063" s="1" t="s">
        <v>54</v>
      </c>
      <c r="I1063" s="1" t="s">
        <v>54</v>
      </c>
      <c r="J1063" s="2"/>
      <c r="K1063" s="1" t="s">
        <v>54</v>
      </c>
      <c r="M1063" s="1" t="b">
        <f>OR(Solution!$C$2=1,INDEX(Solution!$A$1:$A$11,Solution!$C$2)=Sales_Pipeline[Country])</f>
        <v>1</v>
      </c>
    </row>
    <row r="1064" spans="1:13" x14ac:dyDescent="0.25">
      <c r="A1064" s="2"/>
      <c r="B1064" s="1" t="s">
        <v>54</v>
      </c>
      <c r="C1064" s="1" t="s">
        <v>54</v>
      </c>
      <c r="D1064" s="1" t="s">
        <v>54</v>
      </c>
      <c r="E1064" s="1" t="s">
        <v>54</v>
      </c>
      <c r="I1064" s="1" t="s">
        <v>54</v>
      </c>
      <c r="J1064" s="2"/>
      <c r="K1064" s="1" t="s">
        <v>54</v>
      </c>
      <c r="M1064" s="1" t="b">
        <f>OR(Solution!$C$2=1,INDEX(Solution!$A$1:$A$11,Solution!$C$2)=Sales_Pipeline[Country])</f>
        <v>1</v>
      </c>
    </row>
    <row r="1065" spans="1:13" x14ac:dyDescent="0.25">
      <c r="A1065" s="2"/>
      <c r="B1065" s="1" t="s">
        <v>54</v>
      </c>
      <c r="C1065" s="1" t="s">
        <v>54</v>
      </c>
      <c r="D1065" s="1" t="s">
        <v>54</v>
      </c>
      <c r="E1065" s="1" t="s">
        <v>54</v>
      </c>
      <c r="I1065" s="1" t="s">
        <v>54</v>
      </c>
      <c r="J1065" s="2"/>
      <c r="K1065" s="1" t="s">
        <v>54</v>
      </c>
      <c r="M1065" s="1" t="b">
        <f>OR(Solution!$C$2=1,INDEX(Solution!$A$1:$A$11,Solution!$C$2)=Sales_Pipeline[Country])</f>
        <v>1</v>
      </c>
    </row>
    <row r="1066" spans="1:13" x14ac:dyDescent="0.25">
      <c r="A1066" s="2"/>
      <c r="B1066" s="1" t="s">
        <v>54</v>
      </c>
      <c r="C1066" s="1" t="s">
        <v>54</v>
      </c>
      <c r="D1066" s="1" t="s">
        <v>54</v>
      </c>
      <c r="E1066" s="1" t="s">
        <v>54</v>
      </c>
      <c r="I1066" s="1" t="s">
        <v>54</v>
      </c>
      <c r="J1066" s="2"/>
      <c r="K1066" s="1" t="s">
        <v>54</v>
      </c>
      <c r="M1066" s="1" t="b">
        <f>OR(Solution!$C$2=1,INDEX(Solution!$A$1:$A$11,Solution!$C$2)=Sales_Pipeline[Country])</f>
        <v>1</v>
      </c>
    </row>
    <row r="1067" spans="1:13" x14ac:dyDescent="0.25">
      <c r="A1067" s="2"/>
      <c r="B1067" s="1" t="s">
        <v>54</v>
      </c>
      <c r="C1067" s="1" t="s">
        <v>54</v>
      </c>
      <c r="D1067" s="1" t="s">
        <v>54</v>
      </c>
      <c r="E1067" s="1" t="s">
        <v>54</v>
      </c>
      <c r="I1067" s="1" t="s">
        <v>54</v>
      </c>
      <c r="J1067" s="2"/>
      <c r="K1067" s="1" t="s">
        <v>54</v>
      </c>
      <c r="M1067" s="1" t="b">
        <f>OR(Solution!$C$2=1,INDEX(Solution!$A$1:$A$11,Solution!$C$2)=Sales_Pipeline[Country])</f>
        <v>1</v>
      </c>
    </row>
    <row r="1068" spans="1:13" x14ac:dyDescent="0.25">
      <c r="A1068" s="2"/>
      <c r="B1068" s="1" t="s">
        <v>54</v>
      </c>
      <c r="C1068" s="1" t="s">
        <v>54</v>
      </c>
      <c r="D1068" s="1" t="s">
        <v>54</v>
      </c>
      <c r="E1068" s="1" t="s">
        <v>54</v>
      </c>
      <c r="I1068" s="1" t="s">
        <v>54</v>
      </c>
      <c r="J1068" s="2"/>
      <c r="K1068" s="1" t="s">
        <v>54</v>
      </c>
      <c r="M1068" s="1" t="b">
        <f>OR(Solution!$C$2=1,INDEX(Solution!$A$1:$A$11,Solution!$C$2)=Sales_Pipeline[Country])</f>
        <v>1</v>
      </c>
    </row>
    <row r="1069" spans="1:13" x14ac:dyDescent="0.25">
      <c r="A1069" s="2"/>
      <c r="B1069" s="1" t="s">
        <v>54</v>
      </c>
      <c r="C1069" s="1" t="s">
        <v>54</v>
      </c>
      <c r="D1069" s="1" t="s">
        <v>54</v>
      </c>
      <c r="E1069" s="1" t="s">
        <v>54</v>
      </c>
      <c r="I1069" s="1" t="s">
        <v>54</v>
      </c>
      <c r="J1069" s="2"/>
      <c r="K1069" s="1" t="s">
        <v>54</v>
      </c>
      <c r="M1069" s="1" t="b">
        <f>OR(Solution!$C$2=1,INDEX(Solution!$A$1:$A$11,Solution!$C$2)=Sales_Pipeline[Country])</f>
        <v>1</v>
      </c>
    </row>
    <row r="1070" spans="1:13" x14ac:dyDescent="0.25">
      <c r="A1070" s="2"/>
      <c r="B1070" s="1" t="s">
        <v>54</v>
      </c>
      <c r="C1070" s="1" t="s">
        <v>54</v>
      </c>
      <c r="D1070" s="1" t="s">
        <v>54</v>
      </c>
      <c r="E1070" s="1" t="s">
        <v>54</v>
      </c>
      <c r="I1070" s="1" t="s">
        <v>54</v>
      </c>
      <c r="J1070" s="2"/>
      <c r="K1070" s="1" t="s">
        <v>54</v>
      </c>
      <c r="M1070" s="1" t="b">
        <f>OR(Solution!$C$2=1,INDEX(Solution!$A$1:$A$11,Solution!$C$2)=Sales_Pipeline[Country])</f>
        <v>1</v>
      </c>
    </row>
    <row r="1071" spans="1:13" x14ac:dyDescent="0.25">
      <c r="A1071" s="2"/>
      <c r="B1071" s="1" t="s">
        <v>54</v>
      </c>
      <c r="C1071" s="1" t="s">
        <v>54</v>
      </c>
      <c r="D1071" s="1" t="s">
        <v>54</v>
      </c>
      <c r="E1071" s="1" t="s">
        <v>54</v>
      </c>
      <c r="I1071" s="1" t="s">
        <v>54</v>
      </c>
      <c r="J1071" s="2"/>
      <c r="K1071" s="1" t="s">
        <v>54</v>
      </c>
      <c r="M1071" s="1" t="b">
        <f>OR(Solution!$C$2=1,INDEX(Solution!$A$1:$A$11,Solution!$C$2)=Sales_Pipeline[Country])</f>
        <v>1</v>
      </c>
    </row>
    <row r="1072" spans="1:13" x14ac:dyDescent="0.25">
      <c r="A1072" s="2"/>
      <c r="B1072" s="1" t="s">
        <v>54</v>
      </c>
      <c r="C1072" s="1" t="s">
        <v>54</v>
      </c>
      <c r="D1072" s="1" t="s">
        <v>54</v>
      </c>
      <c r="E1072" s="1" t="s">
        <v>54</v>
      </c>
      <c r="I1072" s="1" t="s">
        <v>54</v>
      </c>
      <c r="J1072" s="2"/>
      <c r="K1072" s="1" t="s">
        <v>54</v>
      </c>
      <c r="M1072" s="1" t="b">
        <f>OR(Solution!$C$2=1,INDEX(Solution!$A$1:$A$11,Solution!$C$2)=Sales_Pipeline[Country])</f>
        <v>1</v>
      </c>
    </row>
    <row r="1073" spans="1:13" x14ac:dyDescent="0.25">
      <c r="A1073" s="2"/>
      <c r="B1073" s="1" t="s">
        <v>54</v>
      </c>
      <c r="C1073" s="1" t="s">
        <v>54</v>
      </c>
      <c r="D1073" s="1" t="s">
        <v>54</v>
      </c>
      <c r="E1073" s="1" t="s">
        <v>54</v>
      </c>
      <c r="I1073" s="1" t="s">
        <v>54</v>
      </c>
      <c r="J1073" s="2"/>
      <c r="K1073" s="1" t="s">
        <v>54</v>
      </c>
      <c r="M1073" s="1" t="b">
        <f>OR(Solution!$C$2=1,INDEX(Solution!$A$1:$A$11,Solution!$C$2)=Sales_Pipeline[Country])</f>
        <v>1</v>
      </c>
    </row>
    <row r="1074" spans="1:13" x14ac:dyDescent="0.25">
      <c r="A1074" s="2"/>
      <c r="B1074" s="1" t="s">
        <v>54</v>
      </c>
      <c r="C1074" s="1" t="s">
        <v>54</v>
      </c>
      <c r="D1074" s="1" t="s">
        <v>54</v>
      </c>
      <c r="E1074" s="1" t="s">
        <v>54</v>
      </c>
      <c r="I1074" s="1" t="s">
        <v>54</v>
      </c>
      <c r="J1074" s="2"/>
      <c r="K1074" s="1" t="s">
        <v>54</v>
      </c>
      <c r="M1074" s="1" t="b">
        <f>OR(Solution!$C$2=1,INDEX(Solution!$A$1:$A$11,Solution!$C$2)=Sales_Pipeline[Country])</f>
        <v>1</v>
      </c>
    </row>
    <row r="1075" spans="1:13" x14ac:dyDescent="0.25">
      <c r="A1075" s="2"/>
      <c r="B1075" s="1" t="s">
        <v>54</v>
      </c>
      <c r="C1075" s="1" t="s">
        <v>54</v>
      </c>
      <c r="D1075" s="1" t="s">
        <v>54</v>
      </c>
      <c r="E1075" s="1" t="s">
        <v>54</v>
      </c>
      <c r="I1075" s="1" t="s">
        <v>54</v>
      </c>
      <c r="J1075" s="2"/>
      <c r="K1075" s="1" t="s">
        <v>54</v>
      </c>
      <c r="M1075" s="1" t="b">
        <f>OR(Solution!$C$2=1,INDEX(Solution!$A$1:$A$11,Solution!$C$2)=Sales_Pipeline[Country])</f>
        <v>1</v>
      </c>
    </row>
    <row r="1076" spans="1:13" x14ac:dyDescent="0.25">
      <c r="A1076" s="2"/>
      <c r="B1076" s="1" t="s">
        <v>54</v>
      </c>
      <c r="C1076" s="1" t="s">
        <v>54</v>
      </c>
      <c r="D1076" s="1" t="s">
        <v>54</v>
      </c>
      <c r="E1076" s="1" t="s">
        <v>54</v>
      </c>
      <c r="I1076" s="1" t="s">
        <v>54</v>
      </c>
      <c r="J1076" s="2"/>
      <c r="K1076" s="1" t="s">
        <v>54</v>
      </c>
      <c r="M1076" s="1" t="b">
        <f>OR(Solution!$C$2=1,INDEX(Solution!$A$1:$A$11,Solution!$C$2)=Sales_Pipeline[Country])</f>
        <v>1</v>
      </c>
    </row>
    <row r="1077" spans="1:13" x14ac:dyDescent="0.25">
      <c r="A1077" s="2"/>
      <c r="B1077" s="1" t="s">
        <v>54</v>
      </c>
      <c r="C1077" s="1" t="s">
        <v>54</v>
      </c>
      <c r="D1077" s="1" t="s">
        <v>54</v>
      </c>
      <c r="E1077" s="1" t="s">
        <v>54</v>
      </c>
      <c r="I1077" s="1" t="s">
        <v>54</v>
      </c>
      <c r="J1077" s="2"/>
      <c r="K1077" s="1" t="s">
        <v>54</v>
      </c>
      <c r="M1077" s="1" t="b">
        <f>OR(Solution!$C$2=1,INDEX(Solution!$A$1:$A$11,Solution!$C$2)=Sales_Pipeline[Country])</f>
        <v>1</v>
      </c>
    </row>
    <row r="1078" spans="1:13" x14ac:dyDescent="0.25">
      <c r="A1078" s="2"/>
      <c r="B1078" s="1" t="s">
        <v>54</v>
      </c>
      <c r="C1078" s="1" t="s">
        <v>54</v>
      </c>
      <c r="D1078" s="1" t="s">
        <v>54</v>
      </c>
      <c r="E1078" s="1" t="s">
        <v>54</v>
      </c>
      <c r="I1078" s="1" t="s">
        <v>54</v>
      </c>
      <c r="J1078" s="2"/>
      <c r="K1078" s="1" t="s">
        <v>54</v>
      </c>
      <c r="M1078" s="1" t="b">
        <f>OR(Solution!$C$2=1,INDEX(Solution!$A$1:$A$11,Solution!$C$2)=Sales_Pipeline[Country])</f>
        <v>1</v>
      </c>
    </row>
    <row r="1079" spans="1:13" x14ac:dyDescent="0.25">
      <c r="A1079" s="2"/>
      <c r="B1079" s="1" t="s">
        <v>54</v>
      </c>
      <c r="C1079" s="1" t="s">
        <v>54</v>
      </c>
      <c r="D1079" s="1" t="s">
        <v>54</v>
      </c>
      <c r="E1079" s="1" t="s">
        <v>54</v>
      </c>
      <c r="I1079" s="1" t="s">
        <v>54</v>
      </c>
      <c r="J1079" s="2"/>
      <c r="K1079" s="1" t="s">
        <v>54</v>
      </c>
      <c r="M1079" s="1" t="b">
        <f>OR(Solution!$C$2=1,INDEX(Solution!$A$1:$A$11,Solution!$C$2)=Sales_Pipeline[Country])</f>
        <v>1</v>
      </c>
    </row>
    <row r="1080" spans="1:13" x14ac:dyDescent="0.25">
      <c r="A1080" s="2"/>
      <c r="B1080" s="1" t="s">
        <v>54</v>
      </c>
      <c r="C1080" s="1" t="s">
        <v>54</v>
      </c>
      <c r="D1080" s="1" t="s">
        <v>54</v>
      </c>
      <c r="E1080" s="1" t="s">
        <v>54</v>
      </c>
      <c r="I1080" s="1" t="s">
        <v>54</v>
      </c>
      <c r="J1080" s="2"/>
      <c r="K1080" s="1" t="s">
        <v>54</v>
      </c>
      <c r="M1080" s="1" t="b">
        <f>OR(Solution!$C$2=1,INDEX(Solution!$A$1:$A$11,Solution!$C$2)=Sales_Pipeline[Country])</f>
        <v>1</v>
      </c>
    </row>
    <row r="1081" spans="1:13" x14ac:dyDescent="0.25">
      <c r="A1081" s="2"/>
      <c r="B1081" s="1" t="s">
        <v>54</v>
      </c>
      <c r="C1081" s="1" t="s">
        <v>54</v>
      </c>
      <c r="D1081" s="1" t="s">
        <v>54</v>
      </c>
      <c r="E1081" s="1" t="s">
        <v>54</v>
      </c>
      <c r="I1081" s="1" t="s">
        <v>54</v>
      </c>
      <c r="J1081" s="2"/>
      <c r="K1081" s="1" t="s">
        <v>54</v>
      </c>
      <c r="M1081" s="1" t="b">
        <f>OR(Solution!$C$2=1,INDEX(Solution!$A$1:$A$11,Solution!$C$2)=Sales_Pipeline[Country])</f>
        <v>1</v>
      </c>
    </row>
    <row r="1082" spans="1:13" x14ac:dyDescent="0.25">
      <c r="A1082" s="2"/>
      <c r="B1082" s="1" t="s">
        <v>54</v>
      </c>
      <c r="C1082" s="1" t="s">
        <v>54</v>
      </c>
      <c r="D1082" s="1" t="s">
        <v>54</v>
      </c>
      <c r="E1082" s="1" t="s">
        <v>54</v>
      </c>
      <c r="I1082" s="1" t="s">
        <v>54</v>
      </c>
      <c r="J1082" s="2"/>
      <c r="K1082" s="1" t="s">
        <v>54</v>
      </c>
      <c r="M1082" s="1" t="b">
        <f>OR(Solution!$C$2=1,INDEX(Solution!$A$1:$A$11,Solution!$C$2)=Sales_Pipeline[Country])</f>
        <v>1</v>
      </c>
    </row>
    <row r="1083" spans="1:13" x14ac:dyDescent="0.25">
      <c r="A1083" s="2"/>
      <c r="B1083" s="1" t="s">
        <v>54</v>
      </c>
      <c r="C1083" s="1" t="s">
        <v>54</v>
      </c>
      <c r="D1083" s="1" t="s">
        <v>54</v>
      </c>
      <c r="E1083" s="1" t="s">
        <v>54</v>
      </c>
      <c r="I1083" s="1" t="s">
        <v>54</v>
      </c>
      <c r="J1083" s="2"/>
      <c r="K1083" s="1" t="s">
        <v>54</v>
      </c>
      <c r="M1083" s="1" t="b">
        <f>OR(Solution!$C$2=1,INDEX(Solution!$A$1:$A$11,Solution!$C$2)=Sales_Pipeline[Country])</f>
        <v>1</v>
      </c>
    </row>
    <row r="1084" spans="1:13" x14ac:dyDescent="0.25">
      <c r="A1084" s="2"/>
      <c r="B1084" s="1" t="s">
        <v>54</v>
      </c>
      <c r="C1084" s="1" t="s">
        <v>54</v>
      </c>
      <c r="D1084" s="1" t="s">
        <v>54</v>
      </c>
      <c r="E1084" s="1" t="s">
        <v>54</v>
      </c>
      <c r="I1084" s="1" t="s">
        <v>54</v>
      </c>
      <c r="J1084" s="2"/>
      <c r="K1084" s="1" t="s">
        <v>54</v>
      </c>
      <c r="M1084" s="1" t="b">
        <f>OR(Solution!$C$2=1,INDEX(Solution!$A$1:$A$11,Solution!$C$2)=Sales_Pipeline[Country])</f>
        <v>1</v>
      </c>
    </row>
    <row r="1085" spans="1:13" x14ac:dyDescent="0.25">
      <c r="A1085" s="2"/>
      <c r="B1085" s="1" t="s">
        <v>54</v>
      </c>
      <c r="C1085" s="1" t="s">
        <v>54</v>
      </c>
      <c r="D1085" s="1" t="s">
        <v>54</v>
      </c>
      <c r="E1085" s="1" t="s">
        <v>54</v>
      </c>
      <c r="I1085" s="1" t="s">
        <v>54</v>
      </c>
      <c r="J1085" s="2"/>
      <c r="K1085" s="1" t="s">
        <v>54</v>
      </c>
      <c r="M1085" s="1" t="b">
        <f>OR(Solution!$C$2=1,INDEX(Solution!$A$1:$A$11,Solution!$C$2)=Sales_Pipeline[Country])</f>
        <v>1</v>
      </c>
    </row>
    <row r="1086" spans="1:13" x14ac:dyDescent="0.25">
      <c r="A1086" s="2"/>
      <c r="B1086" s="1" t="s">
        <v>54</v>
      </c>
      <c r="C1086" s="1" t="s">
        <v>54</v>
      </c>
      <c r="D1086" s="1" t="s">
        <v>54</v>
      </c>
      <c r="E1086" s="1" t="s">
        <v>54</v>
      </c>
      <c r="I1086" s="1" t="s">
        <v>54</v>
      </c>
      <c r="J1086" s="2"/>
      <c r="K1086" s="1" t="s">
        <v>54</v>
      </c>
      <c r="M1086" s="1" t="b">
        <f>OR(Solution!$C$2=1,INDEX(Solution!$A$1:$A$11,Solution!$C$2)=Sales_Pipeline[Country])</f>
        <v>1</v>
      </c>
    </row>
    <row r="1087" spans="1:13" x14ac:dyDescent="0.25">
      <c r="A1087" s="2"/>
      <c r="B1087" s="1" t="s">
        <v>54</v>
      </c>
      <c r="C1087" s="1" t="s">
        <v>54</v>
      </c>
      <c r="D1087" s="1" t="s">
        <v>54</v>
      </c>
      <c r="E1087" s="1" t="s">
        <v>54</v>
      </c>
      <c r="I1087" s="1" t="s">
        <v>54</v>
      </c>
      <c r="J1087" s="2"/>
      <c r="K1087" s="1" t="s">
        <v>54</v>
      </c>
      <c r="M1087" s="1" t="b">
        <f>OR(Solution!$C$2=1,INDEX(Solution!$A$1:$A$11,Solution!$C$2)=Sales_Pipeline[Country])</f>
        <v>1</v>
      </c>
    </row>
    <row r="1088" spans="1:13" x14ac:dyDescent="0.25">
      <c r="A1088" s="2"/>
      <c r="B1088" s="1" t="s">
        <v>54</v>
      </c>
      <c r="C1088" s="1" t="s">
        <v>54</v>
      </c>
      <c r="D1088" s="1" t="s">
        <v>54</v>
      </c>
      <c r="E1088" s="1" t="s">
        <v>54</v>
      </c>
      <c r="I1088" s="1" t="s">
        <v>54</v>
      </c>
      <c r="J1088" s="2"/>
      <c r="K1088" s="1" t="s">
        <v>54</v>
      </c>
      <c r="M1088" s="1" t="b">
        <f>OR(Solution!$C$2=1,INDEX(Solution!$A$1:$A$11,Solution!$C$2)=Sales_Pipeline[Country])</f>
        <v>1</v>
      </c>
    </row>
    <row r="1089" spans="1:13" x14ac:dyDescent="0.25">
      <c r="A1089" s="2"/>
      <c r="B1089" s="1" t="s">
        <v>54</v>
      </c>
      <c r="C1089" s="1" t="s">
        <v>54</v>
      </c>
      <c r="D1089" s="1" t="s">
        <v>54</v>
      </c>
      <c r="E1089" s="1" t="s">
        <v>54</v>
      </c>
      <c r="I1089" s="1" t="s">
        <v>54</v>
      </c>
      <c r="J1089" s="2"/>
      <c r="K1089" s="1" t="s">
        <v>54</v>
      </c>
      <c r="M1089" s="1" t="b">
        <f>OR(Solution!$C$2=1,INDEX(Solution!$A$1:$A$11,Solution!$C$2)=Sales_Pipeline[Country])</f>
        <v>1</v>
      </c>
    </row>
    <row r="1090" spans="1:13" x14ac:dyDescent="0.25">
      <c r="A1090" s="2"/>
      <c r="B1090" s="1" t="s">
        <v>54</v>
      </c>
      <c r="C1090" s="1" t="s">
        <v>54</v>
      </c>
      <c r="D1090" s="1" t="s">
        <v>54</v>
      </c>
      <c r="E1090" s="1" t="s">
        <v>54</v>
      </c>
      <c r="I1090" s="1" t="s">
        <v>54</v>
      </c>
      <c r="J1090" s="2"/>
      <c r="K1090" s="1" t="s">
        <v>54</v>
      </c>
      <c r="M1090" s="1" t="b">
        <f>OR(Solution!$C$2=1,INDEX(Solution!$A$1:$A$11,Solution!$C$2)=Sales_Pipeline[Country])</f>
        <v>1</v>
      </c>
    </row>
    <row r="1091" spans="1:13" x14ac:dyDescent="0.25">
      <c r="A1091" s="2"/>
      <c r="B1091" s="1" t="s">
        <v>54</v>
      </c>
      <c r="C1091" s="1" t="s">
        <v>54</v>
      </c>
      <c r="D1091" s="1" t="s">
        <v>54</v>
      </c>
      <c r="E1091" s="1" t="s">
        <v>54</v>
      </c>
      <c r="I1091" s="1" t="s">
        <v>54</v>
      </c>
      <c r="J1091" s="2"/>
      <c r="K1091" s="1" t="s">
        <v>54</v>
      </c>
      <c r="M1091" s="1" t="b">
        <f>OR(Solution!$C$2=1,INDEX(Solution!$A$1:$A$11,Solution!$C$2)=Sales_Pipeline[Country])</f>
        <v>1</v>
      </c>
    </row>
    <row r="1092" spans="1:13" x14ac:dyDescent="0.25">
      <c r="A1092" s="2"/>
      <c r="B1092" s="1" t="s">
        <v>54</v>
      </c>
      <c r="C1092" s="1" t="s">
        <v>54</v>
      </c>
      <c r="D1092" s="1" t="s">
        <v>54</v>
      </c>
      <c r="E1092" s="1" t="s">
        <v>54</v>
      </c>
      <c r="I1092" s="1" t="s">
        <v>54</v>
      </c>
      <c r="J1092" s="2"/>
      <c r="K1092" s="1" t="s">
        <v>54</v>
      </c>
      <c r="M1092" s="1" t="b">
        <f>OR(Solution!$C$2=1,INDEX(Solution!$A$1:$A$11,Solution!$C$2)=Sales_Pipeline[Country])</f>
        <v>1</v>
      </c>
    </row>
    <row r="1093" spans="1:13" x14ac:dyDescent="0.25">
      <c r="A1093" s="2"/>
      <c r="B1093" s="1" t="s">
        <v>54</v>
      </c>
      <c r="C1093" s="1" t="s">
        <v>54</v>
      </c>
      <c r="D1093" s="1" t="s">
        <v>54</v>
      </c>
      <c r="E1093" s="1" t="s">
        <v>54</v>
      </c>
      <c r="I1093" s="1" t="s">
        <v>54</v>
      </c>
      <c r="J1093" s="2"/>
      <c r="K1093" s="1" t="s">
        <v>54</v>
      </c>
      <c r="M1093" s="1" t="b">
        <f>OR(Solution!$C$2=1,INDEX(Solution!$A$1:$A$11,Solution!$C$2)=Sales_Pipeline[Country])</f>
        <v>1</v>
      </c>
    </row>
    <row r="1094" spans="1:13" x14ac:dyDescent="0.25">
      <c r="A1094" s="2"/>
      <c r="B1094" s="1" t="s">
        <v>54</v>
      </c>
      <c r="C1094" s="1" t="s">
        <v>54</v>
      </c>
      <c r="D1094" s="1" t="s">
        <v>54</v>
      </c>
      <c r="E1094" s="1" t="s">
        <v>54</v>
      </c>
      <c r="I1094" s="1" t="s">
        <v>54</v>
      </c>
      <c r="J1094" s="2"/>
      <c r="K1094" s="1" t="s">
        <v>54</v>
      </c>
      <c r="M1094" s="1" t="b">
        <f>OR(Solution!$C$2=1,INDEX(Solution!$A$1:$A$11,Solution!$C$2)=Sales_Pipeline[Country])</f>
        <v>1</v>
      </c>
    </row>
    <row r="1095" spans="1:13" x14ac:dyDescent="0.25">
      <c r="A1095" s="2"/>
      <c r="B1095" s="1" t="s">
        <v>54</v>
      </c>
      <c r="C1095" s="1" t="s">
        <v>54</v>
      </c>
      <c r="D1095" s="1" t="s">
        <v>54</v>
      </c>
      <c r="E1095" s="1" t="s">
        <v>54</v>
      </c>
      <c r="I1095" s="1" t="s">
        <v>54</v>
      </c>
      <c r="J1095" s="2"/>
      <c r="K1095" s="1" t="s">
        <v>54</v>
      </c>
      <c r="M1095" s="1" t="b">
        <f>OR(Solution!$C$2=1,INDEX(Solution!$A$1:$A$11,Solution!$C$2)=Sales_Pipeline[Country])</f>
        <v>1</v>
      </c>
    </row>
    <row r="1096" spans="1:13" x14ac:dyDescent="0.25">
      <c r="A1096" s="2"/>
      <c r="B1096" s="1" t="s">
        <v>54</v>
      </c>
      <c r="C1096" s="1" t="s">
        <v>54</v>
      </c>
      <c r="D1096" s="1" t="s">
        <v>54</v>
      </c>
      <c r="E1096" s="1" t="s">
        <v>54</v>
      </c>
      <c r="I1096" s="1" t="s">
        <v>54</v>
      </c>
      <c r="J1096" s="2"/>
      <c r="K1096" s="1" t="s">
        <v>54</v>
      </c>
      <c r="M1096" s="1" t="b">
        <f>OR(Solution!$C$2=1,INDEX(Solution!$A$1:$A$11,Solution!$C$2)=Sales_Pipeline[Country])</f>
        <v>1</v>
      </c>
    </row>
    <row r="1097" spans="1:13" x14ac:dyDescent="0.25">
      <c r="A1097" s="2"/>
      <c r="B1097" s="1" t="s">
        <v>54</v>
      </c>
      <c r="C1097" s="1" t="s">
        <v>54</v>
      </c>
      <c r="D1097" s="1" t="s">
        <v>54</v>
      </c>
      <c r="E1097" s="1" t="s">
        <v>54</v>
      </c>
      <c r="I1097" s="1" t="s">
        <v>54</v>
      </c>
      <c r="J1097" s="2"/>
      <c r="K1097" s="1" t="s">
        <v>54</v>
      </c>
      <c r="M1097" s="1" t="b">
        <f>OR(Solution!$C$2=1,INDEX(Solution!$A$1:$A$11,Solution!$C$2)=Sales_Pipeline[Country])</f>
        <v>1</v>
      </c>
    </row>
    <row r="1098" spans="1:13" x14ac:dyDescent="0.25">
      <c r="A1098" s="2"/>
      <c r="B1098" s="1" t="s">
        <v>54</v>
      </c>
      <c r="C1098" s="1" t="s">
        <v>54</v>
      </c>
      <c r="D1098" s="1" t="s">
        <v>54</v>
      </c>
      <c r="E1098" s="1" t="s">
        <v>54</v>
      </c>
      <c r="I1098" s="1" t="s">
        <v>54</v>
      </c>
      <c r="J1098" s="2"/>
      <c r="K1098" s="1" t="s">
        <v>54</v>
      </c>
      <c r="M1098" s="1" t="b">
        <f>OR(Solution!$C$2=1,INDEX(Solution!$A$1:$A$11,Solution!$C$2)=Sales_Pipeline[Country])</f>
        <v>1</v>
      </c>
    </row>
    <row r="1099" spans="1:13" x14ac:dyDescent="0.25">
      <c r="A1099" s="2"/>
      <c r="B1099" s="1" t="s">
        <v>54</v>
      </c>
      <c r="C1099" s="1" t="s">
        <v>54</v>
      </c>
      <c r="D1099" s="1" t="s">
        <v>54</v>
      </c>
      <c r="E1099" s="1" t="s">
        <v>54</v>
      </c>
      <c r="I1099" s="1" t="s">
        <v>54</v>
      </c>
      <c r="J1099" s="2"/>
      <c r="K1099" s="1" t="s">
        <v>54</v>
      </c>
      <c r="M1099" s="1" t="b">
        <f>OR(Solution!$C$2=1,INDEX(Solution!$A$1:$A$11,Solution!$C$2)=Sales_Pipeline[Country])</f>
        <v>1</v>
      </c>
    </row>
    <row r="1100" spans="1:13" x14ac:dyDescent="0.25">
      <c r="A1100" s="2"/>
      <c r="B1100" s="1" t="s">
        <v>54</v>
      </c>
      <c r="C1100" s="1" t="s">
        <v>54</v>
      </c>
      <c r="D1100" s="1" t="s">
        <v>54</v>
      </c>
      <c r="E1100" s="1" t="s">
        <v>54</v>
      </c>
      <c r="I1100" s="1" t="s">
        <v>54</v>
      </c>
      <c r="J1100" s="2"/>
      <c r="K1100" s="1" t="s">
        <v>54</v>
      </c>
      <c r="M1100" s="1" t="b">
        <f>OR(Solution!$C$2=1,INDEX(Solution!$A$1:$A$11,Solution!$C$2)=Sales_Pipeline[Country])</f>
        <v>1</v>
      </c>
    </row>
    <row r="1101" spans="1:13" x14ac:dyDescent="0.25">
      <c r="A1101" s="2"/>
      <c r="B1101" s="1" t="s">
        <v>54</v>
      </c>
      <c r="C1101" s="1" t="s">
        <v>54</v>
      </c>
      <c r="D1101" s="1" t="s">
        <v>54</v>
      </c>
      <c r="E1101" s="1" t="s">
        <v>54</v>
      </c>
      <c r="I1101" s="1" t="s">
        <v>54</v>
      </c>
      <c r="J1101" s="2"/>
      <c r="K1101" s="1" t="s">
        <v>54</v>
      </c>
      <c r="M1101" s="1" t="b">
        <f>OR(Solution!$C$2=1,INDEX(Solution!$A$1:$A$11,Solution!$C$2)=Sales_Pipeline[Country])</f>
        <v>1</v>
      </c>
    </row>
    <row r="1102" spans="1:13" x14ac:dyDescent="0.25">
      <c r="A1102" s="2"/>
      <c r="B1102" s="1" t="s">
        <v>54</v>
      </c>
      <c r="C1102" s="1" t="s">
        <v>54</v>
      </c>
      <c r="D1102" s="1" t="s">
        <v>54</v>
      </c>
      <c r="E1102" s="1" t="s">
        <v>54</v>
      </c>
      <c r="I1102" s="1" t="s">
        <v>54</v>
      </c>
      <c r="J1102" s="2"/>
      <c r="K1102" s="1" t="s">
        <v>54</v>
      </c>
      <c r="M1102" s="1" t="b">
        <f>OR(Solution!$C$2=1,INDEX(Solution!$A$1:$A$11,Solution!$C$2)=Sales_Pipeline[Country])</f>
        <v>1</v>
      </c>
    </row>
    <row r="1103" spans="1:13" x14ac:dyDescent="0.25">
      <c r="A1103" s="2"/>
      <c r="B1103" s="1" t="s">
        <v>54</v>
      </c>
      <c r="C1103" s="1" t="s">
        <v>54</v>
      </c>
      <c r="D1103" s="1" t="s">
        <v>54</v>
      </c>
      <c r="E1103" s="1" t="s">
        <v>54</v>
      </c>
      <c r="I1103" s="1" t="s">
        <v>54</v>
      </c>
      <c r="J1103" s="2"/>
      <c r="K1103" s="1" t="s">
        <v>54</v>
      </c>
      <c r="M1103" s="1" t="b">
        <f>OR(Solution!$C$2=1,INDEX(Solution!$A$1:$A$11,Solution!$C$2)=Sales_Pipeline[Country])</f>
        <v>1</v>
      </c>
    </row>
    <row r="1104" spans="1:13" x14ac:dyDescent="0.25">
      <c r="A1104" s="2"/>
      <c r="B1104" s="1" t="s">
        <v>54</v>
      </c>
      <c r="C1104" s="1" t="s">
        <v>54</v>
      </c>
      <c r="D1104" s="1" t="s">
        <v>54</v>
      </c>
      <c r="E1104" s="1" t="s">
        <v>54</v>
      </c>
      <c r="I1104" s="1" t="s">
        <v>54</v>
      </c>
      <c r="J1104" s="2"/>
      <c r="K1104" s="1" t="s">
        <v>54</v>
      </c>
      <c r="M1104" s="1" t="b">
        <f>OR(Solution!$C$2=1,INDEX(Solution!$A$1:$A$11,Solution!$C$2)=Sales_Pipeline[Country])</f>
        <v>1</v>
      </c>
    </row>
    <row r="1105" spans="1:13" x14ac:dyDescent="0.25">
      <c r="A1105" s="2"/>
      <c r="B1105" s="1" t="s">
        <v>54</v>
      </c>
      <c r="C1105" s="1" t="s">
        <v>54</v>
      </c>
      <c r="D1105" s="1" t="s">
        <v>54</v>
      </c>
      <c r="E1105" s="1" t="s">
        <v>54</v>
      </c>
      <c r="I1105" s="1" t="s">
        <v>54</v>
      </c>
      <c r="J1105" s="2"/>
      <c r="K1105" s="1" t="s">
        <v>54</v>
      </c>
      <c r="M1105" s="1" t="b">
        <f>OR(Solution!$C$2=1,INDEX(Solution!$A$1:$A$11,Solution!$C$2)=Sales_Pipeline[Country])</f>
        <v>1</v>
      </c>
    </row>
    <row r="1106" spans="1:13" x14ac:dyDescent="0.25">
      <c r="A1106" s="2"/>
      <c r="B1106" s="1" t="s">
        <v>54</v>
      </c>
      <c r="C1106" s="1" t="s">
        <v>54</v>
      </c>
      <c r="D1106" s="1" t="s">
        <v>54</v>
      </c>
      <c r="E1106" s="1" t="s">
        <v>54</v>
      </c>
      <c r="I1106" s="1" t="s">
        <v>54</v>
      </c>
      <c r="J1106" s="2"/>
      <c r="K1106" s="1" t="s">
        <v>54</v>
      </c>
      <c r="M1106" s="1" t="b">
        <f>OR(Solution!$C$2=1,INDEX(Solution!$A$1:$A$11,Solution!$C$2)=Sales_Pipeline[Country])</f>
        <v>1</v>
      </c>
    </row>
    <row r="1107" spans="1:13" x14ac:dyDescent="0.25">
      <c r="A1107" s="2"/>
      <c r="B1107" s="1" t="s">
        <v>54</v>
      </c>
      <c r="C1107" s="1" t="s">
        <v>54</v>
      </c>
      <c r="D1107" s="1" t="s">
        <v>54</v>
      </c>
      <c r="E1107" s="1" t="s">
        <v>54</v>
      </c>
      <c r="I1107" s="1" t="s">
        <v>54</v>
      </c>
      <c r="J1107" s="2"/>
      <c r="K1107" s="1" t="s">
        <v>54</v>
      </c>
      <c r="M1107" s="1" t="b">
        <f>OR(Solution!$C$2=1,INDEX(Solution!$A$1:$A$11,Solution!$C$2)=Sales_Pipeline[Country])</f>
        <v>1</v>
      </c>
    </row>
    <row r="1108" spans="1:13" x14ac:dyDescent="0.25">
      <c r="A1108" s="2"/>
      <c r="B1108" s="1" t="s">
        <v>54</v>
      </c>
      <c r="C1108" s="1" t="s">
        <v>54</v>
      </c>
      <c r="D1108" s="1" t="s">
        <v>54</v>
      </c>
      <c r="E1108" s="1" t="s">
        <v>54</v>
      </c>
      <c r="I1108" s="1" t="s">
        <v>54</v>
      </c>
      <c r="J1108" s="2"/>
      <c r="K1108" s="1" t="s">
        <v>54</v>
      </c>
      <c r="M1108" s="1" t="b">
        <f>OR(Solution!$C$2=1,INDEX(Solution!$A$1:$A$11,Solution!$C$2)=Sales_Pipeline[Country])</f>
        <v>1</v>
      </c>
    </row>
    <row r="1109" spans="1:13" x14ac:dyDescent="0.25">
      <c r="A1109" s="2"/>
      <c r="B1109" s="1" t="s">
        <v>54</v>
      </c>
      <c r="C1109" s="1" t="s">
        <v>54</v>
      </c>
      <c r="D1109" s="1" t="s">
        <v>54</v>
      </c>
      <c r="E1109" s="1" t="s">
        <v>54</v>
      </c>
      <c r="I1109" s="1" t="s">
        <v>54</v>
      </c>
      <c r="J1109" s="2"/>
      <c r="K1109" s="1" t="s">
        <v>54</v>
      </c>
      <c r="M1109" s="1" t="b">
        <f>OR(Solution!$C$2=1,INDEX(Solution!$A$1:$A$11,Solution!$C$2)=Sales_Pipeline[Country])</f>
        <v>1</v>
      </c>
    </row>
    <row r="1110" spans="1:13" x14ac:dyDescent="0.25">
      <c r="A1110" s="2"/>
      <c r="B1110" s="1" t="s">
        <v>54</v>
      </c>
      <c r="C1110" s="1" t="s">
        <v>54</v>
      </c>
      <c r="D1110" s="1" t="s">
        <v>54</v>
      </c>
      <c r="E1110" s="1" t="s">
        <v>54</v>
      </c>
      <c r="I1110" s="1" t="s">
        <v>54</v>
      </c>
      <c r="J1110" s="2"/>
      <c r="K1110" s="1" t="s">
        <v>54</v>
      </c>
      <c r="M1110" s="1" t="b">
        <f>OR(Solution!$C$2=1,INDEX(Solution!$A$1:$A$11,Solution!$C$2)=Sales_Pipeline[Country])</f>
        <v>1</v>
      </c>
    </row>
    <row r="1111" spans="1:13" x14ac:dyDescent="0.25">
      <c r="A1111" s="2"/>
      <c r="B1111" s="1" t="s">
        <v>54</v>
      </c>
      <c r="C1111" s="1" t="s">
        <v>54</v>
      </c>
      <c r="D1111" s="1" t="s">
        <v>54</v>
      </c>
      <c r="E1111" s="1" t="s">
        <v>54</v>
      </c>
      <c r="I1111" s="1" t="s">
        <v>54</v>
      </c>
      <c r="J1111" s="2"/>
      <c r="K1111" s="1" t="s">
        <v>54</v>
      </c>
      <c r="M1111" s="1" t="b">
        <f>OR(Solution!$C$2=1,INDEX(Solution!$A$1:$A$11,Solution!$C$2)=Sales_Pipeline[Country])</f>
        <v>1</v>
      </c>
    </row>
    <row r="1112" spans="1:13" x14ac:dyDescent="0.25">
      <c r="A1112" s="2"/>
      <c r="B1112" s="1" t="s">
        <v>54</v>
      </c>
      <c r="C1112" s="1" t="s">
        <v>54</v>
      </c>
      <c r="D1112" s="1" t="s">
        <v>54</v>
      </c>
      <c r="E1112" s="1" t="s">
        <v>54</v>
      </c>
      <c r="I1112" s="1" t="s">
        <v>54</v>
      </c>
      <c r="J1112" s="2"/>
      <c r="K1112" s="1" t="s">
        <v>54</v>
      </c>
      <c r="M1112" s="1" t="b">
        <f>OR(Solution!$C$2=1,INDEX(Solution!$A$1:$A$11,Solution!$C$2)=Sales_Pipeline[Country])</f>
        <v>1</v>
      </c>
    </row>
    <row r="1113" spans="1:13" x14ac:dyDescent="0.25">
      <c r="A1113" s="2"/>
      <c r="B1113" s="1" t="s">
        <v>54</v>
      </c>
      <c r="C1113" s="1" t="s">
        <v>54</v>
      </c>
      <c r="D1113" s="1" t="s">
        <v>54</v>
      </c>
      <c r="E1113" s="1" t="s">
        <v>54</v>
      </c>
      <c r="I1113" s="1" t="s">
        <v>54</v>
      </c>
      <c r="J1113" s="2"/>
      <c r="K1113" s="1" t="s">
        <v>54</v>
      </c>
      <c r="M1113" s="1" t="b">
        <f>OR(Solution!$C$2=1,INDEX(Solution!$A$1:$A$11,Solution!$C$2)=Sales_Pipeline[Country])</f>
        <v>1</v>
      </c>
    </row>
    <row r="1114" spans="1:13" x14ac:dyDescent="0.25">
      <c r="A1114" s="2"/>
      <c r="B1114" s="1" t="s">
        <v>54</v>
      </c>
      <c r="C1114" s="1" t="s">
        <v>54</v>
      </c>
      <c r="D1114" s="1" t="s">
        <v>54</v>
      </c>
      <c r="E1114" s="1" t="s">
        <v>54</v>
      </c>
      <c r="I1114" s="1" t="s">
        <v>54</v>
      </c>
      <c r="J1114" s="2"/>
      <c r="K1114" s="1" t="s">
        <v>54</v>
      </c>
      <c r="M1114" s="1" t="b">
        <f>OR(Solution!$C$2=1,INDEX(Solution!$A$1:$A$11,Solution!$C$2)=Sales_Pipeline[Country])</f>
        <v>1</v>
      </c>
    </row>
    <row r="1115" spans="1:13" x14ac:dyDescent="0.25">
      <c r="A1115" s="2"/>
      <c r="B1115" s="1" t="s">
        <v>54</v>
      </c>
      <c r="C1115" s="1" t="s">
        <v>54</v>
      </c>
      <c r="D1115" s="1" t="s">
        <v>54</v>
      </c>
      <c r="E1115" s="1" t="s">
        <v>54</v>
      </c>
      <c r="I1115" s="1" t="s">
        <v>54</v>
      </c>
      <c r="J1115" s="2"/>
      <c r="K1115" s="1" t="s">
        <v>54</v>
      </c>
      <c r="M1115" s="1" t="b">
        <f>OR(Solution!$C$2=1,INDEX(Solution!$A$1:$A$11,Solution!$C$2)=Sales_Pipeline[Country])</f>
        <v>1</v>
      </c>
    </row>
    <row r="1116" spans="1:13" x14ac:dyDescent="0.25">
      <c r="A1116" s="2"/>
      <c r="B1116" s="1" t="s">
        <v>54</v>
      </c>
      <c r="C1116" s="1" t="s">
        <v>54</v>
      </c>
      <c r="D1116" s="1" t="s">
        <v>54</v>
      </c>
      <c r="E1116" s="1" t="s">
        <v>54</v>
      </c>
      <c r="I1116" s="1" t="s">
        <v>54</v>
      </c>
      <c r="J1116" s="2"/>
      <c r="K1116" s="1" t="s">
        <v>54</v>
      </c>
      <c r="M1116" s="1" t="b">
        <f>OR(Solution!$C$2=1,INDEX(Solution!$A$1:$A$11,Solution!$C$2)=Sales_Pipeline[Country])</f>
        <v>1</v>
      </c>
    </row>
    <row r="1117" spans="1:13" x14ac:dyDescent="0.25">
      <c r="A1117" s="2"/>
      <c r="B1117" s="1" t="s">
        <v>54</v>
      </c>
      <c r="C1117" s="1" t="s">
        <v>54</v>
      </c>
      <c r="D1117" s="1" t="s">
        <v>54</v>
      </c>
      <c r="E1117" s="1" t="s">
        <v>54</v>
      </c>
      <c r="I1117" s="1" t="s">
        <v>54</v>
      </c>
      <c r="J1117" s="2"/>
      <c r="K1117" s="1" t="s">
        <v>54</v>
      </c>
      <c r="M1117" s="1" t="b">
        <f>OR(Solution!$C$2=1,INDEX(Solution!$A$1:$A$11,Solution!$C$2)=Sales_Pipeline[Country])</f>
        <v>1</v>
      </c>
    </row>
    <row r="1118" spans="1:13" x14ac:dyDescent="0.25">
      <c r="A1118" s="2"/>
      <c r="B1118" s="1" t="s">
        <v>54</v>
      </c>
      <c r="C1118" s="1" t="s">
        <v>54</v>
      </c>
      <c r="D1118" s="1" t="s">
        <v>54</v>
      </c>
      <c r="E1118" s="1" t="s">
        <v>54</v>
      </c>
      <c r="I1118" s="1" t="s">
        <v>54</v>
      </c>
      <c r="J1118" s="2"/>
      <c r="K1118" s="1" t="s">
        <v>54</v>
      </c>
      <c r="M1118" s="1" t="b">
        <f>OR(Solution!$C$2=1,INDEX(Solution!$A$1:$A$11,Solution!$C$2)=Sales_Pipeline[Country])</f>
        <v>1</v>
      </c>
    </row>
    <row r="1119" spans="1:13" x14ac:dyDescent="0.25">
      <c r="A1119" s="2"/>
      <c r="B1119" s="1" t="s">
        <v>54</v>
      </c>
      <c r="C1119" s="1" t="s">
        <v>54</v>
      </c>
      <c r="D1119" s="1" t="s">
        <v>54</v>
      </c>
      <c r="E1119" s="1" t="s">
        <v>54</v>
      </c>
      <c r="I1119" s="1" t="s">
        <v>54</v>
      </c>
      <c r="J1119" s="2"/>
      <c r="K1119" s="1" t="s">
        <v>54</v>
      </c>
      <c r="M1119" s="1" t="b">
        <f>OR(Solution!$C$2=1,INDEX(Solution!$A$1:$A$11,Solution!$C$2)=Sales_Pipeline[Country])</f>
        <v>1</v>
      </c>
    </row>
    <row r="1120" spans="1:13" x14ac:dyDescent="0.25">
      <c r="A1120" s="2"/>
      <c r="B1120" s="1" t="s">
        <v>54</v>
      </c>
      <c r="C1120" s="1" t="s">
        <v>54</v>
      </c>
      <c r="D1120" s="1" t="s">
        <v>54</v>
      </c>
      <c r="E1120" s="1" t="s">
        <v>54</v>
      </c>
      <c r="I1120" s="1" t="s">
        <v>54</v>
      </c>
      <c r="J1120" s="2"/>
      <c r="K1120" s="1" t="s">
        <v>54</v>
      </c>
      <c r="M1120" s="1" t="b">
        <f>OR(Solution!$C$2=1,INDEX(Solution!$A$1:$A$11,Solution!$C$2)=Sales_Pipeline[Country])</f>
        <v>1</v>
      </c>
    </row>
    <row r="1121" spans="1:13" x14ac:dyDescent="0.25">
      <c r="A1121" s="2"/>
      <c r="B1121" s="1" t="s">
        <v>54</v>
      </c>
      <c r="C1121" s="1" t="s">
        <v>54</v>
      </c>
      <c r="D1121" s="1" t="s">
        <v>54</v>
      </c>
      <c r="E1121" s="1" t="s">
        <v>54</v>
      </c>
      <c r="I1121" s="1" t="s">
        <v>54</v>
      </c>
      <c r="J1121" s="2"/>
      <c r="K1121" s="1" t="s">
        <v>54</v>
      </c>
      <c r="M1121" s="1" t="b">
        <f>OR(Solution!$C$2=1,INDEX(Solution!$A$1:$A$11,Solution!$C$2)=Sales_Pipeline[Country])</f>
        <v>1</v>
      </c>
    </row>
    <row r="1122" spans="1:13" x14ac:dyDescent="0.25">
      <c r="A1122" s="2"/>
      <c r="B1122" s="1" t="s">
        <v>54</v>
      </c>
      <c r="C1122" s="1" t="s">
        <v>54</v>
      </c>
      <c r="D1122" s="1" t="s">
        <v>54</v>
      </c>
      <c r="E1122" s="1" t="s">
        <v>54</v>
      </c>
      <c r="I1122" s="1" t="s">
        <v>54</v>
      </c>
      <c r="J1122" s="2"/>
      <c r="K1122" s="1" t="s">
        <v>54</v>
      </c>
      <c r="M1122" s="1" t="b">
        <f>OR(Solution!$C$2=1,INDEX(Solution!$A$1:$A$11,Solution!$C$2)=Sales_Pipeline[Country])</f>
        <v>1</v>
      </c>
    </row>
    <row r="1123" spans="1:13" x14ac:dyDescent="0.25">
      <c r="A1123" s="2"/>
      <c r="B1123" s="1" t="s">
        <v>54</v>
      </c>
      <c r="C1123" s="1" t="s">
        <v>54</v>
      </c>
      <c r="D1123" s="1" t="s">
        <v>54</v>
      </c>
      <c r="E1123" s="1" t="s">
        <v>54</v>
      </c>
      <c r="I1123" s="1" t="s">
        <v>54</v>
      </c>
      <c r="J1123" s="2"/>
      <c r="K1123" s="1" t="s">
        <v>54</v>
      </c>
      <c r="M1123" s="1" t="b">
        <f>OR(Solution!$C$2=1,INDEX(Solution!$A$1:$A$11,Solution!$C$2)=Sales_Pipeline[Country])</f>
        <v>1</v>
      </c>
    </row>
    <row r="1124" spans="1:13" x14ac:dyDescent="0.25">
      <c r="A1124" s="2"/>
      <c r="B1124" s="1" t="s">
        <v>54</v>
      </c>
      <c r="C1124" s="1" t="s">
        <v>54</v>
      </c>
      <c r="D1124" s="1" t="s">
        <v>54</v>
      </c>
      <c r="E1124" s="1" t="s">
        <v>54</v>
      </c>
      <c r="I1124" s="1" t="s">
        <v>54</v>
      </c>
      <c r="J1124" s="2"/>
      <c r="K1124" s="1" t="s">
        <v>54</v>
      </c>
      <c r="M1124" s="1" t="b">
        <f>OR(Solution!$C$2=1,INDEX(Solution!$A$1:$A$11,Solution!$C$2)=Sales_Pipeline[Country])</f>
        <v>1</v>
      </c>
    </row>
    <row r="1125" spans="1:13" x14ac:dyDescent="0.25">
      <c r="A1125" s="2"/>
      <c r="B1125" s="1" t="s">
        <v>54</v>
      </c>
      <c r="C1125" s="1" t="s">
        <v>54</v>
      </c>
      <c r="D1125" s="1" t="s">
        <v>54</v>
      </c>
      <c r="E1125" s="1" t="s">
        <v>54</v>
      </c>
      <c r="I1125" s="1" t="s">
        <v>54</v>
      </c>
      <c r="J1125" s="2"/>
      <c r="K1125" s="1" t="s">
        <v>54</v>
      </c>
      <c r="M1125" s="1" t="b">
        <f>OR(Solution!$C$2=1,INDEX(Solution!$A$1:$A$11,Solution!$C$2)=Sales_Pipeline[Country])</f>
        <v>1</v>
      </c>
    </row>
    <row r="1126" spans="1:13" x14ac:dyDescent="0.25">
      <c r="A1126" s="2"/>
      <c r="B1126" s="1" t="s">
        <v>54</v>
      </c>
      <c r="C1126" s="1" t="s">
        <v>54</v>
      </c>
      <c r="D1126" s="1" t="s">
        <v>54</v>
      </c>
      <c r="E1126" s="1" t="s">
        <v>54</v>
      </c>
      <c r="I1126" s="1" t="s">
        <v>54</v>
      </c>
      <c r="J1126" s="2"/>
      <c r="K1126" s="1" t="s">
        <v>54</v>
      </c>
      <c r="M1126" s="1" t="b">
        <f>OR(Solution!$C$2=1,INDEX(Solution!$A$1:$A$11,Solution!$C$2)=Sales_Pipeline[Country])</f>
        <v>1</v>
      </c>
    </row>
    <row r="1127" spans="1:13" x14ac:dyDescent="0.25">
      <c r="A1127" s="2"/>
      <c r="B1127" s="1" t="s">
        <v>54</v>
      </c>
      <c r="C1127" s="1" t="s">
        <v>54</v>
      </c>
      <c r="D1127" s="1" t="s">
        <v>54</v>
      </c>
      <c r="E1127" s="1" t="s">
        <v>54</v>
      </c>
      <c r="I1127" s="1" t="s">
        <v>54</v>
      </c>
      <c r="J1127" s="2"/>
      <c r="K1127" s="1" t="s">
        <v>54</v>
      </c>
      <c r="M1127" s="1" t="b">
        <f>OR(Solution!$C$2=1,INDEX(Solution!$A$1:$A$11,Solution!$C$2)=Sales_Pipeline[Country])</f>
        <v>1</v>
      </c>
    </row>
    <row r="1128" spans="1:13" x14ac:dyDescent="0.25">
      <c r="A1128" s="2"/>
      <c r="B1128" s="1" t="s">
        <v>54</v>
      </c>
      <c r="C1128" s="1" t="s">
        <v>54</v>
      </c>
      <c r="D1128" s="1" t="s">
        <v>54</v>
      </c>
      <c r="E1128" s="1" t="s">
        <v>54</v>
      </c>
      <c r="I1128" s="1" t="s">
        <v>54</v>
      </c>
      <c r="J1128" s="2"/>
      <c r="K1128" s="1" t="s">
        <v>54</v>
      </c>
      <c r="M1128" s="1" t="b">
        <f>OR(Solution!$C$2=1,INDEX(Solution!$A$1:$A$11,Solution!$C$2)=Sales_Pipeline[Country])</f>
        <v>1</v>
      </c>
    </row>
    <row r="1129" spans="1:13" x14ac:dyDescent="0.25">
      <c r="A1129" s="2"/>
      <c r="B1129" s="1" t="s">
        <v>54</v>
      </c>
      <c r="C1129" s="1" t="s">
        <v>54</v>
      </c>
      <c r="D1129" s="1" t="s">
        <v>54</v>
      </c>
      <c r="E1129" s="1" t="s">
        <v>54</v>
      </c>
      <c r="I1129" s="1" t="s">
        <v>54</v>
      </c>
      <c r="J1129" s="2"/>
      <c r="K1129" s="1" t="s">
        <v>54</v>
      </c>
      <c r="M1129" s="1" t="b">
        <f>OR(Solution!$C$2=1,INDEX(Solution!$A$1:$A$11,Solution!$C$2)=Sales_Pipeline[Country])</f>
        <v>1</v>
      </c>
    </row>
    <row r="1130" spans="1:13" x14ac:dyDescent="0.25">
      <c r="A1130" s="2"/>
      <c r="B1130" s="1" t="s">
        <v>54</v>
      </c>
      <c r="C1130" s="1" t="s">
        <v>54</v>
      </c>
      <c r="D1130" s="1" t="s">
        <v>54</v>
      </c>
      <c r="E1130" s="1" t="s">
        <v>54</v>
      </c>
      <c r="I1130" s="1" t="s">
        <v>54</v>
      </c>
      <c r="J1130" s="2"/>
      <c r="K1130" s="1" t="s">
        <v>54</v>
      </c>
      <c r="M1130" s="1" t="b">
        <f>OR(Solution!$C$2=1,INDEX(Solution!$A$1:$A$11,Solution!$C$2)=Sales_Pipeline[Country])</f>
        <v>1</v>
      </c>
    </row>
    <row r="1131" spans="1:13" x14ac:dyDescent="0.25">
      <c r="A1131" s="2"/>
      <c r="B1131" s="1" t="s">
        <v>54</v>
      </c>
      <c r="C1131" s="1" t="s">
        <v>54</v>
      </c>
      <c r="D1131" s="1" t="s">
        <v>54</v>
      </c>
      <c r="E1131" s="1" t="s">
        <v>54</v>
      </c>
      <c r="I1131" s="1" t="s">
        <v>54</v>
      </c>
      <c r="J1131" s="2"/>
      <c r="K1131" s="1" t="s">
        <v>54</v>
      </c>
      <c r="M1131" s="1" t="b">
        <f>OR(Solution!$C$2=1,INDEX(Solution!$A$1:$A$11,Solution!$C$2)=Sales_Pipeline[Country])</f>
        <v>1</v>
      </c>
    </row>
    <row r="1132" spans="1:13" x14ac:dyDescent="0.25">
      <c r="A1132" s="2"/>
      <c r="B1132" s="1" t="s">
        <v>54</v>
      </c>
      <c r="C1132" s="1" t="s">
        <v>54</v>
      </c>
      <c r="D1132" s="1" t="s">
        <v>54</v>
      </c>
      <c r="E1132" s="1" t="s">
        <v>54</v>
      </c>
      <c r="I1132" s="1" t="s">
        <v>54</v>
      </c>
      <c r="J1132" s="2"/>
      <c r="K1132" s="1" t="s">
        <v>54</v>
      </c>
      <c r="M1132" s="1" t="b">
        <f>OR(Solution!$C$2=1,INDEX(Solution!$A$1:$A$11,Solution!$C$2)=Sales_Pipeline[Country])</f>
        <v>1</v>
      </c>
    </row>
    <row r="1133" spans="1:13" x14ac:dyDescent="0.25">
      <c r="A1133" s="2"/>
      <c r="B1133" s="1" t="s">
        <v>54</v>
      </c>
      <c r="C1133" s="1" t="s">
        <v>54</v>
      </c>
      <c r="D1133" s="1" t="s">
        <v>54</v>
      </c>
      <c r="E1133" s="1" t="s">
        <v>54</v>
      </c>
      <c r="I1133" s="1" t="s">
        <v>54</v>
      </c>
      <c r="J1133" s="2"/>
      <c r="K1133" s="1" t="s">
        <v>54</v>
      </c>
      <c r="M1133" s="1" t="b">
        <f>OR(Solution!$C$2=1,INDEX(Solution!$A$1:$A$11,Solution!$C$2)=Sales_Pipeline[Country])</f>
        <v>1</v>
      </c>
    </row>
    <row r="1134" spans="1:13" x14ac:dyDescent="0.25">
      <c r="A1134" s="2"/>
      <c r="B1134" s="1" t="s">
        <v>54</v>
      </c>
      <c r="C1134" s="1" t="s">
        <v>54</v>
      </c>
      <c r="D1134" s="1" t="s">
        <v>54</v>
      </c>
      <c r="E1134" s="1" t="s">
        <v>54</v>
      </c>
      <c r="I1134" s="1" t="s">
        <v>54</v>
      </c>
      <c r="J1134" s="2"/>
      <c r="K1134" s="1" t="s">
        <v>54</v>
      </c>
      <c r="M1134" s="1" t="b">
        <f>OR(Solution!$C$2=1,INDEX(Solution!$A$1:$A$11,Solution!$C$2)=Sales_Pipeline[Country])</f>
        <v>1</v>
      </c>
    </row>
    <row r="1135" spans="1:13" x14ac:dyDescent="0.25">
      <c r="A1135" s="2"/>
      <c r="B1135" s="1" t="s">
        <v>54</v>
      </c>
      <c r="C1135" s="1" t="s">
        <v>54</v>
      </c>
      <c r="D1135" s="1" t="s">
        <v>54</v>
      </c>
      <c r="E1135" s="1" t="s">
        <v>54</v>
      </c>
      <c r="I1135" s="1" t="s">
        <v>54</v>
      </c>
      <c r="J1135" s="2"/>
      <c r="K1135" s="1" t="s">
        <v>54</v>
      </c>
      <c r="M1135" s="1" t="b">
        <f>OR(Solution!$C$2=1,INDEX(Solution!$A$1:$A$11,Solution!$C$2)=Sales_Pipeline[Country])</f>
        <v>1</v>
      </c>
    </row>
    <row r="1136" spans="1:13" x14ac:dyDescent="0.25">
      <c r="A1136" s="2"/>
      <c r="B1136" s="1" t="s">
        <v>54</v>
      </c>
      <c r="C1136" s="1" t="s">
        <v>54</v>
      </c>
      <c r="D1136" s="1" t="s">
        <v>54</v>
      </c>
      <c r="E1136" s="1" t="s">
        <v>54</v>
      </c>
      <c r="I1136" s="1" t="s">
        <v>54</v>
      </c>
      <c r="J1136" s="2"/>
      <c r="K1136" s="1" t="s">
        <v>54</v>
      </c>
      <c r="M1136" s="1" t="b">
        <f>OR(Solution!$C$2=1,INDEX(Solution!$A$1:$A$11,Solution!$C$2)=Sales_Pipeline[Country])</f>
        <v>1</v>
      </c>
    </row>
    <row r="1137" spans="1:13" x14ac:dyDescent="0.25">
      <c r="A1137" s="2"/>
      <c r="B1137" s="1" t="s">
        <v>54</v>
      </c>
      <c r="C1137" s="1" t="s">
        <v>54</v>
      </c>
      <c r="D1137" s="1" t="s">
        <v>54</v>
      </c>
      <c r="E1137" s="1" t="s">
        <v>54</v>
      </c>
      <c r="I1137" s="1" t="s">
        <v>54</v>
      </c>
      <c r="J1137" s="2"/>
      <c r="K1137" s="1" t="s">
        <v>54</v>
      </c>
      <c r="M1137" s="1" t="b">
        <f>OR(Solution!$C$2=1,INDEX(Solution!$A$1:$A$11,Solution!$C$2)=Sales_Pipeline[Country])</f>
        <v>1</v>
      </c>
    </row>
    <row r="1138" spans="1:13" x14ac:dyDescent="0.25">
      <c r="A1138" s="2"/>
      <c r="B1138" s="1" t="s">
        <v>54</v>
      </c>
      <c r="C1138" s="1" t="s">
        <v>54</v>
      </c>
      <c r="D1138" s="1" t="s">
        <v>54</v>
      </c>
      <c r="E1138" s="1" t="s">
        <v>54</v>
      </c>
      <c r="I1138" s="1" t="s">
        <v>54</v>
      </c>
      <c r="J1138" s="2"/>
      <c r="K1138" s="1" t="s">
        <v>54</v>
      </c>
      <c r="M1138" s="1" t="b">
        <f>OR(Solution!$C$2=1,INDEX(Solution!$A$1:$A$11,Solution!$C$2)=Sales_Pipeline[Country])</f>
        <v>1</v>
      </c>
    </row>
    <row r="1139" spans="1:13" x14ac:dyDescent="0.25">
      <c r="A1139" s="2"/>
      <c r="B1139" s="1" t="s">
        <v>54</v>
      </c>
      <c r="C1139" s="1" t="s">
        <v>54</v>
      </c>
      <c r="D1139" s="1" t="s">
        <v>54</v>
      </c>
      <c r="E1139" s="1" t="s">
        <v>54</v>
      </c>
      <c r="I1139" s="1" t="s">
        <v>54</v>
      </c>
      <c r="J1139" s="2"/>
      <c r="K1139" s="1" t="s">
        <v>54</v>
      </c>
      <c r="M1139" s="1" t="b">
        <f>OR(Solution!$C$2=1,INDEX(Solution!$A$1:$A$11,Solution!$C$2)=Sales_Pipeline[Country])</f>
        <v>1</v>
      </c>
    </row>
    <row r="1140" spans="1:13" x14ac:dyDescent="0.25">
      <c r="A1140" s="2"/>
      <c r="B1140" s="1" t="s">
        <v>54</v>
      </c>
      <c r="C1140" s="1" t="s">
        <v>54</v>
      </c>
      <c r="D1140" s="1" t="s">
        <v>54</v>
      </c>
      <c r="E1140" s="1" t="s">
        <v>54</v>
      </c>
      <c r="I1140" s="1" t="s">
        <v>54</v>
      </c>
      <c r="J1140" s="2"/>
      <c r="K1140" s="1" t="s">
        <v>54</v>
      </c>
      <c r="M1140" s="1" t="b">
        <f>OR(Solution!$C$2=1,INDEX(Solution!$A$1:$A$11,Solution!$C$2)=Sales_Pipeline[Country])</f>
        <v>1</v>
      </c>
    </row>
    <row r="1141" spans="1:13" x14ac:dyDescent="0.25">
      <c r="A1141" s="2"/>
      <c r="B1141" s="1" t="s">
        <v>54</v>
      </c>
      <c r="C1141" s="1" t="s">
        <v>54</v>
      </c>
      <c r="D1141" s="1" t="s">
        <v>54</v>
      </c>
      <c r="E1141" s="1" t="s">
        <v>54</v>
      </c>
      <c r="I1141" s="1" t="s">
        <v>54</v>
      </c>
      <c r="J1141" s="2"/>
      <c r="K1141" s="1" t="s">
        <v>54</v>
      </c>
      <c r="M1141" s="1" t="b">
        <f>OR(Solution!$C$2=1,INDEX(Solution!$A$1:$A$11,Solution!$C$2)=Sales_Pipeline[Country])</f>
        <v>1</v>
      </c>
    </row>
    <row r="1142" spans="1:13" x14ac:dyDescent="0.25">
      <c r="A1142" s="2"/>
      <c r="B1142" s="1" t="s">
        <v>54</v>
      </c>
      <c r="C1142" s="1" t="s">
        <v>54</v>
      </c>
      <c r="D1142" s="1" t="s">
        <v>54</v>
      </c>
      <c r="E1142" s="1" t="s">
        <v>54</v>
      </c>
      <c r="I1142" s="1" t="s">
        <v>54</v>
      </c>
      <c r="J1142" s="2"/>
      <c r="K1142" s="1" t="s">
        <v>54</v>
      </c>
      <c r="M1142" s="1" t="b">
        <f>OR(Solution!$C$2=1,INDEX(Solution!$A$1:$A$11,Solution!$C$2)=Sales_Pipeline[Country])</f>
        <v>1</v>
      </c>
    </row>
    <row r="1143" spans="1:13" x14ac:dyDescent="0.25">
      <c r="A1143" s="2"/>
      <c r="B1143" s="1" t="s">
        <v>54</v>
      </c>
      <c r="C1143" s="1" t="s">
        <v>54</v>
      </c>
      <c r="D1143" s="1" t="s">
        <v>54</v>
      </c>
      <c r="E1143" s="1" t="s">
        <v>54</v>
      </c>
      <c r="I1143" s="1" t="s">
        <v>54</v>
      </c>
      <c r="J1143" s="2"/>
      <c r="K1143" s="1" t="s">
        <v>54</v>
      </c>
      <c r="M1143" s="1" t="b">
        <f>OR(Solution!$C$2=1,INDEX(Solution!$A$1:$A$11,Solution!$C$2)=Sales_Pipeline[Country])</f>
        <v>1</v>
      </c>
    </row>
    <row r="1144" spans="1:13" x14ac:dyDescent="0.25">
      <c r="A1144" s="2"/>
      <c r="B1144" s="1" t="s">
        <v>54</v>
      </c>
      <c r="C1144" s="1" t="s">
        <v>54</v>
      </c>
      <c r="D1144" s="1" t="s">
        <v>54</v>
      </c>
      <c r="E1144" s="1" t="s">
        <v>54</v>
      </c>
      <c r="I1144" s="1" t="s">
        <v>54</v>
      </c>
      <c r="J1144" s="2"/>
      <c r="K1144" s="1" t="s">
        <v>54</v>
      </c>
      <c r="M1144" s="1" t="b">
        <f>OR(Solution!$C$2=1,INDEX(Solution!$A$1:$A$11,Solution!$C$2)=Sales_Pipeline[Country])</f>
        <v>1</v>
      </c>
    </row>
    <row r="1145" spans="1:13" x14ac:dyDescent="0.25">
      <c r="A1145" s="2"/>
      <c r="B1145" s="1" t="s">
        <v>54</v>
      </c>
      <c r="C1145" s="1" t="s">
        <v>54</v>
      </c>
      <c r="D1145" s="1" t="s">
        <v>54</v>
      </c>
      <c r="E1145" s="1" t="s">
        <v>54</v>
      </c>
      <c r="I1145" s="1" t="s">
        <v>54</v>
      </c>
      <c r="J1145" s="2"/>
      <c r="K1145" s="1" t="s">
        <v>54</v>
      </c>
      <c r="M1145" s="1" t="b">
        <f>OR(Solution!$C$2=1,INDEX(Solution!$A$1:$A$11,Solution!$C$2)=Sales_Pipeline[Country])</f>
        <v>1</v>
      </c>
    </row>
    <row r="1146" spans="1:13" x14ac:dyDescent="0.25">
      <c r="A1146" s="2"/>
      <c r="B1146" s="1" t="s">
        <v>54</v>
      </c>
      <c r="C1146" s="1" t="s">
        <v>54</v>
      </c>
      <c r="D1146" s="1" t="s">
        <v>54</v>
      </c>
      <c r="E1146" s="1" t="s">
        <v>54</v>
      </c>
      <c r="I1146" s="1" t="s">
        <v>54</v>
      </c>
      <c r="J1146" s="2"/>
      <c r="K1146" s="1" t="s">
        <v>54</v>
      </c>
      <c r="M1146" s="1" t="b">
        <f>OR(Solution!$C$2=1,INDEX(Solution!$A$1:$A$11,Solution!$C$2)=Sales_Pipeline[Country])</f>
        <v>1</v>
      </c>
    </row>
    <row r="1147" spans="1:13" x14ac:dyDescent="0.25">
      <c r="A1147" s="2"/>
      <c r="B1147" s="1" t="s">
        <v>54</v>
      </c>
      <c r="C1147" s="1" t="s">
        <v>54</v>
      </c>
      <c r="D1147" s="1" t="s">
        <v>54</v>
      </c>
      <c r="E1147" s="1" t="s">
        <v>54</v>
      </c>
      <c r="I1147" s="1" t="s">
        <v>54</v>
      </c>
      <c r="J1147" s="2"/>
      <c r="K1147" s="1" t="s">
        <v>54</v>
      </c>
      <c r="M1147" s="1" t="b">
        <f>OR(Solution!$C$2=1,INDEX(Solution!$A$1:$A$11,Solution!$C$2)=Sales_Pipeline[Country])</f>
        <v>1</v>
      </c>
    </row>
    <row r="1148" spans="1:13" x14ac:dyDescent="0.25">
      <c r="A1148" s="2"/>
      <c r="B1148" s="1" t="s">
        <v>54</v>
      </c>
      <c r="C1148" s="1" t="s">
        <v>54</v>
      </c>
      <c r="D1148" s="1" t="s">
        <v>54</v>
      </c>
      <c r="E1148" s="1" t="s">
        <v>54</v>
      </c>
      <c r="I1148" s="1" t="s">
        <v>54</v>
      </c>
      <c r="J1148" s="2"/>
      <c r="K1148" s="1" t="s">
        <v>54</v>
      </c>
      <c r="M1148" s="1" t="b">
        <f>OR(Solution!$C$2=1,INDEX(Solution!$A$1:$A$11,Solution!$C$2)=Sales_Pipeline[Country])</f>
        <v>1</v>
      </c>
    </row>
    <row r="1149" spans="1:13" x14ac:dyDescent="0.25">
      <c r="A1149" s="2"/>
      <c r="B1149" s="1" t="s">
        <v>54</v>
      </c>
      <c r="C1149" s="1" t="s">
        <v>54</v>
      </c>
      <c r="D1149" s="1" t="s">
        <v>54</v>
      </c>
      <c r="E1149" s="1" t="s">
        <v>54</v>
      </c>
      <c r="I1149" s="1" t="s">
        <v>54</v>
      </c>
      <c r="J1149" s="2"/>
      <c r="K1149" s="1" t="s">
        <v>54</v>
      </c>
      <c r="M1149" s="1" t="b">
        <f>OR(Solution!$C$2=1,INDEX(Solution!$A$1:$A$11,Solution!$C$2)=Sales_Pipeline[Country])</f>
        <v>1</v>
      </c>
    </row>
    <row r="1150" spans="1:13" x14ac:dyDescent="0.25">
      <c r="A1150" s="2"/>
      <c r="B1150" s="1" t="s">
        <v>54</v>
      </c>
      <c r="C1150" s="1" t="s">
        <v>54</v>
      </c>
      <c r="D1150" s="1" t="s">
        <v>54</v>
      </c>
      <c r="E1150" s="1" t="s">
        <v>54</v>
      </c>
      <c r="I1150" s="1" t="s">
        <v>54</v>
      </c>
      <c r="J1150" s="2"/>
      <c r="K1150" s="1" t="s">
        <v>54</v>
      </c>
      <c r="M1150" s="1" t="b">
        <f>OR(Solution!$C$2=1,INDEX(Solution!$A$1:$A$11,Solution!$C$2)=Sales_Pipeline[Country])</f>
        <v>1</v>
      </c>
    </row>
    <row r="1151" spans="1:13" x14ac:dyDescent="0.25">
      <c r="A1151" s="2"/>
      <c r="B1151" s="1" t="s">
        <v>54</v>
      </c>
      <c r="C1151" s="1" t="s">
        <v>54</v>
      </c>
      <c r="D1151" s="1" t="s">
        <v>54</v>
      </c>
      <c r="E1151" s="1" t="s">
        <v>54</v>
      </c>
      <c r="I1151" s="1" t="s">
        <v>54</v>
      </c>
      <c r="J1151" s="2"/>
      <c r="K1151" s="1" t="s">
        <v>54</v>
      </c>
      <c r="M1151" s="1" t="b">
        <f>OR(Solution!$C$2=1,INDEX(Solution!$A$1:$A$11,Solution!$C$2)=Sales_Pipeline[Country])</f>
        <v>1</v>
      </c>
    </row>
    <row r="1152" spans="1:13" x14ac:dyDescent="0.25">
      <c r="A1152" s="2"/>
      <c r="B1152" s="1" t="s">
        <v>54</v>
      </c>
      <c r="C1152" s="1" t="s">
        <v>54</v>
      </c>
      <c r="D1152" s="1" t="s">
        <v>54</v>
      </c>
      <c r="E1152" s="1" t="s">
        <v>54</v>
      </c>
      <c r="I1152" s="1" t="s">
        <v>54</v>
      </c>
      <c r="J1152" s="2"/>
      <c r="K1152" s="1" t="s">
        <v>54</v>
      </c>
      <c r="M1152" s="1" t="b">
        <f>OR(Solution!$C$2=1,INDEX(Solution!$A$1:$A$11,Solution!$C$2)=Sales_Pipeline[Country])</f>
        <v>1</v>
      </c>
    </row>
    <row r="1153" spans="1:13" x14ac:dyDescent="0.25">
      <c r="A1153" s="2"/>
      <c r="B1153" s="1" t="s">
        <v>54</v>
      </c>
      <c r="C1153" s="1" t="s">
        <v>54</v>
      </c>
      <c r="D1153" s="1" t="s">
        <v>54</v>
      </c>
      <c r="E1153" s="1" t="s">
        <v>54</v>
      </c>
      <c r="I1153" s="1" t="s">
        <v>54</v>
      </c>
      <c r="J1153" s="2"/>
      <c r="K1153" s="1" t="s">
        <v>54</v>
      </c>
      <c r="M1153" s="1" t="b">
        <f>OR(Solution!$C$2=1,INDEX(Solution!$A$1:$A$11,Solution!$C$2)=Sales_Pipeline[Country])</f>
        <v>1</v>
      </c>
    </row>
    <row r="1154" spans="1:13" x14ac:dyDescent="0.25">
      <c r="A1154" s="2"/>
      <c r="B1154" s="1" t="s">
        <v>54</v>
      </c>
      <c r="C1154" s="1" t="s">
        <v>54</v>
      </c>
      <c r="D1154" s="1" t="s">
        <v>54</v>
      </c>
      <c r="E1154" s="1" t="s">
        <v>54</v>
      </c>
      <c r="I1154" s="1" t="s">
        <v>54</v>
      </c>
      <c r="J1154" s="2"/>
      <c r="K1154" s="1" t="s">
        <v>54</v>
      </c>
      <c r="M1154" s="1" t="b">
        <f>OR(Solution!$C$2=1,INDEX(Solution!$A$1:$A$11,Solution!$C$2)=Sales_Pipeline[Country])</f>
        <v>1</v>
      </c>
    </row>
    <row r="1155" spans="1:13" x14ac:dyDescent="0.25">
      <c r="A1155" s="2"/>
      <c r="B1155" s="1" t="s">
        <v>54</v>
      </c>
      <c r="C1155" s="1" t="s">
        <v>54</v>
      </c>
      <c r="D1155" s="1" t="s">
        <v>54</v>
      </c>
      <c r="E1155" s="1" t="s">
        <v>54</v>
      </c>
      <c r="I1155" s="1" t="s">
        <v>54</v>
      </c>
      <c r="J1155" s="2"/>
      <c r="K1155" s="1" t="s">
        <v>54</v>
      </c>
      <c r="M1155" s="1" t="b">
        <f>OR(Solution!$C$2=1,INDEX(Solution!$A$1:$A$11,Solution!$C$2)=Sales_Pipeline[Country])</f>
        <v>1</v>
      </c>
    </row>
    <row r="1156" spans="1:13" x14ac:dyDescent="0.25">
      <c r="A1156" s="2"/>
      <c r="B1156" s="1" t="s">
        <v>54</v>
      </c>
      <c r="C1156" s="1" t="s">
        <v>54</v>
      </c>
      <c r="D1156" s="1" t="s">
        <v>54</v>
      </c>
      <c r="E1156" s="1" t="s">
        <v>54</v>
      </c>
      <c r="I1156" s="1" t="s">
        <v>54</v>
      </c>
      <c r="J1156" s="2"/>
      <c r="K1156" s="1" t="s">
        <v>54</v>
      </c>
      <c r="M1156" s="1" t="b">
        <f>OR(Solution!$C$2=1,INDEX(Solution!$A$1:$A$11,Solution!$C$2)=Sales_Pipeline[Country])</f>
        <v>1</v>
      </c>
    </row>
    <row r="1157" spans="1:13" x14ac:dyDescent="0.25">
      <c r="A1157" s="2"/>
      <c r="B1157" s="1" t="s">
        <v>54</v>
      </c>
      <c r="C1157" s="1" t="s">
        <v>54</v>
      </c>
      <c r="D1157" s="1" t="s">
        <v>54</v>
      </c>
      <c r="E1157" s="1" t="s">
        <v>54</v>
      </c>
      <c r="I1157" s="1" t="s">
        <v>54</v>
      </c>
      <c r="J1157" s="2"/>
      <c r="K1157" s="1" t="s">
        <v>54</v>
      </c>
      <c r="M1157" s="1" t="b">
        <f>OR(Solution!$C$2=1,INDEX(Solution!$A$1:$A$11,Solution!$C$2)=Sales_Pipeline[Country])</f>
        <v>1</v>
      </c>
    </row>
    <row r="1158" spans="1:13" x14ac:dyDescent="0.25">
      <c r="A1158" s="2"/>
      <c r="B1158" s="1" t="s">
        <v>54</v>
      </c>
      <c r="C1158" s="1" t="s">
        <v>54</v>
      </c>
      <c r="D1158" s="1" t="s">
        <v>54</v>
      </c>
      <c r="E1158" s="1" t="s">
        <v>54</v>
      </c>
      <c r="I1158" s="1" t="s">
        <v>54</v>
      </c>
      <c r="J1158" s="2"/>
      <c r="K1158" s="1" t="s">
        <v>54</v>
      </c>
      <c r="M1158" s="1" t="b">
        <f>OR(Solution!$C$2=1,INDEX(Solution!$A$1:$A$11,Solution!$C$2)=Sales_Pipeline[Country])</f>
        <v>1</v>
      </c>
    </row>
    <row r="1159" spans="1:13" x14ac:dyDescent="0.25">
      <c r="A1159" s="2"/>
      <c r="B1159" s="1" t="s">
        <v>54</v>
      </c>
      <c r="C1159" s="1" t="s">
        <v>54</v>
      </c>
      <c r="D1159" s="1" t="s">
        <v>54</v>
      </c>
      <c r="E1159" s="1" t="s">
        <v>54</v>
      </c>
      <c r="I1159" s="1" t="s">
        <v>54</v>
      </c>
      <c r="J1159" s="2"/>
      <c r="K1159" s="1" t="s">
        <v>54</v>
      </c>
      <c r="M1159" s="1" t="b">
        <f>OR(Solution!$C$2=1,INDEX(Solution!$A$1:$A$11,Solution!$C$2)=Sales_Pipeline[Country])</f>
        <v>1</v>
      </c>
    </row>
    <row r="1160" spans="1:13" x14ac:dyDescent="0.25">
      <c r="A1160" s="2"/>
      <c r="B1160" s="1" t="s">
        <v>54</v>
      </c>
      <c r="C1160" s="1" t="s">
        <v>54</v>
      </c>
      <c r="D1160" s="1" t="s">
        <v>54</v>
      </c>
      <c r="E1160" s="1" t="s">
        <v>54</v>
      </c>
      <c r="I1160" s="1" t="s">
        <v>54</v>
      </c>
      <c r="J1160" s="2"/>
      <c r="K1160" s="1" t="s">
        <v>54</v>
      </c>
      <c r="M1160" s="1" t="b">
        <f>OR(Solution!$C$2=1,INDEX(Solution!$A$1:$A$11,Solution!$C$2)=Sales_Pipeline[Country])</f>
        <v>1</v>
      </c>
    </row>
    <row r="1161" spans="1:13" x14ac:dyDescent="0.25">
      <c r="A1161" s="2"/>
      <c r="B1161" s="1" t="s">
        <v>54</v>
      </c>
      <c r="C1161" s="1" t="s">
        <v>54</v>
      </c>
      <c r="D1161" s="1" t="s">
        <v>54</v>
      </c>
      <c r="E1161" s="1" t="s">
        <v>54</v>
      </c>
      <c r="I1161" s="1" t="s">
        <v>54</v>
      </c>
      <c r="J1161" s="2"/>
      <c r="K1161" s="1" t="s">
        <v>54</v>
      </c>
      <c r="M1161" s="1" t="b">
        <f>OR(Solution!$C$2=1,INDEX(Solution!$A$1:$A$11,Solution!$C$2)=Sales_Pipeline[Country])</f>
        <v>1</v>
      </c>
    </row>
    <row r="1162" spans="1:13" x14ac:dyDescent="0.25">
      <c r="A1162" s="2"/>
      <c r="B1162" s="1" t="s">
        <v>54</v>
      </c>
      <c r="C1162" s="1" t="s">
        <v>54</v>
      </c>
      <c r="D1162" s="1" t="s">
        <v>54</v>
      </c>
      <c r="E1162" s="1" t="s">
        <v>54</v>
      </c>
      <c r="I1162" s="1" t="s">
        <v>54</v>
      </c>
      <c r="J1162" s="2"/>
      <c r="K1162" s="1" t="s">
        <v>54</v>
      </c>
      <c r="M1162" s="1" t="b">
        <f>OR(Solution!$C$2=1,INDEX(Solution!$A$1:$A$11,Solution!$C$2)=Sales_Pipeline[Country])</f>
        <v>1</v>
      </c>
    </row>
    <row r="1163" spans="1:13" x14ac:dyDescent="0.25">
      <c r="A1163" s="2"/>
      <c r="B1163" s="1" t="s">
        <v>54</v>
      </c>
      <c r="C1163" s="1" t="s">
        <v>54</v>
      </c>
      <c r="D1163" s="1" t="s">
        <v>54</v>
      </c>
      <c r="E1163" s="1" t="s">
        <v>54</v>
      </c>
      <c r="I1163" s="1" t="s">
        <v>54</v>
      </c>
      <c r="J1163" s="2"/>
      <c r="K1163" s="1" t="s">
        <v>54</v>
      </c>
      <c r="M1163" s="1" t="b">
        <f>OR(Solution!$C$2=1,INDEX(Solution!$A$1:$A$11,Solution!$C$2)=Sales_Pipeline[Country])</f>
        <v>1</v>
      </c>
    </row>
    <row r="1164" spans="1:13" x14ac:dyDescent="0.25">
      <c r="A1164" s="2"/>
      <c r="B1164" s="1" t="s">
        <v>54</v>
      </c>
      <c r="C1164" s="1" t="s">
        <v>54</v>
      </c>
      <c r="D1164" s="1" t="s">
        <v>54</v>
      </c>
      <c r="E1164" s="1" t="s">
        <v>54</v>
      </c>
      <c r="I1164" s="1" t="s">
        <v>54</v>
      </c>
      <c r="J1164" s="2"/>
      <c r="K1164" s="1" t="s">
        <v>54</v>
      </c>
      <c r="M1164" s="1" t="b">
        <f>OR(Solution!$C$2=1,INDEX(Solution!$A$1:$A$11,Solution!$C$2)=Sales_Pipeline[Country])</f>
        <v>1</v>
      </c>
    </row>
    <row r="1165" spans="1:13" x14ac:dyDescent="0.25">
      <c r="A1165" s="2"/>
      <c r="B1165" s="1" t="s">
        <v>54</v>
      </c>
      <c r="C1165" s="1" t="s">
        <v>54</v>
      </c>
      <c r="D1165" s="1" t="s">
        <v>54</v>
      </c>
      <c r="E1165" s="1" t="s">
        <v>54</v>
      </c>
      <c r="I1165" s="1" t="s">
        <v>54</v>
      </c>
      <c r="J1165" s="2"/>
      <c r="K1165" s="1" t="s">
        <v>54</v>
      </c>
      <c r="M1165" s="1" t="b">
        <f>OR(Solution!$C$2=1,INDEX(Solution!$A$1:$A$11,Solution!$C$2)=Sales_Pipeline[Country])</f>
        <v>1</v>
      </c>
    </row>
    <row r="1166" spans="1:13" x14ac:dyDescent="0.25">
      <c r="A1166" s="2"/>
      <c r="B1166" s="1" t="s">
        <v>54</v>
      </c>
      <c r="C1166" s="1" t="s">
        <v>54</v>
      </c>
      <c r="D1166" s="1" t="s">
        <v>54</v>
      </c>
      <c r="E1166" s="1" t="s">
        <v>54</v>
      </c>
      <c r="I1166" s="1" t="s">
        <v>54</v>
      </c>
      <c r="J1166" s="2"/>
      <c r="K1166" s="1" t="s">
        <v>54</v>
      </c>
      <c r="M1166" s="1" t="b">
        <f>OR(Solution!$C$2=1,INDEX(Solution!$A$1:$A$11,Solution!$C$2)=Sales_Pipeline[Country])</f>
        <v>1</v>
      </c>
    </row>
    <row r="1167" spans="1:13" x14ac:dyDescent="0.25">
      <c r="A1167" s="2"/>
      <c r="B1167" s="1" t="s">
        <v>54</v>
      </c>
      <c r="C1167" s="1" t="s">
        <v>54</v>
      </c>
      <c r="D1167" s="1" t="s">
        <v>54</v>
      </c>
      <c r="E1167" s="1" t="s">
        <v>54</v>
      </c>
      <c r="I1167" s="1" t="s">
        <v>54</v>
      </c>
      <c r="J1167" s="2"/>
      <c r="K1167" s="1" t="s">
        <v>54</v>
      </c>
      <c r="M1167" s="1" t="b">
        <f>OR(Solution!$C$2=1,INDEX(Solution!$A$1:$A$11,Solution!$C$2)=Sales_Pipeline[Country])</f>
        <v>1</v>
      </c>
    </row>
    <row r="1168" spans="1:13" x14ac:dyDescent="0.25">
      <c r="A1168" s="2"/>
      <c r="B1168" s="1" t="s">
        <v>54</v>
      </c>
      <c r="C1168" s="1" t="s">
        <v>54</v>
      </c>
      <c r="D1168" s="1" t="s">
        <v>54</v>
      </c>
      <c r="E1168" s="1" t="s">
        <v>54</v>
      </c>
      <c r="I1168" s="1" t="s">
        <v>54</v>
      </c>
      <c r="J1168" s="2"/>
      <c r="K1168" s="1" t="s">
        <v>54</v>
      </c>
      <c r="M1168" s="1" t="b">
        <f>OR(Solution!$C$2=1,INDEX(Solution!$A$1:$A$11,Solution!$C$2)=Sales_Pipeline[Country])</f>
        <v>1</v>
      </c>
    </row>
    <row r="1169" spans="1:13" x14ac:dyDescent="0.25">
      <c r="A1169" s="2"/>
      <c r="B1169" s="1" t="s">
        <v>54</v>
      </c>
      <c r="C1169" s="1" t="s">
        <v>54</v>
      </c>
      <c r="D1169" s="1" t="s">
        <v>54</v>
      </c>
      <c r="E1169" s="1" t="s">
        <v>54</v>
      </c>
      <c r="I1169" s="1" t="s">
        <v>54</v>
      </c>
      <c r="J1169" s="2"/>
      <c r="K1169" s="1" t="s">
        <v>54</v>
      </c>
      <c r="M1169" s="1" t="b">
        <f>OR(Solution!$C$2=1,INDEX(Solution!$A$1:$A$11,Solution!$C$2)=Sales_Pipeline[Country])</f>
        <v>1</v>
      </c>
    </row>
    <row r="1170" spans="1:13" x14ac:dyDescent="0.25">
      <c r="A1170" s="2"/>
      <c r="B1170" s="1" t="s">
        <v>54</v>
      </c>
      <c r="C1170" s="1" t="s">
        <v>54</v>
      </c>
      <c r="D1170" s="1" t="s">
        <v>54</v>
      </c>
      <c r="E1170" s="1" t="s">
        <v>54</v>
      </c>
      <c r="I1170" s="1" t="s">
        <v>54</v>
      </c>
      <c r="J1170" s="2"/>
      <c r="K1170" s="1" t="s">
        <v>54</v>
      </c>
      <c r="M1170" s="1" t="b">
        <f>OR(Solution!$C$2=1,INDEX(Solution!$A$1:$A$11,Solution!$C$2)=Sales_Pipeline[Country])</f>
        <v>1</v>
      </c>
    </row>
    <row r="1171" spans="1:13" x14ac:dyDescent="0.25">
      <c r="A1171" s="2"/>
      <c r="B1171" s="1" t="s">
        <v>54</v>
      </c>
      <c r="C1171" s="1" t="s">
        <v>54</v>
      </c>
      <c r="D1171" s="1" t="s">
        <v>54</v>
      </c>
      <c r="E1171" s="1" t="s">
        <v>54</v>
      </c>
      <c r="I1171" s="1" t="s">
        <v>54</v>
      </c>
      <c r="J1171" s="2"/>
      <c r="K1171" s="1" t="s">
        <v>54</v>
      </c>
      <c r="M1171" s="1" t="b">
        <f>OR(Solution!$C$2=1,INDEX(Solution!$A$1:$A$11,Solution!$C$2)=Sales_Pipeline[Country])</f>
        <v>1</v>
      </c>
    </row>
    <row r="1172" spans="1:13" x14ac:dyDescent="0.25">
      <c r="A1172" s="2"/>
      <c r="B1172" s="1" t="s">
        <v>54</v>
      </c>
      <c r="C1172" s="1" t="s">
        <v>54</v>
      </c>
      <c r="D1172" s="1" t="s">
        <v>54</v>
      </c>
      <c r="E1172" s="1" t="s">
        <v>54</v>
      </c>
      <c r="I1172" s="1" t="s">
        <v>54</v>
      </c>
      <c r="J1172" s="2"/>
      <c r="K1172" s="1" t="s">
        <v>54</v>
      </c>
      <c r="M1172" s="1" t="b">
        <f>OR(Solution!$C$2=1,INDEX(Solution!$A$1:$A$11,Solution!$C$2)=Sales_Pipeline[Country])</f>
        <v>1</v>
      </c>
    </row>
    <row r="1173" spans="1:13" x14ac:dyDescent="0.25">
      <c r="A1173" s="2"/>
      <c r="B1173" s="1" t="s">
        <v>54</v>
      </c>
      <c r="C1173" s="1" t="s">
        <v>54</v>
      </c>
      <c r="D1173" s="1" t="s">
        <v>54</v>
      </c>
      <c r="E1173" s="1" t="s">
        <v>54</v>
      </c>
      <c r="I1173" s="1" t="s">
        <v>54</v>
      </c>
      <c r="J1173" s="2"/>
      <c r="K1173" s="1" t="s">
        <v>54</v>
      </c>
      <c r="M1173" s="1" t="b">
        <f>OR(Solution!$C$2=1,INDEX(Solution!$A$1:$A$11,Solution!$C$2)=Sales_Pipeline[Country])</f>
        <v>1</v>
      </c>
    </row>
    <row r="1174" spans="1:13" x14ac:dyDescent="0.25">
      <c r="A1174" s="2"/>
      <c r="B1174" s="1" t="s">
        <v>54</v>
      </c>
      <c r="C1174" s="1" t="s">
        <v>54</v>
      </c>
      <c r="D1174" s="1" t="s">
        <v>54</v>
      </c>
      <c r="E1174" s="1" t="s">
        <v>54</v>
      </c>
      <c r="I1174" s="1" t="s">
        <v>54</v>
      </c>
      <c r="J1174" s="2"/>
      <c r="K1174" s="1" t="s">
        <v>54</v>
      </c>
      <c r="M1174" s="1" t="b">
        <f>OR(Solution!$C$2=1,INDEX(Solution!$A$1:$A$11,Solution!$C$2)=Sales_Pipeline[Country])</f>
        <v>1</v>
      </c>
    </row>
    <row r="1175" spans="1:13" x14ac:dyDescent="0.25">
      <c r="A1175" s="2"/>
      <c r="B1175" s="1" t="s">
        <v>54</v>
      </c>
      <c r="C1175" s="1" t="s">
        <v>54</v>
      </c>
      <c r="D1175" s="1" t="s">
        <v>54</v>
      </c>
      <c r="E1175" s="1" t="s">
        <v>54</v>
      </c>
      <c r="I1175" s="1" t="s">
        <v>54</v>
      </c>
      <c r="J1175" s="2"/>
      <c r="K1175" s="1" t="s">
        <v>54</v>
      </c>
      <c r="M1175" s="1" t="b">
        <f>OR(Solution!$C$2=1,INDEX(Solution!$A$1:$A$11,Solution!$C$2)=Sales_Pipeline[Country])</f>
        <v>1</v>
      </c>
    </row>
    <row r="1176" spans="1:13" x14ac:dyDescent="0.25">
      <c r="A1176" s="2"/>
      <c r="B1176" s="1" t="s">
        <v>54</v>
      </c>
      <c r="C1176" s="1" t="s">
        <v>54</v>
      </c>
      <c r="D1176" s="1" t="s">
        <v>54</v>
      </c>
      <c r="E1176" s="1" t="s">
        <v>54</v>
      </c>
      <c r="I1176" s="1" t="s">
        <v>54</v>
      </c>
      <c r="J1176" s="2"/>
      <c r="K1176" s="1" t="s">
        <v>54</v>
      </c>
      <c r="M1176" s="1" t="b">
        <f>OR(Solution!$C$2=1,INDEX(Solution!$A$1:$A$11,Solution!$C$2)=Sales_Pipeline[Country])</f>
        <v>1</v>
      </c>
    </row>
    <row r="1177" spans="1:13" x14ac:dyDescent="0.25">
      <c r="A1177" s="2"/>
      <c r="B1177" s="1" t="s">
        <v>54</v>
      </c>
      <c r="C1177" s="1" t="s">
        <v>54</v>
      </c>
      <c r="D1177" s="1" t="s">
        <v>54</v>
      </c>
      <c r="E1177" s="1" t="s">
        <v>54</v>
      </c>
      <c r="I1177" s="1" t="s">
        <v>54</v>
      </c>
      <c r="J1177" s="2"/>
      <c r="K1177" s="1" t="s">
        <v>54</v>
      </c>
      <c r="M1177" s="1" t="b">
        <f>OR(Solution!$C$2=1,INDEX(Solution!$A$1:$A$11,Solution!$C$2)=Sales_Pipeline[Country])</f>
        <v>1</v>
      </c>
    </row>
    <row r="1178" spans="1:13" x14ac:dyDescent="0.25">
      <c r="A1178" s="2"/>
      <c r="B1178" s="1" t="s">
        <v>54</v>
      </c>
      <c r="C1178" s="1" t="s">
        <v>54</v>
      </c>
      <c r="D1178" s="1" t="s">
        <v>54</v>
      </c>
      <c r="E1178" s="1" t="s">
        <v>54</v>
      </c>
      <c r="I1178" s="1" t="s">
        <v>54</v>
      </c>
      <c r="J1178" s="2"/>
      <c r="K1178" s="1" t="s">
        <v>54</v>
      </c>
      <c r="M1178" s="1" t="b">
        <f>OR(Solution!$C$2=1,INDEX(Solution!$A$1:$A$11,Solution!$C$2)=Sales_Pipeline[Country])</f>
        <v>1</v>
      </c>
    </row>
    <row r="1179" spans="1:13" x14ac:dyDescent="0.25">
      <c r="A1179" s="2"/>
      <c r="B1179" s="1" t="s">
        <v>54</v>
      </c>
      <c r="C1179" s="1" t="s">
        <v>54</v>
      </c>
      <c r="D1179" s="1" t="s">
        <v>54</v>
      </c>
      <c r="E1179" s="1" t="s">
        <v>54</v>
      </c>
      <c r="I1179" s="1" t="s">
        <v>54</v>
      </c>
      <c r="J1179" s="2"/>
      <c r="K1179" s="1" t="s">
        <v>54</v>
      </c>
      <c r="M1179" s="1" t="b">
        <f>OR(Solution!$C$2=1,INDEX(Solution!$A$1:$A$11,Solution!$C$2)=Sales_Pipeline[Country])</f>
        <v>1</v>
      </c>
    </row>
    <row r="1180" spans="1:13" x14ac:dyDescent="0.25">
      <c r="A1180" s="2"/>
      <c r="B1180" s="1" t="s">
        <v>54</v>
      </c>
      <c r="C1180" s="1" t="s">
        <v>54</v>
      </c>
      <c r="D1180" s="1" t="s">
        <v>54</v>
      </c>
      <c r="E1180" s="1" t="s">
        <v>54</v>
      </c>
      <c r="I1180" s="1" t="s">
        <v>54</v>
      </c>
      <c r="J1180" s="2"/>
      <c r="K1180" s="1" t="s">
        <v>54</v>
      </c>
      <c r="M1180" s="1" t="b">
        <f>OR(Solution!$C$2=1,INDEX(Solution!$A$1:$A$11,Solution!$C$2)=Sales_Pipeline[Country])</f>
        <v>1</v>
      </c>
    </row>
    <row r="1181" spans="1:13" x14ac:dyDescent="0.25">
      <c r="A1181" s="2"/>
      <c r="B1181" s="1" t="s">
        <v>54</v>
      </c>
      <c r="C1181" s="1" t="s">
        <v>54</v>
      </c>
      <c r="D1181" s="1" t="s">
        <v>54</v>
      </c>
      <c r="E1181" s="1" t="s">
        <v>54</v>
      </c>
      <c r="I1181" s="1" t="s">
        <v>54</v>
      </c>
      <c r="J1181" s="2"/>
      <c r="K1181" s="1" t="s">
        <v>54</v>
      </c>
      <c r="M1181" s="1" t="b">
        <f>OR(Solution!$C$2=1,INDEX(Solution!$A$1:$A$11,Solution!$C$2)=Sales_Pipeline[Country])</f>
        <v>1</v>
      </c>
    </row>
    <row r="1182" spans="1:13" x14ac:dyDescent="0.25">
      <c r="A1182" s="2"/>
      <c r="B1182" s="1" t="s">
        <v>54</v>
      </c>
      <c r="C1182" s="1" t="s">
        <v>54</v>
      </c>
      <c r="D1182" s="1" t="s">
        <v>54</v>
      </c>
      <c r="E1182" s="1" t="s">
        <v>54</v>
      </c>
      <c r="I1182" s="1" t="s">
        <v>54</v>
      </c>
      <c r="J1182" s="2"/>
      <c r="K1182" s="1" t="s">
        <v>54</v>
      </c>
      <c r="M1182" s="1" t="b">
        <f>OR(Solution!$C$2=1,INDEX(Solution!$A$1:$A$11,Solution!$C$2)=Sales_Pipeline[Country])</f>
        <v>1</v>
      </c>
    </row>
    <row r="1183" spans="1:13" x14ac:dyDescent="0.25">
      <c r="A1183" s="2"/>
      <c r="B1183" s="1" t="s">
        <v>54</v>
      </c>
      <c r="C1183" s="1" t="s">
        <v>54</v>
      </c>
      <c r="D1183" s="1" t="s">
        <v>54</v>
      </c>
      <c r="E1183" s="1" t="s">
        <v>54</v>
      </c>
      <c r="I1183" s="1" t="s">
        <v>54</v>
      </c>
      <c r="J1183" s="2"/>
      <c r="K1183" s="1" t="s">
        <v>54</v>
      </c>
      <c r="M1183" s="1" t="b">
        <f>OR(Solution!$C$2=1,INDEX(Solution!$A$1:$A$11,Solution!$C$2)=Sales_Pipeline[Country])</f>
        <v>1</v>
      </c>
    </row>
    <row r="1184" spans="1:13" x14ac:dyDescent="0.25">
      <c r="A1184" s="2"/>
      <c r="B1184" s="1" t="s">
        <v>54</v>
      </c>
      <c r="C1184" s="1" t="s">
        <v>54</v>
      </c>
      <c r="D1184" s="1" t="s">
        <v>54</v>
      </c>
      <c r="E1184" s="1" t="s">
        <v>54</v>
      </c>
      <c r="I1184" s="1" t="s">
        <v>54</v>
      </c>
      <c r="J1184" s="2"/>
      <c r="K1184" s="1" t="s">
        <v>54</v>
      </c>
      <c r="M1184" s="1" t="b">
        <f>OR(Solution!$C$2=1,INDEX(Solution!$A$1:$A$11,Solution!$C$2)=Sales_Pipeline[Country])</f>
        <v>1</v>
      </c>
    </row>
    <row r="1185" spans="1:13" x14ac:dyDescent="0.25">
      <c r="A1185" s="2"/>
      <c r="B1185" s="1" t="s">
        <v>54</v>
      </c>
      <c r="C1185" s="1" t="s">
        <v>54</v>
      </c>
      <c r="D1185" s="1" t="s">
        <v>54</v>
      </c>
      <c r="E1185" s="1" t="s">
        <v>54</v>
      </c>
      <c r="I1185" s="1" t="s">
        <v>54</v>
      </c>
      <c r="J1185" s="2"/>
      <c r="K1185" s="1" t="s">
        <v>54</v>
      </c>
      <c r="M1185" s="1" t="b">
        <f>OR(Solution!$C$2=1,INDEX(Solution!$A$1:$A$11,Solution!$C$2)=Sales_Pipeline[Country])</f>
        <v>1</v>
      </c>
    </row>
    <row r="1186" spans="1:13" x14ac:dyDescent="0.25">
      <c r="A1186" s="2"/>
      <c r="B1186" s="1" t="s">
        <v>54</v>
      </c>
      <c r="C1186" s="1" t="s">
        <v>54</v>
      </c>
      <c r="D1186" s="1" t="s">
        <v>54</v>
      </c>
      <c r="E1186" s="1" t="s">
        <v>54</v>
      </c>
      <c r="I1186" s="1" t="s">
        <v>54</v>
      </c>
      <c r="J1186" s="2"/>
      <c r="K1186" s="1" t="s">
        <v>54</v>
      </c>
      <c r="M1186" s="1" t="b">
        <f>OR(Solution!$C$2=1,INDEX(Solution!$A$1:$A$11,Solution!$C$2)=Sales_Pipeline[Country])</f>
        <v>1</v>
      </c>
    </row>
    <row r="1187" spans="1:13" x14ac:dyDescent="0.25">
      <c r="A1187" s="2"/>
      <c r="B1187" s="1" t="s">
        <v>54</v>
      </c>
      <c r="C1187" s="1" t="s">
        <v>54</v>
      </c>
      <c r="D1187" s="1" t="s">
        <v>54</v>
      </c>
      <c r="E1187" s="1" t="s">
        <v>54</v>
      </c>
      <c r="I1187" s="1" t="s">
        <v>54</v>
      </c>
      <c r="J1187" s="2"/>
      <c r="K1187" s="1" t="s">
        <v>54</v>
      </c>
      <c r="M1187" s="1" t="b">
        <f>OR(Solution!$C$2=1,INDEX(Solution!$A$1:$A$11,Solution!$C$2)=Sales_Pipeline[Country])</f>
        <v>1</v>
      </c>
    </row>
    <row r="1188" spans="1:13" x14ac:dyDescent="0.25">
      <c r="A1188" s="2"/>
      <c r="B1188" s="1" t="s">
        <v>54</v>
      </c>
      <c r="C1188" s="1" t="s">
        <v>54</v>
      </c>
      <c r="D1188" s="1" t="s">
        <v>54</v>
      </c>
      <c r="E1188" s="1" t="s">
        <v>54</v>
      </c>
      <c r="I1188" s="1" t="s">
        <v>54</v>
      </c>
      <c r="J1188" s="2"/>
      <c r="K1188" s="1" t="s">
        <v>54</v>
      </c>
      <c r="M1188" s="1" t="b">
        <f>OR(Solution!$C$2=1,INDEX(Solution!$A$1:$A$11,Solution!$C$2)=Sales_Pipeline[Country])</f>
        <v>1</v>
      </c>
    </row>
    <row r="1189" spans="1:13" x14ac:dyDescent="0.25">
      <c r="A1189" s="2"/>
      <c r="B1189" s="1" t="s">
        <v>54</v>
      </c>
      <c r="C1189" s="1" t="s">
        <v>54</v>
      </c>
      <c r="D1189" s="1" t="s">
        <v>54</v>
      </c>
      <c r="E1189" s="1" t="s">
        <v>54</v>
      </c>
      <c r="I1189" s="1" t="s">
        <v>54</v>
      </c>
      <c r="J1189" s="2"/>
      <c r="K1189" s="1" t="s">
        <v>54</v>
      </c>
      <c r="M1189" s="1" t="b">
        <f>OR(Solution!$C$2=1,INDEX(Solution!$A$1:$A$11,Solution!$C$2)=Sales_Pipeline[Country])</f>
        <v>1</v>
      </c>
    </row>
    <row r="1190" spans="1:13" x14ac:dyDescent="0.25">
      <c r="A1190" s="2"/>
      <c r="B1190" s="1" t="s">
        <v>54</v>
      </c>
      <c r="C1190" s="1" t="s">
        <v>54</v>
      </c>
      <c r="D1190" s="1" t="s">
        <v>54</v>
      </c>
      <c r="E1190" s="1" t="s">
        <v>54</v>
      </c>
      <c r="I1190" s="1" t="s">
        <v>54</v>
      </c>
      <c r="J1190" s="2"/>
      <c r="K1190" s="1" t="s">
        <v>54</v>
      </c>
      <c r="M1190" s="1" t="b">
        <f>OR(Solution!$C$2=1,INDEX(Solution!$A$1:$A$11,Solution!$C$2)=Sales_Pipeline[Country])</f>
        <v>1</v>
      </c>
    </row>
    <row r="1191" spans="1:13" x14ac:dyDescent="0.25">
      <c r="A1191" s="2"/>
      <c r="B1191" s="1" t="s">
        <v>54</v>
      </c>
      <c r="C1191" s="1" t="s">
        <v>54</v>
      </c>
      <c r="D1191" s="1" t="s">
        <v>54</v>
      </c>
      <c r="E1191" s="1" t="s">
        <v>54</v>
      </c>
      <c r="I1191" s="1" t="s">
        <v>54</v>
      </c>
      <c r="J1191" s="2"/>
      <c r="K1191" s="1" t="s">
        <v>54</v>
      </c>
      <c r="M1191" s="1" t="b">
        <f>OR(Solution!$C$2=1,INDEX(Solution!$A$1:$A$11,Solution!$C$2)=Sales_Pipeline[Country])</f>
        <v>1</v>
      </c>
    </row>
    <row r="1192" spans="1:13" x14ac:dyDescent="0.25">
      <c r="A1192" s="2"/>
      <c r="B1192" s="1" t="s">
        <v>54</v>
      </c>
      <c r="C1192" s="1" t="s">
        <v>54</v>
      </c>
      <c r="D1192" s="1" t="s">
        <v>54</v>
      </c>
      <c r="E1192" s="1" t="s">
        <v>54</v>
      </c>
      <c r="I1192" s="1" t="s">
        <v>54</v>
      </c>
      <c r="J1192" s="2"/>
      <c r="K1192" s="1" t="s">
        <v>54</v>
      </c>
      <c r="M1192" s="1" t="b">
        <f>OR(Solution!$C$2=1,INDEX(Solution!$A$1:$A$11,Solution!$C$2)=Sales_Pipeline[Country])</f>
        <v>1</v>
      </c>
    </row>
    <row r="1193" spans="1:13" x14ac:dyDescent="0.25">
      <c r="A1193" s="2"/>
      <c r="B1193" s="1" t="s">
        <v>54</v>
      </c>
      <c r="C1193" s="1" t="s">
        <v>54</v>
      </c>
      <c r="D1193" s="1" t="s">
        <v>54</v>
      </c>
      <c r="E1193" s="1" t="s">
        <v>54</v>
      </c>
      <c r="I1193" s="1" t="s">
        <v>54</v>
      </c>
      <c r="J1193" s="2"/>
      <c r="K1193" s="1" t="s">
        <v>54</v>
      </c>
      <c r="M1193" s="1" t="b">
        <f>OR(Solution!$C$2=1,INDEX(Solution!$A$1:$A$11,Solution!$C$2)=Sales_Pipeline[Country])</f>
        <v>1</v>
      </c>
    </row>
    <row r="1194" spans="1:13" x14ac:dyDescent="0.25">
      <c r="A1194" s="2"/>
      <c r="B1194" s="1" t="s">
        <v>54</v>
      </c>
      <c r="C1194" s="1" t="s">
        <v>54</v>
      </c>
      <c r="D1194" s="1" t="s">
        <v>54</v>
      </c>
      <c r="E1194" s="1" t="s">
        <v>54</v>
      </c>
      <c r="I1194" s="1" t="s">
        <v>54</v>
      </c>
      <c r="J1194" s="2"/>
      <c r="K1194" s="1" t="s">
        <v>54</v>
      </c>
      <c r="M1194" s="1" t="b">
        <f>OR(Solution!$C$2=1,INDEX(Solution!$A$1:$A$11,Solution!$C$2)=Sales_Pipeline[Country])</f>
        <v>1</v>
      </c>
    </row>
    <row r="1195" spans="1:13" x14ac:dyDescent="0.25">
      <c r="A1195" s="2"/>
      <c r="B1195" s="1" t="s">
        <v>54</v>
      </c>
      <c r="C1195" s="1" t="s">
        <v>54</v>
      </c>
      <c r="D1195" s="1" t="s">
        <v>54</v>
      </c>
      <c r="E1195" s="1" t="s">
        <v>54</v>
      </c>
      <c r="I1195" s="1" t="s">
        <v>54</v>
      </c>
      <c r="J1195" s="2"/>
      <c r="K1195" s="1" t="s">
        <v>54</v>
      </c>
      <c r="M1195" s="1" t="b">
        <f>OR(Solution!$C$2=1,INDEX(Solution!$A$1:$A$11,Solution!$C$2)=Sales_Pipeline[Country])</f>
        <v>1</v>
      </c>
    </row>
    <row r="1196" spans="1:13" x14ac:dyDescent="0.25">
      <c r="A1196" s="2"/>
      <c r="B1196" s="1" t="s">
        <v>54</v>
      </c>
      <c r="C1196" s="1" t="s">
        <v>54</v>
      </c>
      <c r="D1196" s="1" t="s">
        <v>54</v>
      </c>
      <c r="E1196" s="1" t="s">
        <v>54</v>
      </c>
      <c r="I1196" s="1" t="s">
        <v>54</v>
      </c>
      <c r="J1196" s="2"/>
      <c r="K1196" s="1" t="s">
        <v>54</v>
      </c>
      <c r="M1196" s="1" t="b">
        <f>OR(Solution!$C$2=1,INDEX(Solution!$A$1:$A$11,Solution!$C$2)=Sales_Pipeline[Country])</f>
        <v>1</v>
      </c>
    </row>
    <row r="1197" spans="1:13" x14ac:dyDescent="0.25">
      <c r="A1197" s="2"/>
      <c r="B1197" s="1" t="s">
        <v>54</v>
      </c>
      <c r="C1197" s="1" t="s">
        <v>54</v>
      </c>
      <c r="D1197" s="1" t="s">
        <v>54</v>
      </c>
      <c r="E1197" s="1" t="s">
        <v>54</v>
      </c>
      <c r="I1197" s="1" t="s">
        <v>54</v>
      </c>
      <c r="J1197" s="2"/>
      <c r="K1197" s="1" t="s">
        <v>54</v>
      </c>
      <c r="M1197" s="1" t="b">
        <f>OR(Solution!$C$2=1,INDEX(Solution!$A$1:$A$11,Solution!$C$2)=Sales_Pipeline[Country])</f>
        <v>1</v>
      </c>
    </row>
    <row r="1198" spans="1:13" x14ac:dyDescent="0.25">
      <c r="A1198" s="2"/>
      <c r="B1198" s="1" t="s">
        <v>54</v>
      </c>
      <c r="C1198" s="1" t="s">
        <v>54</v>
      </c>
      <c r="D1198" s="1" t="s">
        <v>54</v>
      </c>
      <c r="E1198" s="1" t="s">
        <v>54</v>
      </c>
      <c r="I1198" s="1" t="s">
        <v>54</v>
      </c>
      <c r="J1198" s="2"/>
      <c r="K1198" s="1" t="s">
        <v>54</v>
      </c>
      <c r="M1198" s="1" t="b">
        <f>OR(Solution!$C$2=1,INDEX(Solution!$A$1:$A$11,Solution!$C$2)=Sales_Pipeline[Country])</f>
        <v>1</v>
      </c>
    </row>
    <row r="1199" spans="1:13" x14ac:dyDescent="0.25">
      <c r="A1199" s="2"/>
      <c r="B1199" s="1" t="s">
        <v>54</v>
      </c>
      <c r="C1199" s="1" t="s">
        <v>54</v>
      </c>
      <c r="D1199" s="1" t="s">
        <v>54</v>
      </c>
      <c r="E1199" s="1" t="s">
        <v>54</v>
      </c>
      <c r="I1199" s="1" t="s">
        <v>54</v>
      </c>
      <c r="J1199" s="2"/>
      <c r="K1199" s="1" t="s">
        <v>54</v>
      </c>
      <c r="M1199" s="1" t="b">
        <f>OR(Solution!$C$2=1,INDEX(Solution!$A$1:$A$11,Solution!$C$2)=Sales_Pipeline[Country])</f>
        <v>1</v>
      </c>
    </row>
    <row r="1200" spans="1:13" x14ac:dyDescent="0.25">
      <c r="A1200" s="2"/>
      <c r="B1200" s="1" t="s">
        <v>54</v>
      </c>
      <c r="C1200" s="1" t="s">
        <v>54</v>
      </c>
      <c r="D1200" s="1" t="s">
        <v>54</v>
      </c>
      <c r="E1200" s="1" t="s">
        <v>54</v>
      </c>
      <c r="I1200" s="1" t="s">
        <v>54</v>
      </c>
      <c r="J1200" s="2"/>
      <c r="K1200" s="1" t="s">
        <v>54</v>
      </c>
      <c r="M1200" s="1" t="b">
        <f>OR(Solution!$C$2=1,INDEX(Solution!$A$1:$A$11,Solution!$C$2)=Sales_Pipeline[Country])</f>
        <v>1</v>
      </c>
    </row>
    <row r="1201" spans="1:13" x14ac:dyDescent="0.25">
      <c r="A1201" s="2"/>
      <c r="B1201" s="1" t="s">
        <v>54</v>
      </c>
      <c r="C1201" s="1" t="s">
        <v>54</v>
      </c>
      <c r="D1201" s="1" t="s">
        <v>54</v>
      </c>
      <c r="E1201" s="1" t="s">
        <v>54</v>
      </c>
      <c r="I1201" s="1" t="s">
        <v>54</v>
      </c>
      <c r="J1201" s="2"/>
      <c r="K1201" s="1" t="s">
        <v>54</v>
      </c>
      <c r="M1201" s="1" t="b">
        <f>OR(Solution!$C$2=1,INDEX(Solution!$A$1:$A$11,Solution!$C$2)=Sales_Pipeline[Country])</f>
        <v>1</v>
      </c>
    </row>
    <row r="1202" spans="1:13" x14ac:dyDescent="0.25">
      <c r="A1202" s="2"/>
      <c r="B1202" s="1" t="s">
        <v>54</v>
      </c>
      <c r="C1202" s="1" t="s">
        <v>54</v>
      </c>
      <c r="D1202" s="1" t="s">
        <v>54</v>
      </c>
      <c r="E1202" s="1" t="s">
        <v>54</v>
      </c>
      <c r="I1202" s="1" t="s">
        <v>54</v>
      </c>
      <c r="J1202" s="2"/>
      <c r="K1202" s="1" t="s">
        <v>54</v>
      </c>
      <c r="M1202" s="1" t="b">
        <f>OR(Solution!$C$2=1,INDEX(Solution!$A$1:$A$11,Solution!$C$2)=Sales_Pipeline[Country])</f>
        <v>1</v>
      </c>
    </row>
    <row r="1203" spans="1:13" x14ac:dyDescent="0.25">
      <c r="A1203" s="2"/>
      <c r="B1203" s="1" t="s">
        <v>54</v>
      </c>
      <c r="C1203" s="1" t="s">
        <v>54</v>
      </c>
      <c r="D1203" s="1" t="s">
        <v>54</v>
      </c>
      <c r="E1203" s="1" t="s">
        <v>54</v>
      </c>
      <c r="I1203" s="1" t="s">
        <v>54</v>
      </c>
      <c r="J1203" s="2"/>
      <c r="K1203" s="1" t="s">
        <v>54</v>
      </c>
      <c r="M1203" s="1" t="b">
        <f>OR(Solution!$C$2=1,INDEX(Solution!$A$1:$A$11,Solution!$C$2)=Sales_Pipeline[Country])</f>
        <v>1</v>
      </c>
    </row>
    <row r="1204" spans="1:13" x14ac:dyDescent="0.25">
      <c r="A1204" s="2"/>
      <c r="B1204" s="1" t="s">
        <v>54</v>
      </c>
      <c r="C1204" s="1" t="s">
        <v>54</v>
      </c>
      <c r="D1204" s="1" t="s">
        <v>54</v>
      </c>
      <c r="E1204" s="1" t="s">
        <v>54</v>
      </c>
      <c r="I1204" s="1" t="s">
        <v>54</v>
      </c>
      <c r="J1204" s="2"/>
      <c r="K1204" s="1" t="s">
        <v>54</v>
      </c>
      <c r="M1204" s="1" t="b">
        <f>OR(Solution!$C$2=1,INDEX(Solution!$A$1:$A$11,Solution!$C$2)=Sales_Pipeline[Country])</f>
        <v>1</v>
      </c>
    </row>
    <row r="1205" spans="1:13" x14ac:dyDescent="0.25">
      <c r="A1205" s="2"/>
      <c r="B1205" s="1" t="s">
        <v>54</v>
      </c>
      <c r="C1205" s="1" t="s">
        <v>54</v>
      </c>
      <c r="D1205" s="1" t="s">
        <v>54</v>
      </c>
      <c r="E1205" s="1" t="s">
        <v>54</v>
      </c>
      <c r="I1205" s="1" t="s">
        <v>54</v>
      </c>
      <c r="J1205" s="2"/>
      <c r="K1205" s="1" t="s">
        <v>54</v>
      </c>
      <c r="M1205" s="1" t="b">
        <f>OR(Solution!$C$2=1,INDEX(Solution!$A$1:$A$11,Solution!$C$2)=Sales_Pipeline[Country])</f>
        <v>1</v>
      </c>
    </row>
    <row r="1206" spans="1:13" x14ac:dyDescent="0.25">
      <c r="A1206" s="2"/>
      <c r="B1206" s="1" t="s">
        <v>54</v>
      </c>
      <c r="C1206" s="1" t="s">
        <v>54</v>
      </c>
      <c r="D1206" s="1" t="s">
        <v>54</v>
      </c>
      <c r="E1206" s="1" t="s">
        <v>54</v>
      </c>
      <c r="I1206" s="1" t="s">
        <v>54</v>
      </c>
      <c r="J1206" s="2"/>
      <c r="K1206" s="1" t="s">
        <v>54</v>
      </c>
      <c r="M1206" s="1" t="b">
        <f>OR(Solution!$C$2=1,INDEX(Solution!$A$1:$A$11,Solution!$C$2)=Sales_Pipeline[Country])</f>
        <v>1</v>
      </c>
    </row>
    <row r="1207" spans="1:13" x14ac:dyDescent="0.25">
      <c r="A1207" s="2"/>
      <c r="B1207" s="1" t="s">
        <v>54</v>
      </c>
      <c r="C1207" s="1" t="s">
        <v>54</v>
      </c>
      <c r="D1207" s="1" t="s">
        <v>54</v>
      </c>
      <c r="E1207" s="1" t="s">
        <v>54</v>
      </c>
      <c r="I1207" s="1" t="s">
        <v>54</v>
      </c>
      <c r="J1207" s="2"/>
      <c r="K1207" s="1" t="s">
        <v>54</v>
      </c>
      <c r="M1207" s="1" t="b">
        <f>OR(Solution!$C$2=1,INDEX(Solution!$A$1:$A$11,Solution!$C$2)=Sales_Pipeline[Country])</f>
        <v>1</v>
      </c>
    </row>
    <row r="1208" spans="1:13" x14ac:dyDescent="0.25">
      <c r="A1208" s="2"/>
      <c r="B1208" s="1" t="s">
        <v>54</v>
      </c>
      <c r="C1208" s="1" t="s">
        <v>54</v>
      </c>
      <c r="D1208" s="1" t="s">
        <v>54</v>
      </c>
      <c r="E1208" s="1" t="s">
        <v>54</v>
      </c>
      <c r="I1208" s="1" t="s">
        <v>54</v>
      </c>
      <c r="J1208" s="2"/>
      <c r="K1208" s="1" t="s">
        <v>54</v>
      </c>
      <c r="M1208" s="1" t="b">
        <f>OR(Solution!$C$2=1,INDEX(Solution!$A$1:$A$11,Solution!$C$2)=Sales_Pipeline[Country])</f>
        <v>1</v>
      </c>
    </row>
    <row r="1209" spans="1:13" x14ac:dyDescent="0.25">
      <c r="A1209" s="2"/>
      <c r="B1209" s="1" t="s">
        <v>54</v>
      </c>
      <c r="C1209" s="1" t="s">
        <v>54</v>
      </c>
      <c r="D1209" s="1" t="s">
        <v>54</v>
      </c>
      <c r="E1209" s="1" t="s">
        <v>54</v>
      </c>
      <c r="I1209" s="1" t="s">
        <v>54</v>
      </c>
      <c r="J1209" s="2"/>
      <c r="K1209" s="1" t="s">
        <v>54</v>
      </c>
      <c r="M1209" s="1" t="b">
        <f>OR(Solution!$C$2=1,INDEX(Solution!$A$1:$A$11,Solution!$C$2)=Sales_Pipeline[Country])</f>
        <v>1</v>
      </c>
    </row>
    <row r="1210" spans="1:13" x14ac:dyDescent="0.25">
      <c r="A1210" s="2"/>
      <c r="B1210" s="1" t="s">
        <v>54</v>
      </c>
      <c r="C1210" s="1" t="s">
        <v>54</v>
      </c>
      <c r="D1210" s="1" t="s">
        <v>54</v>
      </c>
      <c r="E1210" s="1" t="s">
        <v>54</v>
      </c>
      <c r="I1210" s="1" t="s">
        <v>54</v>
      </c>
      <c r="J1210" s="2"/>
      <c r="K1210" s="1" t="s">
        <v>54</v>
      </c>
      <c r="M1210" s="1" t="b">
        <f>OR(Solution!$C$2=1,INDEX(Solution!$A$1:$A$11,Solution!$C$2)=Sales_Pipeline[Country])</f>
        <v>1</v>
      </c>
    </row>
    <row r="1211" spans="1:13" x14ac:dyDescent="0.25">
      <c r="A1211" s="2"/>
      <c r="B1211" s="1" t="s">
        <v>54</v>
      </c>
      <c r="C1211" s="1" t="s">
        <v>54</v>
      </c>
      <c r="D1211" s="1" t="s">
        <v>54</v>
      </c>
      <c r="E1211" s="1" t="s">
        <v>54</v>
      </c>
      <c r="I1211" s="1" t="s">
        <v>54</v>
      </c>
      <c r="J1211" s="2"/>
      <c r="K1211" s="1" t="s">
        <v>54</v>
      </c>
      <c r="M1211" s="1" t="b">
        <f>OR(Solution!$C$2=1,INDEX(Solution!$A$1:$A$11,Solution!$C$2)=Sales_Pipeline[Country])</f>
        <v>1</v>
      </c>
    </row>
    <row r="1212" spans="1:13" x14ac:dyDescent="0.25">
      <c r="A1212" s="2"/>
      <c r="B1212" s="1" t="s">
        <v>54</v>
      </c>
      <c r="C1212" s="1" t="s">
        <v>54</v>
      </c>
      <c r="D1212" s="1" t="s">
        <v>54</v>
      </c>
      <c r="E1212" s="1" t="s">
        <v>54</v>
      </c>
      <c r="I1212" s="1" t="s">
        <v>54</v>
      </c>
      <c r="J1212" s="2"/>
      <c r="K1212" s="1" t="s">
        <v>54</v>
      </c>
      <c r="M1212" s="1" t="b">
        <f>OR(Solution!$C$2=1,INDEX(Solution!$A$1:$A$11,Solution!$C$2)=Sales_Pipeline[Country])</f>
        <v>1</v>
      </c>
    </row>
    <row r="1213" spans="1:13" x14ac:dyDescent="0.25">
      <c r="A1213" s="2"/>
      <c r="B1213" s="1" t="s">
        <v>54</v>
      </c>
      <c r="C1213" s="1" t="s">
        <v>54</v>
      </c>
      <c r="D1213" s="1" t="s">
        <v>54</v>
      </c>
      <c r="E1213" s="1" t="s">
        <v>54</v>
      </c>
      <c r="I1213" s="1" t="s">
        <v>54</v>
      </c>
      <c r="J1213" s="2"/>
      <c r="K1213" s="1" t="s">
        <v>54</v>
      </c>
      <c r="M1213" s="1" t="b">
        <f>OR(Solution!$C$2=1,INDEX(Solution!$A$1:$A$11,Solution!$C$2)=Sales_Pipeline[Country])</f>
        <v>1</v>
      </c>
    </row>
    <row r="1214" spans="1:13" x14ac:dyDescent="0.25">
      <c r="A1214" s="2"/>
      <c r="B1214" s="1" t="s">
        <v>54</v>
      </c>
      <c r="C1214" s="1" t="s">
        <v>54</v>
      </c>
      <c r="D1214" s="1" t="s">
        <v>54</v>
      </c>
      <c r="E1214" s="1" t="s">
        <v>54</v>
      </c>
      <c r="I1214" s="1" t="s">
        <v>54</v>
      </c>
      <c r="J1214" s="2"/>
      <c r="K1214" s="1" t="s">
        <v>54</v>
      </c>
      <c r="M1214" s="1" t="b">
        <f>OR(Solution!$C$2=1,INDEX(Solution!$A$1:$A$11,Solution!$C$2)=Sales_Pipeline[Country])</f>
        <v>1</v>
      </c>
    </row>
    <row r="1215" spans="1:13" x14ac:dyDescent="0.25">
      <c r="A1215" s="2"/>
      <c r="B1215" s="1" t="s">
        <v>54</v>
      </c>
      <c r="C1215" s="1" t="s">
        <v>54</v>
      </c>
      <c r="D1215" s="1" t="s">
        <v>54</v>
      </c>
      <c r="E1215" s="1" t="s">
        <v>54</v>
      </c>
      <c r="I1215" s="1" t="s">
        <v>54</v>
      </c>
      <c r="J1215" s="2"/>
      <c r="K1215" s="1" t="s">
        <v>54</v>
      </c>
      <c r="M1215" s="1" t="b">
        <f>OR(Solution!$C$2=1,INDEX(Solution!$A$1:$A$11,Solution!$C$2)=Sales_Pipeline[Country])</f>
        <v>1</v>
      </c>
    </row>
    <row r="1216" spans="1:13" x14ac:dyDescent="0.25">
      <c r="A1216" s="2"/>
      <c r="B1216" s="1" t="s">
        <v>54</v>
      </c>
      <c r="C1216" s="1" t="s">
        <v>54</v>
      </c>
      <c r="D1216" s="1" t="s">
        <v>54</v>
      </c>
      <c r="E1216" s="1" t="s">
        <v>54</v>
      </c>
      <c r="I1216" s="1" t="s">
        <v>54</v>
      </c>
      <c r="J1216" s="2"/>
      <c r="K1216" s="1" t="s">
        <v>54</v>
      </c>
      <c r="M1216" s="1" t="b">
        <f>OR(Solution!$C$2=1,INDEX(Solution!$A$1:$A$11,Solution!$C$2)=Sales_Pipeline[Country])</f>
        <v>1</v>
      </c>
    </row>
    <row r="1217" spans="1:13" x14ac:dyDescent="0.25">
      <c r="A1217" s="2"/>
      <c r="B1217" s="1" t="s">
        <v>54</v>
      </c>
      <c r="C1217" s="1" t="s">
        <v>54</v>
      </c>
      <c r="D1217" s="1" t="s">
        <v>54</v>
      </c>
      <c r="E1217" s="1" t="s">
        <v>54</v>
      </c>
      <c r="I1217" s="1" t="s">
        <v>54</v>
      </c>
      <c r="J1217" s="2"/>
      <c r="K1217" s="1" t="s">
        <v>54</v>
      </c>
      <c r="M1217" s="1" t="b">
        <f>OR(Solution!$C$2=1,INDEX(Solution!$A$1:$A$11,Solution!$C$2)=Sales_Pipeline[Country])</f>
        <v>1</v>
      </c>
    </row>
    <row r="1218" spans="1:13" x14ac:dyDescent="0.25">
      <c r="A1218" s="2"/>
      <c r="B1218" s="1" t="s">
        <v>54</v>
      </c>
      <c r="C1218" s="1" t="s">
        <v>54</v>
      </c>
      <c r="D1218" s="1" t="s">
        <v>54</v>
      </c>
      <c r="E1218" s="1" t="s">
        <v>54</v>
      </c>
      <c r="I1218" s="1" t="s">
        <v>54</v>
      </c>
      <c r="J1218" s="2"/>
      <c r="K1218" s="1" t="s">
        <v>54</v>
      </c>
      <c r="M1218" s="1" t="b">
        <f>OR(Solution!$C$2=1,INDEX(Solution!$A$1:$A$11,Solution!$C$2)=Sales_Pipeline[Country])</f>
        <v>1</v>
      </c>
    </row>
    <row r="1219" spans="1:13" x14ac:dyDescent="0.25">
      <c r="A1219" s="2"/>
      <c r="B1219" s="1" t="s">
        <v>54</v>
      </c>
      <c r="C1219" s="1" t="s">
        <v>54</v>
      </c>
      <c r="D1219" s="1" t="s">
        <v>54</v>
      </c>
      <c r="E1219" s="1" t="s">
        <v>54</v>
      </c>
      <c r="I1219" s="1" t="s">
        <v>54</v>
      </c>
      <c r="J1219" s="2"/>
      <c r="K1219" s="1" t="s">
        <v>54</v>
      </c>
      <c r="M1219" s="1" t="b">
        <f>OR(Solution!$C$2=1,INDEX(Solution!$A$1:$A$11,Solution!$C$2)=Sales_Pipeline[Country])</f>
        <v>1</v>
      </c>
    </row>
    <row r="1220" spans="1:13" x14ac:dyDescent="0.25">
      <c r="A1220" s="2"/>
      <c r="B1220" s="1" t="s">
        <v>54</v>
      </c>
      <c r="C1220" s="1" t="s">
        <v>54</v>
      </c>
      <c r="D1220" s="1" t="s">
        <v>54</v>
      </c>
      <c r="E1220" s="1" t="s">
        <v>54</v>
      </c>
      <c r="I1220" s="1" t="s">
        <v>54</v>
      </c>
      <c r="J1220" s="2"/>
      <c r="K1220" s="1" t="s">
        <v>54</v>
      </c>
      <c r="M1220" s="1" t="b">
        <f>OR(Solution!$C$2=1,INDEX(Solution!$A$1:$A$11,Solution!$C$2)=Sales_Pipeline[Country])</f>
        <v>1</v>
      </c>
    </row>
    <row r="1221" spans="1:13" x14ac:dyDescent="0.25">
      <c r="A1221" s="2"/>
      <c r="B1221" s="1" t="s">
        <v>54</v>
      </c>
      <c r="C1221" s="1" t="s">
        <v>54</v>
      </c>
      <c r="D1221" s="1" t="s">
        <v>54</v>
      </c>
      <c r="E1221" s="1" t="s">
        <v>54</v>
      </c>
      <c r="I1221" s="1" t="s">
        <v>54</v>
      </c>
      <c r="J1221" s="2"/>
      <c r="K1221" s="1" t="s">
        <v>54</v>
      </c>
      <c r="M1221" s="1" t="b">
        <f>OR(Solution!$C$2=1,INDEX(Solution!$A$1:$A$11,Solution!$C$2)=Sales_Pipeline[Country])</f>
        <v>1</v>
      </c>
    </row>
    <row r="1222" spans="1:13" x14ac:dyDescent="0.25">
      <c r="A1222" s="2"/>
      <c r="B1222" s="1" t="s">
        <v>54</v>
      </c>
      <c r="C1222" s="1" t="s">
        <v>54</v>
      </c>
      <c r="D1222" s="1" t="s">
        <v>54</v>
      </c>
      <c r="E1222" s="1" t="s">
        <v>54</v>
      </c>
      <c r="I1222" s="1" t="s">
        <v>54</v>
      </c>
      <c r="J1222" s="2"/>
      <c r="K1222" s="1" t="s">
        <v>54</v>
      </c>
      <c r="M1222" s="1" t="b">
        <f>OR(Solution!$C$2=1,INDEX(Solution!$A$1:$A$11,Solution!$C$2)=Sales_Pipeline[Country])</f>
        <v>1</v>
      </c>
    </row>
    <row r="1223" spans="1:13" x14ac:dyDescent="0.25">
      <c r="A1223" s="2"/>
      <c r="B1223" s="1" t="s">
        <v>54</v>
      </c>
      <c r="C1223" s="1" t="s">
        <v>54</v>
      </c>
      <c r="D1223" s="1" t="s">
        <v>54</v>
      </c>
      <c r="E1223" s="1" t="s">
        <v>54</v>
      </c>
      <c r="I1223" s="1" t="s">
        <v>54</v>
      </c>
      <c r="J1223" s="2"/>
      <c r="K1223" s="1" t="s">
        <v>54</v>
      </c>
      <c r="M1223" s="1" t="b">
        <f>OR(Solution!$C$2=1,INDEX(Solution!$A$1:$A$11,Solution!$C$2)=Sales_Pipeline[Country])</f>
        <v>1</v>
      </c>
    </row>
    <row r="1224" spans="1:13" x14ac:dyDescent="0.25">
      <c r="A1224" s="2"/>
      <c r="B1224" s="1" t="s">
        <v>54</v>
      </c>
      <c r="C1224" s="1" t="s">
        <v>54</v>
      </c>
      <c r="D1224" s="1" t="s">
        <v>54</v>
      </c>
      <c r="E1224" s="1" t="s">
        <v>54</v>
      </c>
      <c r="I1224" s="1" t="s">
        <v>54</v>
      </c>
      <c r="J1224" s="2"/>
      <c r="K1224" s="1" t="s">
        <v>54</v>
      </c>
      <c r="M1224" s="1" t="b">
        <f>OR(Solution!$C$2=1,INDEX(Solution!$A$1:$A$11,Solution!$C$2)=Sales_Pipeline[Country])</f>
        <v>1</v>
      </c>
    </row>
    <row r="1225" spans="1:13" x14ac:dyDescent="0.25">
      <c r="A1225" s="2"/>
      <c r="B1225" s="1" t="s">
        <v>54</v>
      </c>
      <c r="C1225" s="1" t="s">
        <v>54</v>
      </c>
      <c r="D1225" s="1" t="s">
        <v>54</v>
      </c>
      <c r="E1225" s="1" t="s">
        <v>54</v>
      </c>
      <c r="I1225" s="1" t="s">
        <v>54</v>
      </c>
      <c r="J1225" s="2"/>
      <c r="K1225" s="1" t="s">
        <v>54</v>
      </c>
      <c r="M1225" s="1" t="b">
        <f>OR(Solution!$C$2=1,INDEX(Solution!$A$1:$A$11,Solution!$C$2)=Sales_Pipeline[Country])</f>
        <v>1</v>
      </c>
    </row>
    <row r="1226" spans="1:13" x14ac:dyDescent="0.25">
      <c r="A1226" s="2"/>
      <c r="B1226" s="1" t="s">
        <v>54</v>
      </c>
      <c r="C1226" s="1" t="s">
        <v>54</v>
      </c>
      <c r="D1226" s="1" t="s">
        <v>54</v>
      </c>
      <c r="E1226" s="1" t="s">
        <v>54</v>
      </c>
      <c r="I1226" s="1" t="s">
        <v>54</v>
      </c>
      <c r="J1226" s="2"/>
      <c r="K1226" s="1" t="s">
        <v>54</v>
      </c>
      <c r="M1226" s="1" t="b">
        <f>OR(Solution!$C$2=1,INDEX(Solution!$A$1:$A$11,Solution!$C$2)=Sales_Pipeline[Country])</f>
        <v>1</v>
      </c>
    </row>
    <row r="1227" spans="1:13" x14ac:dyDescent="0.25">
      <c r="A1227" s="2"/>
      <c r="B1227" s="1" t="s">
        <v>54</v>
      </c>
      <c r="C1227" s="1" t="s">
        <v>54</v>
      </c>
      <c r="D1227" s="1" t="s">
        <v>54</v>
      </c>
      <c r="E1227" s="1" t="s">
        <v>54</v>
      </c>
      <c r="I1227" s="1" t="s">
        <v>54</v>
      </c>
      <c r="J1227" s="2"/>
      <c r="K1227" s="1" t="s">
        <v>54</v>
      </c>
      <c r="M1227" s="1" t="b">
        <f>OR(Solution!$C$2=1,INDEX(Solution!$A$1:$A$11,Solution!$C$2)=Sales_Pipeline[Country])</f>
        <v>1</v>
      </c>
    </row>
    <row r="1228" spans="1:13" x14ac:dyDescent="0.25">
      <c r="A1228" s="2"/>
      <c r="B1228" s="1" t="s">
        <v>54</v>
      </c>
      <c r="C1228" s="1" t="s">
        <v>54</v>
      </c>
      <c r="D1228" s="1" t="s">
        <v>54</v>
      </c>
      <c r="E1228" s="1" t="s">
        <v>54</v>
      </c>
      <c r="I1228" s="1" t="s">
        <v>54</v>
      </c>
      <c r="J1228" s="2"/>
      <c r="K1228" s="1" t="s">
        <v>54</v>
      </c>
      <c r="M1228" s="1" t="b">
        <f>OR(Solution!$C$2=1,INDEX(Solution!$A$1:$A$11,Solution!$C$2)=Sales_Pipeline[Country])</f>
        <v>1</v>
      </c>
    </row>
    <row r="1229" spans="1:13" x14ac:dyDescent="0.25">
      <c r="A1229" s="2"/>
      <c r="B1229" s="1" t="s">
        <v>54</v>
      </c>
      <c r="C1229" s="1" t="s">
        <v>54</v>
      </c>
      <c r="D1229" s="1" t="s">
        <v>54</v>
      </c>
      <c r="E1229" s="1" t="s">
        <v>54</v>
      </c>
      <c r="I1229" s="1" t="s">
        <v>54</v>
      </c>
      <c r="J1229" s="2"/>
      <c r="K1229" s="1" t="s">
        <v>54</v>
      </c>
      <c r="M1229" s="1" t="b">
        <f>OR(Solution!$C$2=1,INDEX(Solution!$A$1:$A$11,Solution!$C$2)=Sales_Pipeline[Country])</f>
        <v>1</v>
      </c>
    </row>
    <row r="1230" spans="1:13" x14ac:dyDescent="0.25">
      <c r="A1230" s="2"/>
      <c r="B1230" s="1" t="s">
        <v>54</v>
      </c>
      <c r="C1230" s="1" t="s">
        <v>54</v>
      </c>
      <c r="D1230" s="1" t="s">
        <v>54</v>
      </c>
      <c r="E1230" s="1" t="s">
        <v>54</v>
      </c>
      <c r="I1230" s="1" t="s">
        <v>54</v>
      </c>
      <c r="J1230" s="2"/>
      <c r="K1230" s="1" t="s">
        <v>54</v>
      </c>
      <c r="M1230" s="1" t="b">
        <f>OR(Solution!$C$2=1,INDEX(Solution!$A$1:$A$11,Solution!$C$2)=Sales_Pipeline[Country])</f>
        <v>1</v>
      </c>
    </row>
    <row r="1231" spans="1:13" x14ac:dyDescent="0.25">
      <c r="A1231" s="2"/>
      <c r="B1231" s="1" t="s">
        <v>54</v>
      </c>
      <c r="C1231" s="1" t="s">
        <v>54</v>
      </c>
      <c r="D1231" s="1" t="s">
        <v>54</v>
      </c>
      <c r="E1231" s="1" t="s">
        <v>54</v>
      </c>
      <c r="I1231" s="1" t="s">
        <v>54</v>
      </c>
      <c r="J1231" s="2"/>
      <c r="K1231" s="1" t="s">
        <v>54</v>
      </c>
      <c r="M1231" s="1" t="b">
        <f>OR(Solution!$C$2=1,INDEX(Solution!$A$1:$A$11,Solution!$C$2)=Sales_Pipeline[Country])</f>
        <v>1</v>
      </c>
    </row>
    <row r="1232" spans="1:13" x14ac:dyDescent="0.25">
      <c r="A1232" s="2"/>
      <c r="B1232" s="1" t="s">
        <v>54</v>
      </c>
      <c r="C1232" s="1" t="s">
        <v>54</v>
      </c>
      <c r="D1232" s="1" t="s">
        <v>54</v>
      </c>
      <c r="E1232" s="1" t="s">
        <v>54</v>
      </c>
      <c r="I1232" s="1" t="s">
        <v>54</v>
      </c>
      <c r="J1232" s="2"/>
      <c r="K1232" s="1" t="s">
        <v>54</v>
      </c>
      <c r="M1232" s="1" t="b">
        <f>OR(Solution!$C$2=1,INDEX(Solution!$A$1:$A$11,Solution!$C$2)=Sales_Pipeline[Country])</f>
        <v>1</v>
      </c>
    </row>
    <row r="1233" spans="1:13" x14ac:dyDescent="0.25">
      <c r="A1233" s="2"/>
      <c r="B1233" s="1" t="s">
        <v>54</v>
      </c>
      <c r="C1233" s="1" t="s">
        <v>54</v>
      </c>
      <c r="D1233" s="1" t="s">
        <v>54</v>
      </c>
      <c r="E1233" s="1" t="s">
        <v>54</v>
      </c>
      <c r="I1233" s="1" t="s">
        <v>54</v>
      </c>
      <c r="J1233" s="2"/>
      <c r="K1233" s="1" t="s">
        <v>54</v>
      </c>
      <c r="M1233" s="1" t="b">
        <f>OR(Solution!$C$2=1,INDEX(Solution!$A$1:$A$11,Solution!$C$2)=Sales_Pipeline[Country])</f>
        <v>1</v>
      </c>
    </row>
    <row r="1234" spans="1:13" x14ac:dyDescent="0.25">
      <c r="A1234" s="2"/>
      <c r="B1234" s="1" t="s">
        <v>54</v>
      </c>
      <c r="C1234" s="1" t="s">
        <v>54</v>
      </c>
      <c r="D1234" s="1" t="s">
        <v>54</v>
      </c>
      <c r="E1234" s="1" t="s">
        <v>54</v>
      </c>
      <c r="I1234" s="1" t="s">
        <v>54</v>
      </c>
      <c r="J1234" s="2"/>
      <c r="K1234" s="1" t="s">
        <v>54</v>
      </c>
      <c r="M1234" s="1" t="b">
        <f>OR(Solution!$C$2=1,INDEX(Solution!$A$1:$A$11,Solution!$C$2)=Sales_Pipeline[Country])</f>
        <v>1</v>
      </c>
    </row>
    <row r="1235" spans="1:13" x14ac:dyDescent="0.25">
      <c r="A1235" s="2"/>
      <c r="B1235" s="1" t="s">
        <v>54</v>
      </c>
      <c r="C1235" s="1" t="s">
        <v>54</v>
      </c>
      <c r="D1235" s="1" t="s">
        <v>54</v>
      </c>
      <c r="E1235" s="1" t="s">
        <v>54</v>
      </c>
      <c r="I1235" s="1" t="s">
        <v>54</v>
      </c>
      <c r="J1235" s="2"/>
      <c r="K1235" s="1" t="s">
        <v>54</v>
      </c>
      <c r="M1235" s="1" t="b">
        <f>OR(Solution!$C$2=1,INDEX(Solution!$A$1:$A$11,Solution!$C$2)=Sales_Pipeline[Country])</f>
        <v>1</v>
      </c>
    </row>
    <row r="1236" spans="1:13" x14ac:dyDescent="0.25">
      <c r="A1236" s="2"/>
      <c r="B1236" s="1" t="s">
        <v>54</v>
      </c>
      <c r="C1236" s="1" t="s">
        <v>54</v>
      </c>
      <c r="D1236" s="1" t="s">
        <v>54</v>
      </c>
      <c r="E1236" s="1" t="s">
        <v>54</v>
      </c>
      <c r="I1236" s="1" t="s">
        <v>54</v>
      </c>
      <c r="J1236" s="2"/>
      <c r="K1236" s="1" t="s">
        <v>54</v>
      </c>
      <c r="M1236" s="1" t="b">
        <f>OR(Solution!$C$2=1,INDEX(Solution!$A$1:$A$11,Solution!$C$2)=Sales_Pipeline[Country])</f>
        <v>1</v>
      </c>
    </row>
    <row r="1237" spans="1:13" x14ac:dyDescent="0.25">
      <c r="A1237" s="2"/>
      <c r="B1237" s="1" t="s">
        <v>54</v>
      </c>
      <c r="C1237" s="1" t="s">
        <v>54</v>
      </c>
      <c r="D1237" s="1" t="s">
        <v>54</v>
      </c>
      <c r="E1237" s="1" t="s">
        <v>54</v>
      </c>
      <c r="I1237" s="1" t="s">
        <v>54</v>
      </c>
      <c r="J1237" s="2"/>
      <c r="K1237" s="1" t="s">
        <v>54</v>
      </c>
      <c r="M1237" s="1" t="b">
        <f>OR(Solution!$C$2=1,INDEX(Solution!$A$1:$A$11,Solution!$C$2)=Sales_Pipeline[Country])</f>
        <v>1</v>
      </c>
    </row>
    <row r="1238" spans="1:13" x14ac:dyDescent="0.25">
      <c r="A1238" s="2"/>
      <c r="B1238" s="1" t="s">
        <v>54</v>
      </c>
      <c r="C1238" s="1" t="s">
        <v>54</v>
      </c>
      <c r="D1238" s="1" t="s">
        <v>54</v>
      </c>
      <c r="E1238" s="1" t="s">
        <v>54</v>
      </c>
      <c r="I1238" s="1" t="s">
        <v>54</v>
      </c>
      <c r="J1238" s="2"/>
      <c r="K1238" s="1" t="s">
        <v>54</v>
      </c>
      <c r="M1238" s="1" t="b">
        <f>OR(Solution!$C$2=1,INDEX(Solution!$A$1:$A$11,Solution!$C$2)=Sales_Pipeline[Country])</f>
        <v>1</v>
      </c>
    </row>
    <row r="1239" spans="1:13" x14ac:dyDescent="0.25">
      <c r="A1239" s="2"/>
      <c r="B1239" s="1" t="s">
        <v>54</v>
      </c>
      <c r="C1239" s="1" t="s">
        <v>54</v>
      </c>
      <c r="D1239" s="1" t="s">
        <v>54</v>
      </c>
      <c r="E1239" s="1" t="s">
        <v>54</v>
      </c>
      <c r="I1239" s="1" t="s">
        <v>54</v>
      </c>
      <c r="J1239" s="2"/>
      <c r="K1239" s="1" t="s">
        <v>54</v>
      </c>
      <c r="M1239" s="1" t="b">
        <f>OR(Solution!$C$2=1,INDEX(Solution!$A$1:$A$11,Solution!$C$2)=Sales_Pipeline[Country])</f>
        <v>1</v>
      </c>
    </row>
    <row r="1240" spans="1:13" x14ac:dyDescent="0.25">
      <c r="A1240" s="2"/>
      <c r="B1240" s="1" t="s">
        <v>54</v>
      </c>
      <c r="C1240" s="1" t="s">
        <v>54</v>
      </c>
      <c r="D1240" s="1" t="s">
        <v>54</v>
      </c>
      <c r="E1240" s="1" t="s">
        <v>54</v>
      </c>
      <c r="I1240" s="1" t="s">
        <v>54</v>
      </c>
      <c r="J1240" s="2"/>
      <c r="K1240" s="1" t="s">
        <v>54</v>
      </c>
      <c r="M1240" s="1" t="b">
        <f>OR(Solution!$C$2=1,INDEX(Solution!$A$1:$A$11,Solution!$C$2)=Sales_Pipeline[Country])</f>
        <v>1</v>
      </c>
    </row>
    <row r="1241" spans="1:13" x14ac:dyDescent="0.25">
      <c r="A1241" s="2"/>
      <c r="B1241" s="1" t="s">
        <v>54</v>
      </c>
      <c r="C1241" s="1" t="s">
        <v>54</v>
      </c>
      <c r="D1241" s="1" t="s">
        <v>54</v>
      </c>
      <c r="E1241" s="1" t="s">
        <v>54</v>
      </c>
      <c r="I1241" s="1" t="s">
        <v>54</v>
      </c>
      <c r="J1241" s="2"/>
      <c r="K1241" s="1" t="s">
        <v>54</v>
      </c>
      <c r="M1241" s="1" t="b">
        <f>OR(Solution!$C$2=1,INDEX(Solution!$A$1:$A$11,Solution!$C$2)=Sales_Pipeline[Country])</f>
        <v>1</v>
      </c>
    </row>
    <row r="1242" spans="1:13" x14ac:dyDescent="0.25">
      <c r="A1242" s="2"/>
      <c r="B1242" s="1" t="s">
        <v>54</v>
      </c>
      <c r="C1242" s="1" t="s">
        <v>54</v>
      </c>
      <c r="D1242" s="1" t="s">
        <v>54</v>
      </c>
      <c r="E1242" s="1" t="s">
        <v>54</v>
      </c>
      <c r="I1242" s="1" t="s">
        <v>54</v>
      </c>
      <c r="J1242" s="2"/>
      <c r="K1242" s="1" t="s">
        <v>54</v>
      </c>
      <c r="M1242" s="1" t="b">
        <f>OR(Solution!$C$2=1,INDEX(Solution!$A$1:$A$11,Solution!$C$2)=Sales_Pipeline[Country])</f>
        <v>1</v>
      </c>
    </row>
    <row r="1243" spans="1:13" x14ac:dyDescent="0.25">
      <c r="A1243" s="2"/>
      <c r="B1243" s="1" t="s">
        <v>54</v>
      </c>
      <c r="C1243" s="1" t="s">
        <v>54</v>
      </c>
      <c r="D1243" s="1" t="s">
        <v>54</v>
      </c>
      <c r="E1243" s="1" t="s">
        <v>54</v>
      </c>
      <c r="I1243" s="1" t="s">
        <v>54</v>
      </c>
      <c r="J1243" s="2"/>
      <c r="K1243" s="1" t="s">
        <v>54</v>
      </c>
      <c r="M1243" s="1" t="b">
        <f>OR(Solution!$C$2=1,INDEX(Solution!$A$1:$A$11,Solution!$C$2)=Sales_Pipeline[Country])</f>
        <v>1</v>
      </c>
    </row>
    <row r="1244" spans="1:13" x14ac:dyDescent="0.25">
      <c r="A1244" s="2"/>
      <c r="B1244" s="1" t="s">
        <v>54</v>
      </c>
      <c r="C1244" s="1" t="s">
        <v>54</v>
      </c>
      <c r="D1244" s="1" t="s">
        <v>54</v>
      </c>
      <c r="E1244" s="1" t="s">
        <v>54</v>
      </c>
      <c r="I1244" s="1" t="s">
        <v>54</v>
      </c>
      <c r="J1244" s="2"/>
      <c r="K1244" s="1" t="s">
        <v>54</v>
      </c>
      <c r="M1244" s="1" t="b">
        <f>OR(Solution!$C$2=1,INDEX(Solution!$A$1:$A$11,Solution!$C$2)=Sales_Pipeline[Country])</f>
        <v>1</v>
      </c>
    </row>
    <row r="1245" spans="1:13" x14ac:dyDescent="0.25">
      <c r="A1245" s="2"/>
      <c r="B1245" s="1" t="s">
        <v>54</v>
      </c>
      <c r="C1245" s="1" t="s">
        <v>54</v>
      </c>
      <c r="D1245" s="1" t="s">
        <v>54</v>
      </c>
      <c r="E1245" s="1" t="s">
        <v>54</v>
      </c>
      <c r="I1245" s="1" t="s">
        <v>54</v>
      </c>
      <c r="J1245" s="2"/>
      <c r="K1245" s="1" t="s">
        <v>54</v>
      </c>
      <c r="M1245" s="1" t="b">
        <f>OR(Solution!$C$2=1,INDEX(Solution!$A$1:$A$11,Solution!$C$2)=Sales_Pipeline[Country])</f>
        <v>1</v>
      </c>
    </row>
    <row r="1246" spans="1:13" x14ac:dyDescent="0.25">
      <c r="A1246" s="2"/>
      <c r="B1246" s="1" t="s">
        <v>54</v>
      </c>
      <c r="C1246" s="1" t="s">
        <v>54</v>
      </c>
      <c r="D1246" s="1" t="s">
        <v>54</v>
      </c>
      <c r="E1246" s="1" t="s">
        <v>54</v>
      </c>
      <c r="I1246" s="1" t="s">
        <v>54</v>
      </c>
      <c r="J1246" s="2"/>
      <c r="K1246" s="1" t="s">
        <v>54</v>
      </c>
      <c r="M1246" s="1" t="b">
        <f>OR(Solution!$C$2=1,INDEX(Solution!$A$1:$A$11,Solution!$C$2)=Sales_Pipeline[Country])</f>
        <v>1</v>
      </c>
    </row>
    <row r="1247" spans="1:13" x14ac:dyDescent="0.25">
      <c r="A1247" s="2"/>
      <c r="B1247" s="1" t="s">
        <v>54</v>
      </c>
      <c r="C1247" s="1" t="s">
        <v>54</v>
      </c>
      <c r="D1247" s="1" t="s">
        <v>54</v>
      </c>
      <c r="E1247" s="1" t="s">
        <v>54</v>
      </c>
      <c r="I1247" s="1" t="s">
        <v>54</v>
      </c>
      <c r="J1247" s="2"/>
      <c r="K1247" s="1" t="s">
        <v>54</v>
      </c>
      <c r="M1247" s="1" t="b">
        <f>OR(Solution!$C$2=1,INDEX(Solution!$A$1:$A$11,Solution!$C$2)=Sales_Pipeline[Country])</f>
        <v>1</v>
      </c>
    </row>
    <row r="1248" spans="1:13" x14ac:dyDescent="0.25">
      <c r="A1248" s="2"/>
      <c r="B1248" s="1" t="s">
        <v>54</v>
      </c>
      <c r="C1248" s="1" t="s">
        <v>54</v>
      </c>
      <c r="D1248" s="1" t="s">
        <v>54</v>
      </c>
      <c r="E1248" s="1" t="s">
        <v>54</v>
      </c>
      <c r="I1248" s="1" t="s">
        <v>54</v>
      </c>
      <c r="J1248" s="2"/>
      <c r="K1248" s="1" t="s">
        <v>54</v>
      </c>
      <c r="M1248" s="1" t="b">
        <f>OR(Solution!$C$2=1,INDEX(Solution!$A$1:$A$11,Solution!$C$2)=Sales_Pipeline[Country])</f>
        <v>1</v>
      </c>
    </row>
    <row r="1249" spans="1:13" x14ac:dyDescent="0.25">
      <c r="A1249" s="2"/>
      <c r="B1249" s="1" t="s">
        <v>54</v>
      </c>
      <c r="C1249" s="1" t="s">
        <v>54</v>
      </c>
      <c r="D1249" s="1" t="s">
        <v>54</v>
      </c>
      <c r="E1249" s="1" t="s">
        <v>54</v>
      </c>
      <c r="I1249" s="1" t="s">
        <v>54</v>
      </c>
      <c r="J1249" s="2"/>
      <c r="K1249" s="1" t="s">
        <v>54</v>
      </c>
      <c r="M1249" s="1" t="b">
        <f>OR(Solution!$C$2=1,INDEX(Solution!$A$1:$A$11,Solution!$C$2)=Sales_Pipeline[Country])</f>
        <v>1</v>
      </c>
    </row>
    <row r="1250" spans="1:13" x14ac:dyDescent="0.25">
      <c r="A1250" s="2"/>
      <c r="B1250" s="1" t="s">
        <v>54</v>
      </c>
      <c r="C1250" s="1" t="s">
        <v>54</v>
      </c>
      <c r="D1250" s="1" t="s">
        <v>54</v>
      </c>
      <c r="E1250" s="1" t="s">
        <v>54</v>
      </c>
      <c r="I1250" s="1" t="s">
        <v>54</v>
      </c>
      <c r="J1250" s="2"/>
      <c r="K1250" s="1" t="s">
        <v>54</v>
      </c>
      <c r="M1250" s="1" t="b">
        <f>OR(Solution!$C$2=1,INDEX(Solution!$A$1:$A$11,Solution!$C$2)=Sales_Pipeline[Country])</f>
        <v>1</v>
      </c>
    </row>
    <row r="1251" spans="1:13" x14ac:dyDescent="0.25">
      <c r="A1251" s="2"/>
      <c r="B1251" s="1" t="s">
        <v>54</v>
      </c>
      <c r="C1251" s="1" t="s">
        <v>54</v>
      </c>
      <c r="D1251" s="1" t="s">
        <v>54</v>
      </c>
      <c r="E1251" s="1" t="s">
        <v>54</v>
      </c>
      <c r="I1251" s="1" t="s">
        <v>54</v>
      </c>
      <c r="J1251" s="2"/>
      <c r="K1251" s="1" t="s">
        <v>54</v>
      </c>
      <c r="M1251" s="1" t="b">
        <f>OR(Solution!$C$2=1,INDEX(Solution!$A$1:$A$11,Solution!$C$2)=Sales_Pipeline[Country])</f>
        <v>1</v>
      </c>
    </row>
    <row r="1252" spans="1:13" x14ac:dyDescent="0.25">
      <c r="A1252" s="2"/>
      <c r="B1252" s="1" t="s">
        <v>54</v>
      </c>
      <c r="C1252" s="1" t="s">
        <v>54</v>
      </c>
      <c r="D1252" s="1" t="s">
        <v>54</v>
      </c>
      <c r="E1252" s="1" t="s">
        <v>54</v>
      </c>
      <c r="I1252" s="1" t="s">
        <v>54</v>
      </c>
      <c r="J1252" s="2"/>
      <c r="K1252" s="1" t="s">
        <v>54</v>
      </c>
      <c r="M1252" s="1" t="b">
        <f>OR(Solution!$C$2=1,INDEX(Solution!$A$1:$A$11,Solution!$C$2)=Sales_Pipeline[Country])</f>
        <v>1</v>
      </c>
    </row>
    <row r="1253" spans="1:13" x14ac:dyDescent="0.25">
      <c r="A1253" s="2"/>
      <c r="B1253" s="1" t="s">
        <v>54</v>
      </c>
      <c r="C1253" s="1" t="s">
        <v>54</v>
      </c>
      <c r="D1253" s="1" t="s">
        <v>54</v>
      </c>
      <c r="E1253" s="1" t="s">
        <v>54</v>
      </c>
      <c r="I1253" s="1" t="s">
        <v>54</v>
      </c>
      <c r="J1253" s="2"/>
      <c r="K1253" s="1" t="s">
        <v>54</v>
      </c>
      <c r="M1253" s="1" t="b">
        <f>OR(Solution!$C$2=1,INDEX(Solution!$A$1:$A$11,Solution!$C$2)=Sales_Pipeline[Country])</f>
        <v>1</v>
      </c>
    </row>
    <row r="1254" spans="1:13" x14ac:dyDescent="0.25">
      <c r="A1254" s="2"/>
      <c r="B1254" s="1" t="s">
        <v>54</v>
      </c>
      <c r="C1254" s="1" t="s">
        <v>54</v>
      </c>
      <c r="D1254" s="1" t="s">
        <v>54</v>
      </c>
      <c r="E1254" s="1" t="s">
        <v>54</v>
      </c>
      <c r="I1254" s="1" t="s">
        <v>54</v>
      </c>
      <c r="J1254" s="2"/>
      <c r="K1254" s="1" t="s">
        <v>54</v>
      </c>
      <c r="M1254" s="1" t="b">
        <f>OR(Solution!$C$2=1,INDEX(Solution!$A$1:$A$11,Solution!$C$2)=Sales_Pipeline[Country])</f>
        <v>1</v>
      </c>
    </row>
    <row r="1255" spans="1:13" x14ac:dyDescent="0.25">
      <c r="A1255" s="2"/>
      <c r="B1255" s="1" t="s">
        <v>54</v>
      </c>
      <c r="C1255" s="1" t="s">
        <v>54</v>
      </c>
      <c r="D1255" s="1" t="s">
        <v>54</v>
      </c>
      <c r="E1255" s="1" t="s">
        <v>54</v>
      </c>
      <c r="I1255" s="1" t="s">
        <v>54</v>
      </c>
      <c r="J1255" s="2"/>
      <c r="K1255" s="1" t="s">
        <v>54</v>
      </c>
      <c r="M1255" s="1" t="b">
        <f>OR(Solution!$C$2=1,INDEX(Solution!$A$1:$A$11,Solution!$C$2)=Sales_Pipeline[Country])</f>
        <v>1</v>
      </c>
    </row>
    <row r="1256" spans="1:13" x14ac:dyDescent="0.25">
      <c r="A1256" s="2"/>
      <c r="B1256" s="1" t="s">
        <v>54</v>
      </c>
      <c r="C1256" s="1" t="s">
        <v>54</v>
      </c>
      <c r="D1256" s="1" t="s">
        <v>54</v>
      </c>
      <c r="E1256" s="1" t="s">
        <v>54</v>
      </c>
      <c r="I1256" s="1" t="s">
        <v>54</v>
      </c>
      <c r="J1256" s="2"/>
      <c r="K1256" s="1" t="s">
        <v>54</v>
      </c>
      <c r="M1256" s="1" t="b">
        <f>OR(Solution!$C$2=1,INDEX(Solution!$A$1:$A$11,Solution!$C$2)=Sales_Pipeline[Country])</f>
        <v>1</v>
      </c>
    </row>
    <row r="1257" spans="1:13" x14ac:dyDescent="0.25">
      <c r="A1257" s="2"/>
      <c r="B1257" s="1" t="s">
        <v>54</v>
      </c>
      <c r="C1257" s="1" t="s">
        <v>54</v>
      </c>
      <c r="D1257" s="1" t="s">
        <v>54</v>
      </c>
      <c r="E1257" s="1" t="s">
        <v>54</v>
      </c>
      <c r="I1257" s="1" t="s">
        <v>54</v>
      </c>
      <c r="J1257" s="2"/>
      <c r="K1257" s="1" t="s">
        <v>54</v>
      </c>
      <c r="M1257" s="1" t="b">
        <f>OR(Solution!$C$2=1,INDEX(Solution!$A$1:$A$11,Solution!$C$2)=Sales_Pipeline[Country])</f>
        <v>1</v>
      </c>
    </row>
    <row r="1258" spans="1:13" x14ac:dyDescent="0.25">
      <c r="A1258" s="2"/>
      <c r="B1258" s="1" t="s">
        <v>54</v>
      </c>
      <c r="C1258" s="1" t="s">
        <v>54</v>
      </c>
      <c r="D1258" s="1" t="s">
        <v>54</v>
      </c>
      <c r="E1258" s="1" t="s">
        <v>54</v>
      </c>
      <c r="I1258" s="1" t="s">
        <v>54</v>
      </c>
      <c r="J1258" s="2"/>
      <c r="K1258" s="1" t="s">
        <v>54</v>
      </c>
      <c r="M1258" s="1" t="b">
        <f>OR(Solution!$C$2=1,INDEX(Solution!$A$1:$A$11,Solution!$C$2)=Sales_Pipeline[Country])</f>
        <v>1</v>
      </c>
    </row>
    <row r="1259" spans="1:13" x14ac:dyDescent="0.25">
      <c r="A1259" s="2"/>
      <c r="B1259" s="1" t="s">
        <v>54</v>
      </c>
      <c r="C1259" s="1" t="s">
        <v>54</v>
      </c>
      <c r="D1259" s="1" t="s">
        <v>54</v>
      </c>
      <c r="E1259" s="1" t="s">
        <v>54</v>
      </c>
      <c r="I1259" s="1" t="s">
        <v>54</v>
      </c>
      <c r="J1259" s="2"/>
      <c r="K1259" s="1" t="s">
        <v>54</v>
      </c>
      <c r="M1259" s="1" t="b">
        <f>OR(Solution!$C$2=1,INDEX(Solution!$A$1:$A$11,Solution!$C$2)=Sales_Pipeline[Country])</f>
        <v>1</v>
      </c>
    </row>
    <row r="1260" spans="1:13" x14ac:dyDescent="0.25">
      <c r="A1260" s="2"/>
      <c r="B1260" s="1" t="s">
        <v>54</v>
      </c>
      <c r="C1260" s="1" t="s">
        <v>54</v>
      </c>
      <c r="D1260" s="1" t="s">
        <v>54</v>
      </c>
      <c r="E1260" s="1" t="s">
        <v>54</v>
      </c>
      <c r="I1260" s="1" t="s">
        <v>54</v>
      </c>
      <c r="J1260" s="2"/>
      <c r="K1260" s="1" t="s">
        <v>54</v>
      </c>
      <c r="M1260" s="1" t="b">
        <f>OR(Solution!$C$2=1,INDEX(Solution!$A$1:$A$11,Solution!$C$2)=Sales_Pipeline[Country])</f>
        <v>1</v>
      </c>
    </row>
    <row r="1261" spans="1:13" x14ac:dyDescent="0.25">
      <c r="A1261" s="2"/>
      <c r="B1261" s="1" t="s">
        <v>54</v>
      </c>
      <c r="C1261" s="1" t="s">
        <v>54</v>
      </c>
      <c r="D1261" s="1" t="s">
        <v>54</v>
      </c>
      <c r="E1261" s="1" t="s">
        <v>54</v>
      </c>
      <c r="I1261" s="1" t="s">
        <v>54</v>
      </c>
      <c r="J1261" s="2"/>
      <c r="K1261" s="1" t="s">
        <v>54</v>
      </c>
      <c r="M1261" s="1" t="b">
        <f>OR(Solution!$C$2=1,INDEX(Solution!$A$1:$A$11,Solution!$C$2)=Sales_Pipeline[Country])</f>
        <v>1</v>
      </c>
    </row>
    <row r="1262" spans="1:13" x14ac:dyDescent="0.25">
      <c r="A1262" s="2"/>
      <c r="B1262" s="1" t="s">
        <v>54</v>
      </c>
      <c r="C1262" s="1" t="s">
        <v>54</v>
      </c>
      <c r="D1262" s="1" t="s">
        <v>54</v>
      </c>
      <c r="E1262" s="1" t="s">
        <v>54</v>
      </c>
      <c r="I1262" s="1" t="s">
        <v>54</v>
      </c>
      <c r="J1262" s="2"/>
      <c r="K1262" s="1" t="s">
        <v>54</v>
      </c>
      <c r="M1262" s="1" t="b">
        <f>OR(Solution!$C$2=1,INDEX(Solution!$A$1:$A$11,Solution!$C$2)=Sales_Pipeline[Country])</f>
        <v>1</v>
      </c>
    </row>
    <row r="1263" spans="1:13" x14ac:dyDescent="0.25">
      <c r="A1263" s="2"/>
      <c r="B1263" s="1" t="s">
        <v>54</v>
      </c>
      <c r="C1263" s="1" t="s">
        <v>54</v>
      </c>
      <c r="D1263" s="1" t="s">
        <v>54</v>
      </c>
      <c r="E1263" s="1" t="s">
        <v>54</v>
      </c>
      <c r="I1263" s="1" t="s">
        <v>54</v>
      </c>
      <c r="J1263" s="2"/>
      <c r="K1263" s="1" t="s">
        <v>54</v>
      </c>
      <c r="M1263" s="1" t="b">
        <f>OR(Solution!$C$2=1,INDEX(Solution!$A$1:$A$11,Solution!$C$2)=Sales_Pipeline[Country])</f>
        <v>1</v>
      </c>
    </row>
    <row r="1264" spans="1:13" x14ac:dyDescent="0.25">
      <c r="A1264" s="2"/>
      <c r="B1264" s="1" t="s">
        <v>54</v>
      </c>
      <c r="C1264" s="1" t="s">
        <v>54</v>
      </c>
      <c r="D1264" s="1" t="s">
        <v>54</v>
      </c>
      <c r="E1264" s="1" t="s">
        <v>54</v>
      </c>
      <c r="I1264" s="1" t="s">
        <v>54</v>
      </c>
      <c r="J1264" s="2"/>
      <c r="K1264" s="1" t="s">
        <v>54</v>
      </c>
      <c r="M1264" s="1" t="b">
        <f>OR(Solution!$C$2=1,INDEX(Solution!$A$1:$A$11,Solution!$C$2)=Sales_Pipeline[Country])</f>
        <v>1</v>
      </c>
    </row>
    <row r="1265" spans="1:13" x14ac:dyDescent="0.25">
      <c r="A1265" s="2"/>
      <c r="B1265" s="1" t="s">
        <v>54</v>
      </c>
      <c r="C1265" s="1" t="s">
        <v>54</v>
      </c>
      <c r="D1265" s="1" t="s">
        <v>54</v>
      </c>
      <c r="E1265" s="1" t="s">
        <v>54</v>
      </c>
      <c r="I1265" s="1" t="s">
        <v>54</v>
      </c>
      <c r="J1265" s="2"/>
      <c r="K1265" s="1" t="s">
        <v>54</v>
      </c>
      <c r="M1265" s="1" t="b">
        <f>OR(Solution!$C$2=1,INDEX(Solution!$A$1:$A$11,Solution!$C$2)=Sales_Pipeline[Country])</f>
        <v>1</v>
      </c>
    </row>
    <row r="1266" spans="1:13" x14ac:dyDescent="0.25">
      <c r="A1266" s="2"/>
      <c r="B1266" s="1" t="s">
        <v>54</v>
      </c>
      <c r="C1266" s="1" t="s">
        <v>54</v>
      </c>
      <c r="D1266" s="1" t="s">
        <v>54</v>
      </c>
      <c r="E1266" s="1" t="s">
        <v>54</v>
      </c>
      <c r="I1266" s="1" t="s">
        <v>54</v>
      </c>
      <c r="J1266" s="2"/>
      <c r="K1266" s="1" t="s">
        <v>54</v>
      </c>
      <c r="M1266" s="1" t="b">
        <f>OR(Solution!$C$2=1,INDEX(Solution!$A$1:$A$11,Solution!$C$2)=Sales_Pipeline[Country])</f>
        <v>1</v>
      </c>
    </row>
    <row r="1267" spans="1:13" x14ac:dyDescent="0.25">
      <c r="A1267" s="2"/>
      <c r="B1267" s="1" t="s">
        <v>54</v>
      </c>
      <c r="C1267" s="1" t="s">
        <v>54</v>
      </c>
      <c r="D1267" s="1" t="s">
        <v>54</v>
      </c>
      <c r="E1267" s="1" t="s">
        <v>54</v>
      </c>
      <c r="I1267" s="1" t="s">
        <v>54</v>
      </c>
      <c r="J1267" s="2"/>
      <c r="K1267" s="1" t="s">
        <v>54</v>
      </c>
      <c r="M1267" s="1" t="b">
        <f>OR(Solution!$C$2=1,INDEX(Solution!$A$1:$A$11,Solution!$C$2)=Sales_Pipeline[Country])</f>
        <v>1</v>
      </c>
    </row>
    <row r="1268" spans="1:13" x14ac:dyDescent="0.25">
      <c r="A1268" s="2"/>
      <c r="B1268" s="1" t="s">
        <v>54</v>
      </c>
      <c r="C1268" s="1" t="s">
        <v>54</v>
      </c>
      <c r="D1268" s="1" t="s">
        <v>54</v>
      </c>
      <c r="E1268" s="1" t="s">
        <v>54</v>
      </c>
      <c r="I1268" s="1" t="s">
        <v>54</v>
      </c>
      <c r="J1268" s="2"/>
      <c r="K1268" s="1" t="s">
        <v>54</v>
      </c>
      <c r="M1268" s="1" t="b">
        <f>OR(Solution!$C$2=1,INDEX(Solution!$A$1:$A$11,Solution!$C$2)=Sales_Pipeline[Country])</f>
        <v>1</v>
      </c>
    </row>
    <row r="1269" spans="1:13" x14ac:dyDescent="0.25">
      <c r="A1269" s="2"/>
      <c r="B1269" s="1" t="s">
        <v>54</v>
      </c>
      <c r="C1269" s="1" t="s">
        <v>54</v>
      </c>
      <c r="D1269" s="1" t="s">
        <v>54</v>
      </c>
      <c r="E1269" s="1" t="s">
        <v>54</v>
      </c>
      <c r="I1269" s="1" t="s">
        <v>54</v>
      </c>
      <c r="J1269" s="2"/>
      <c r="K1269" s="1" t="s">
        <v>54</v>
      </c>
      <c r="M1269" s="1" t="b">
        <f>OR(Solution!$C$2=1,INDEX(Solution!$A$1:$A$11,Solution!$C$2)=Sales_Pipeline[Country])</f>
        <v>1</v>
      </c>
    </row>
    <row r="1270" spans="1:13" x14ac:dyDescent="0.25">
      <c r="A1270" s="2"/>
      <c r="B1270" s="1" t="s">
        <v>54</v>
      </c>
      <c r="C1270" s="1" t="s">
        <v>54</v>
      </c>
      <c r="D1270" s="1" t="s">
        <v>54</v>
      </c>
      <c r="E1270" s="1" t="s">
        <v>54</v>
      </c>
      <c r="I1270" s="1" t="s">
        <v>54</v>
      </c>
      <c r="J1270" s="2"/>
      <c r="K1270" s="1" t="s">
        <v>54</v>
      </c>
      <c r="M1270" s="1" t="b">
        <f>OR(Solution!$C$2=1,INDEX(Solution!$A$1:$A$11,Solution!$C$2)=Sales_Pipeline[Country])</f>
        <v>1</v>
      </c>
    </row>
    <row r="1271" spans="1:13" x14ac:dyDescent="0.25">
      <c r="A1271" s="2"/>
      <c r="B1271" s="1" t="s">
        <v>54</v>
      </c>
      <c r="C1271" s="1" t="s">
        <v>54</v>
      </c>
      <c r="D1271" s="1" t="s">
        <v>54</v>
      </c>
      <c r="E1271" s="1" t="s">
        <v>54</v>
      </c>
      <c r="I1271" s="1" t="s">
        <v>54</v>
      </c>
      <c r="J1271" s="2"/>
      <c r="K1271" s="1" t="s">
        <v>54</v>
      </c>
      <c r="M1271" s="1" t="b">
        <f>OR(Solution!$C$2=1,INDEX(Solution!$A$1:$A$11,Solution!$C$2)=Sales_Pipeline[Country])</f>
        <v>1</v>
      </c>
    </row>
    <row r="1272" spans="1:13" x14ac:dyDescent="0.25">
      <c r="A1272" s="2"/>
      <c r="B1272" s="1" t="s">
        <v>54</v>
      </c>
      <c r="C1272" s="1" t="s">
        <v>54</v>
      </c>
      <c r="D1272" s="1" t="s">
        <v>54</v>
      </c>
      <c r="E1272" s="1" t="s">
        <v>54</v>
      </c>
      <c r="I1272" s="1" t="s">
        <v>54</v>
      </c>
      <c r="J1272" s="2"/>
      <c r="K1272" s="1" t="s">
        <v>54</v>
      </c>
      <c r="M1272" s="1" t="b">
        <f>OR(Solution!$C$2=1,INDEX(Solution!$A$1:$A$11,Solution!$C$2)=Sales_Pipeline[Country])</f>
        <v>1</v>
      </c>
    </row>
    <row r="1273" spans="1:13" x14ac:dyDescent="0.25">
      <c r="A1273" s="2"/>
      <c r="B1273" s="1" t="s">
        <v>54</v>
      </c>
      <c r="C1273" s="1" t="s">
        <v>54</v>
      </c>
      <c r="D1273" s="1" t="s">
        <v>54</v>
      </c>
      <c r="E1273" s="1" t="s">
        <v>54</v>
      </c>
      <c r="I1273" s="1" t="s">
        <v>54</v>
      </c>
      <c r="J1273" s="2"/>
      <c r="K1273" s="1" t="s">
        <v>54</v>
      </c>
      <c r="M1273" s="1" t="b">
        <f>OR(Solution!$C$2=1,INDEX(Solution!$A$1:$A$11,Solution!$C$2)=Sales_Pipeline[Country])</f>
        <v>1</v>
      </c>
    </row>
    <row r="1274" spans="1:13" x14ac:dyDescent="0.25">
      <c r="A1274" s="2"/>
      <c r="B1274" s="1" t="s">
        <v>54</v>
      </c>
      <c r="C1274" s="1" t="s">
        <v>54</v>
      </c>
      <c r="D1274" s="1" t="s">
        <v>54</v>
      </c>
      <c r="E1274" s="1" t="s">
        <v>54</v>
      </c>
      <c r="I1274" s="1" t="s">
        <v>54</v>
      </c>
      <c r="J1274" s="2"/>
      <c r="K1274" s="1" t="s">
        <v>54</v>
      </c>
      <c r="M1274" s="1" t="b">
        <f>OR(Solution!$C$2=1,INDEX(Solution!$A$1:$A$11,Solution!$C$2)=Sales_Pipeline[Country])</f>
        <v>1</v>
      </c>
    </row>
    <row r="1275" spans="1:13" x14ac:dyDescent="0.25">
      <c r="A1275" s="2"/>
      <c r="B1275" s="1" t="s">
        <v>54</v>
      </c>
      <c r="C1275" s="1" t="s">
        <v>54</v>
      </c>
      <c r="D1275" s="1" t="s">
        <v>54</v>
      </c>
      <c r="E1275" s="1" t="s">
        <v>54</v>
      </c>
      <c r="I1275" s="1" t="s">
        <v>54</v>
      </c>
      <c r="J1275" s="2"/>
      <c r="K1275" s="1" t="s">
        <v>54</v>
      </c>
      <c r="M1275" s="1" t="b">
        <f>OR(Solution!$C$2=1,INDEX(Solution!$A$1:$A$11,Solution!$C$2)=Sales_Pipeline[Country])</f>
        <v>1</v>
      </c>
    </row>
    <row r="1276" spans="1:13" x14ac:dyDescent="0.25">
      <c r="A1276" s="2"/>
      <c r="B1276" s="1" t="s">
        <v>54</v>
      </c>
      <c r="C1276" s="1" t="s">
        <v>54</v>
      </c>
      <c r="D1276" s="1" t="s">
        <v>54</v>
      </c>
      <c r="E1276" s="1" t="s">
        <v>54</v>
      </c>
      <c r="I1276" s="1" t="s">
        <v>54</v>
      </c>
      <c r="J1276" s="2"/>
      <c r="K1276" s="1" t="s">
        <v>54</v>
      </c>
      <c r="M1276" s="1" t="b">
        <f>OR(Solution!$C$2=1,INDEX(Solution!$A$1:$A$11,Solution!$C$2)=Sales_Pipeline[Country])</f>
        <v>1</v>
      </c>
    </row>
    <row r="1277" spans="1:13" x14ac:dyDescent="0.25">
      <c r="A1277" s="2"/>
      <c r="B1277" s="1" t="s">
        <v>54</v>
      </c>
      <c r="C1277" s="1" t="s">
        <v>54</v>
      </c>
      <c r="D1277" s="1" t="s">
        <v>54</v>
      </c>
      <c r="E1277" s="1" t="s">
        <v>54</v>
      </c>
      <c r="I1277" s="1" t="s">
        <v>54</v>
      </c>
      <c r="J1277" s="2"/>
      <c r="K1277" s="1" t="s">
        <v>54</v>
      </c>
      <c r="M1277" s="1" t="b">
        <f>OR(Solution!$C$2=1,INDEX(Solution!$A$1:$A$11,Solution!$C$2)=Sales_Pipeline[Country])</f>
        <v>1</v>
      </c>
    </row>
    <row r="1278" spans="1:13" x14ac:dyDescent="0.25">
      <c r="A1278" s="2"/>
      <c r="B1278" s="1" t="s">
        <v>54</v>
      </c>
      <c r="C1278" s="1" t="s">
        <v>54</v>
      </c>
      <c r="D1278" s="1" t="s">
        <v>54</v>
      </c>
      <c r="E1278" s="1" t="s">
        <v>54</v>
      </c>
      <c r="I1278" s="1" t="s">
        <v>54</v>
      </c>
      <c r="J1278" s="2"/>
      <c r="K1278" s="1" t="s">
        <v>54</v>
      </c>
      <c r="M1278" s="1" t="b">
        <f>OR(Solution!$C$2=1,INDEX(Solution!$A$1:$A$11,Solution!$C$2)=Sales_Pipeline[Country])</f>
        <v>1</v>
      </c>
    </row>
    <row r="1279" spans="1:13" x14ac:dyDescent="0.25">
      <c r="A1279" s="2"/>
      <c r="B1279" s="1" t="s">
        <v>54</v>
      </c>
      <c r="C1279" s="1" t="s">
        <v>54</v>
      </c>
      <c r="D1279" s="1" t="s">
        <v>54</v>
      </c>
      <c r="E1279" s="1" t="s">
        <v>54</v>
      </c>
      <c r="I1279" s="1" t="s">
        <v>54</v>
      </c>
      <c r="J1279" s="2"/>
      <c r="K1279" s="1" t="s">
        <v>54</v>
      </c>
      <c r="M1279" s="1" t="b">
        <f>OR(Solution!$C$2=1,INDEX(Solution!$A$1:$A$11,Solution!$C$2)=Sales_Pipeline[Country])</f>
        <v>1</v>
      </c>
    </row>
    <row r="1280" spans="1:13" x14ac:dyDescent="0.25">
      <c r="A1280" s="2"/>
      <c r="B1280" s="1" t="s">
        <v>54</v>
      </c>
      <c r="C1280" s="1" t="s">
        <v>54</v>
      </c>
      <c r="D1280" s="1" t="s">
        <v>54</v>
      </c>
      <c r="E1280" s="1" t="s">
        <v>54</v>
      </c>
      <c r="I1280" s="1" t="s">
        <v>54</v>
      </c>
      <c r="J1280" s="2"/>
      <c r="K1280" s="1" t="s">
        <v>54</v>
      </c>
      <c r="M1280" s="1" t="b">
        <f>OR(Solution!$C$2=1,INDEX(Solution!$A$1:$A$11,Solution!$C$2)=Sales_Pipeline[Country])</f>
        <v>1</v>
      </c>
    </row>
    <row r="1281" spans="1:13" x14ac:dyDescent="0.25">
      <c r="A1281" s="2"/>
      <c r="B1281" s="1" t="s">
        <v>54</v>
      </c>
      <c r="C1281" s="1" t="s">
        <v>54</v>
      </c>
      <c r="D1281" s="1" t="s">
        <v>54</v>
      </c>
      <c r="E1281" s="1" t="s">
        <v>54</v>
      </c>
      <c r="I1281" s="1" t="s">
        <v>54</v>
      </c>
      <c r="J1281" s="2"/>
      <c r="K1281" s="1" t="s">
        <v>54</v>
      </c>
      <c r="M1281" s="1" t="b">
        <f>OR(Solution!$C$2=1,INDEX(Solution!$A$1:$A$11,Solution!$C$2)=Sales_Pipeline[Country])</f>
        <v>1</v>
      </c>
    </row>
    <row r="1282" spans="1:13" x14ac:dyDescent="0.25">
      <c r="A1282" s="2"/>
      <c r="B1282" s="1" t="s">
        <v>54</v>
      </c>
      <c r="C1282" s="1" t="s">
        <v>54</v>
      </c>
      <c r="D1282" s="1" t="s">
        <v>54</v>
      </c>
      <c r="E1282" s="1" t="s">
        <v>54</v>
      </c>
      <c r="I1282" s="1" t="s">
        <v>54</v>
      </c>
      <c r="J1282" s="2"/>
      <c r="K1282" s="1" t="s">
        <v>54</v>
      </c>
      <c r="M1282" s="1" t="b">
        <f>OR(Solution!$C$2=1,INDEX(Solution!$A$1:$A$11,Solution!$C$2)=Sales_Pipeline[Country])</f>
        <v>1</v>
      </c>
    </row>
    <row r="1283" spans="1:13" x14ac:dyDescent="0.25">
      <c r="A1283" s="2"/>
      <c r="B1283" s="1" t="s">
        <v>54</v>
      </c>
      <c r="C1283" s="1" t="s">
        <v>54</v>
      </c>
      <c r="D1283" s="1" t="s">
        <v>54</v>
      </c>
      <c r="E1283" s="1" t="s">
        <v>54</v>
      </c>
      <c r="I1283" s="1" t="s">
        <v>54</v>
      </c>
      <c r="J1283" s="2"/>
      <c r="K1283" s="1" t="s">
        <v>54</v>
      </c>
      <c r="M1283" s="1" t="b">
        <f>OR(Solution!$C$2=1,INDEX(Solution!$A$1:$A$11,Solution!$C$2)=Sales_Pipeline[Country])</f>
        <v>1</v>
      </c>
    </row>
    <row r="1284" spans="1:13" x14ac:dyDescent="0.25">
      <c r="A1284" s="2"/>
      <c r="B1284" s="1" t="s">
        <v>54</v>
      </c>
      <c r="C1284" s="1" t="s">
        <v>54</v>
      </c>
      <c r="D1284" s="1" t="s">
        <v>54</v>
      </c>
      <c r="E1284" s="1" t="s">
        <v>54</v>
      </c>
      <c r="I1284" s="1" t="s">
        <v>54</v>
      </c>
      <c r="J1284" s="2"/>
      <c r="K1284" s="1" t="s">
        <v>54</v>
      </c>
      <c r="M1284" s="1" t="b">
        <f>OR(Solution!$C$2=1,INDEX(Solution!$A$1:$A$11,Solution!$C$2)=Sales_Pipeline[Country])</f>
        <v>1</v>
      </c>
    </row>
    <row r="1285" spans="1:13" x14ac:dyDescent="0.25">
      <c r="A1285" s="2"/>
      <c r="B1285" s="1" t="s">
        <v>54</v>
      </c>
      <c r="C1285" s="1" t="s">
        <v>54</v>
      </c>
      <c r="D1285" s="1" t="s">
        <v>54</v>
      </c>
      <c r="E1285" s="1" t="s">
        <v>54</v>
      </c>
      <c r="I1285" s="1" t="s">
        <v>54</v>
      </c>
      <c r="J1285" s="2"/>
      <c r="K1285" s="1" t="s">
        <v>54</v>
      </c>
      <c r="M1285" s="1" t="b">
        <f>OR(Solution!$C$2=1,INDEX(Solution!$A$1:$A$11,Solution!$C$2)=Sales_Pipeline[Country])</f>
        <v>1</v>
      </c>
    </row>
    <row r="1286" spans="1:13" x14ac:dyDescent="0.25">
      <c r="A1286" s="2"/>
      <c r="B1286" s="1" t="s">
        <v>54</v>
      </c>
      <c r="C1286" s="1" t="s">
        <v>54</v>
      </c>
      <c r="D1286" s="1" t="s">
        <v>54</v>
      </c>
      <c r="E1286" s="1" t="s">
        <v>54</v>
      </c>
      <c r="I1286" s="1" t="s">
        <v>54</v>
      </c>
      <c r="J1286" s="2"/>
      <c r="K1286" s="1" t="s">
        <v>54</v>
      </c>
      <c r="M1286" s="1" t="b">
        <f>OR(Solution!$C$2=1,INDEX(Solution!$A$1:$A$11,Solution!$C$2)=Sales_Pipeline[Country])</f>
        <v>1</v>
      </c>
    </row>
    <row r="1287" spans="1:13" x14ac:dyDescent="0.25">
      <c r="A1287" s="2"/>
      <c r="B1287" s="1" t="s">
        <v>54</v>
      </c>
      <c r="C1287" s="1" t="s">
        <v>54</v>
      </c>
      <c r="D1287" s="1" t="s">
        <v>54</v>
      </c>
      <c r="E1287" s="1" t="s">
        <v>54</v>
      </c>
      <c r="I1287" s="1" t="s">
        <v>54</v>
      </c>
      <c r="J1287" s="2"/>
      <c r="K1287" s="1" t="s">
        <v>54</v>
      </c>
      <c r="M1287" s="1" t="b">
        <f>OR(Solution!$C$2=1,INDEX(Solution!$A$1:$A$11,Solution!$C$2)=Sales_Pipeline[Country])</f>
        <v>1</v>
      </c>
    </row>
    <row r="1288" spans="1:13" x14ac:dyDescent="0.25">
      <c r="A1288" s="2"/>
      <c r="B1288" s="1" t="s">
        <v>54</v>
      </c>
      <c r="C1288" s="1" t="s">
        <v>54</v>
      </c>
      <c r="D1288" s="1" t="s">
        <v>54</v>
      </c>
      <c r="E1288" s="1" t="s">
        <v>54</v>
      </c>
      <c r="I1288" s="1" t="s">
        <v>54</v>
      </c>
      <c r="J1288" s="2"/>
      <c r="K1288" s="1" t="s">
        <v>54</v>
      </c>
      <c r="M1288" s="1" t="b">
        <f>OR(Solution!$C$2=1,INDEX(Solution!$A$1:$A$11,Solution!$C$2)=Sales_Pipeline[Country])</f>
        <v>1</v>
      </c>
    </row>
    <row r="1289" spans="1:13" x14ac:dyDescent="0.25">
      <c r="A1289" s="2"/>
      <c r="B1289" s="1" t="s">
        <v>54</v>
      </c>
      <c r="C1289" s="1" t="s">
        <v>54</v>
      </c>
      <c r="D1289" s="1" t="s">
        <v>54</v>
      </c>
      <c r="E1289" s="1" t="s">
        <v>54</v>
      </c>
      <c r="I1289" s="1" t="s">
        <v>54</v>
      </c>
      <c r="J1289" s="2"/>
      <c r="K1289" s="1" t="s">
        <v>54</v>
      </c>
      <c r="M1289" s="1" t="b">
        <f>OR(Solution!$C$2=1,INDEX(Solution!$A$1:$A$11,Solution!$C$2)=Sales_Pipeline[Country])</f>
        <v>1</v>
      </c>
    </row>
    <row r="1290" spans="1:13" x14ac:dyDescent="0.25">
      <c r="A1290" s="2"/>
      <c r="B1290" s="1" t="s">
        <v>54</v>
      </c>
      <c r="C1290" s="1" t="s">
        <v>54</v>
      </c>
      <c r="D1290" s="1" t="s">
        <v>54</v>
      </c>
      <c r="E1290" s="1" t="s">
        <v>54</v>
      </c>
      <c r="I1290" s="1" t="s">
        <v>54</v>
      </c>
      <c r="J1290" s="2"/>
      <c r="K1290" s="1" t="s">
        <v>54</v>
      </c>
      <c r="M1290" s="1" t="b">
        <f>OR(Solution!$C$2=1,INDEX(Solution!$A$1:$A$11,Solution!$C$2)=Sales_Pipeline[Country])</f>
        <v>1</v>
      </c>
    </row>
    <row r="1291" spans="1:13" x14ac:dyDescent="0.25">
      <c r="A1291" s="2"/>
      <c r="B1291" s="1" t="s">
        <v>54</v>
      </c>
      <c r="C1291" s="1" t="s">
        <v>54</v>
      </c>
      <c r="D1291" s="1" t="s">
        <v>54</v>
      </c>
      <c r="E1291" s="1" t="s">
        <v>54</v>
      </c>
      <c r="I1291" s="1" t="s">
        <v>54</v>
      </c>
      <c r="J1291" s="2"/>
      <c r="K1291" s="1" t="s">
        <v>54</v>
      </c>
      <c r="M1291" s="1" t="b">
        <f>OR(Solution!$C$2=1,INDEX(Solution!$A$1:$A$11,Solution!$C$2)=Sales_Pipeline[Country])</f>
        <v>1</v>
      </c>
    </row>
    <row r="1292" spans="1:13" x14ac:dyDescent="0.25">
      <c r="A1292" s="2"/>
      <c r="B1292" s="1" t="s">
        <v>54</v>
      </c>
      <c r="C1292" s="1" t="s">
        <v>54</v>
      </c>
      <c r="D1292" s="1" t="s">
        <v>54</v>
      </c>
      <c r="E1292" s="1" t="s">
        <v>54</v>
      </c>
      <c r="I1292" s="1" t="s">
        <v>54</v>
      </c>
      <c r="J1292" s="2"/>
      <c r="K1292" s="1" t="s">
        <v>54</v>
      </c>
      <c r="M1292" s="1" t="b">
        <f>OR(Solution!$C$2=1,INDEX(Solution!$A$1:$A$11,Solution!$C$2)=Sales_Pipeline[Country])</f>
        <v>1</v>
      </c>
    </row>
    <row r="1293" spans="1:13" x14ac:dyDescent="0.25">
      <c r="A1293" s="2"/>
      <c r="B1293" s="1" t="s">
        <v>54</v>
      </c>
      <c r="C1293" s="1" t="s">
        <v>54</v>
      </c>
      <c r="D1293" s="1" t="s">
        <v>54</v>
      </c>
      <c r="E1293" s="1" t="s">
        <v>54</v>
      </c>
      <c r="I1293" s="1" t="s">
        <v>54</v>
      </c>
      <c r="J1293" s="2"/>
      <c r="K1293" s="1" t="s">
        <v>54</v>
      </c>
      <c r="M1293" s="1" t="b">
        <f>OR(Solution!$C$2=1,INDEX(Solution!$A$1:$A$11,Solution!$C$2)=Sales_Pipeline[Country])</f>
        <v>1</v>
      </c>
    </row>
    <row r="1294" spans="1:13" x14ac:dyDescent="0.25">
      <c r="A1294" s="2"/>
      <c r="B1294" s="1" t="s">
        <v>54</v>
      </c>
      <c r="C1294" s="1" t="s">
        <v>54</v>
      </c>
      <c r="D1294" s="1" t="s">
        <v>54</v>
      </c>
      <c r="E1294" s="1" t="s">
        <v>54</v>
      </c>
      <c r="I1294" s="1" t="s">
        <v>54</v>
      </c>
      <c r="J1294" s="2"/>
      <c r="K1294" s="1" t="s">
        <v>54</v>
      </c>
      <c r="M1294" s="1" t="b">
        <f>OR(Solution!$C$2=1,INDEX(Solution!$A$1:$A$11,Solution!$C$2)=Sales_Pipeline[Country])</f>
        <v>1</v>
      </c>
    </row>
    <row r="1295" spans="1:13" x14ac:dyDescent="0.25">
      <c r="A1295" s="2"/>
      <c r="B1295" s="1" t="s">
        <v>54</v>
      </c>
      <c r="C1295" s="1" t="s">
        <v>54</v>
      </c>
      <c r="D1295" s="1" t="s">
        <v>54</v>
      </c>
      <c r="E1295" s="1" t="s">
        <v>54</v>
      </c>
      <c r="I1295" s="1" t="s">
        <v>54</v>
      </c>
      <c r="J1295" s="2"/>
      <c r="K1295" s="1" t="s">
        <v>54</v>
      </c>
      <c r="M1295" s="1" t="b">
        <f>OR(Solution!$C$2=1,INDEX(Solution!$A$1:$A$11,Solution!$C$2)=Sales_Pipeline[Country])</f>
        <v>1</v>
      </c>
    </row>
    <row r="1296" spans="1:13" x14ac:dyDescent="0.25">
      <c r="A1296" s="2"/>
      <c r="B1296" s="1" t="s">
        <v>54</v>
      </c>
      <c r="C1296" s="1" t="s">
        <v>54</v>
      </c>
      <c r="D1296" s="1" t="s">
        <v>54</v>
      </c>
      <c r="E1296" s="1" t="s">
        <v>54</v>
      </c>
      <c r="I1296" s="1" t="s">
        <v>54</v>
      </c>
      <c r="J1296" s="2"/>
      <c r="K1296" s="1" t="s">
        <v>54</v>
      </c>
      <c r="M1296" s="1" t="b">
        <f>OR(Solution!$C$2=1,INDEX(Solution!$A$1:$A$11,Solution!$C$2)=Sales_Pipeline[Country])</f>
        <v>1</v>
      </c>
    </row>
    <row r="1297" spans="1:13" x14ac:dyDescent="0.25">
      <c r="A1297" s="2"/>
      <c r="B1297" s="1" t="s">
        <v>54</v>
      </c>
      <c r="C1297" s="1" t="s">
        <v>54</v>
      </c>
      <c r="D1297" s="1" t="s">
        <v>54</v>
      </c>
      <c r="E1297" s="1" t="s">
        <v>54</v>
      </c>
      <c r="I1297" s="1" t="s">
        <v>54</v>
      </c>
      <c r="J1297" s="2"/>
      <c r="K1297" s="1" t="s">
        <v>54</v>
      </c>
      <c r="M1297" s="1" t="b">
        <f>OR(Solution!$C$2=1,INDEX(Solution!$A$1:$A$11,Solution!$C$2)=Sales_Pipeline[Country])</f>
        <v>1</v>
      </c>
    </row>
    <row r="1298" spans="1:13" x14ac:dyDescent="0.25">
      <c r="A1298" s="2"/>
      <c r="B1298" s="1" t="s">
        <v>54</v>
      </c>
      <c r="C1298" s="1" t="s">
        <v>54</v>
      </c>
      <c r="D1298" s="1" t="s">
        <v>54</v>
      </c>
      <c r="E1298" s="1" t="s">
        <v>54</v>
      </c>
      <c r="I1298" s="1" t="s">
        <v>54</v>
      </c>
      <c r="J1298" s="2"/>
      <c r="K1298" s="1" t="s">
        <v>54</v>
      </c>
      <c r="M1298" s="1" t="b">
        <f>OR(Solution!$C$2=1,INDEX(Solution!$A$1:$A$11,Solution!$C$2)=Sales_Pipeline[Country])</f>
        <v>1</v>
      </c>
    </row>
    <row r="1299" spans="1:13" x14ac:dyDescent="0.25">
      <c r="A1299" s="2"/>
      <c r="B1299" s="1" t="s">
        <v>54</v>
      </c>
      <c r="C1299" s="1" t="s">
        <v>54</v>
      </c>
      <c r="D1299" s="1" t="s">
        <v>54</v>
      </c>
      <c r="E1299" s="1" t="s">
        <v>54</v>
      </c>
      <c r="I1299" s="1" t="s">
        <v>54</v>
      </c>
      <c r="J1299" s="2"/>
      <c r="K1299" s="1" t="s">
        <v>54</v>
      </c>
      <c r="M1299" s="1" t="b">
        <f>OR(Solution!$C$2=1,INDEX(Solution!$A$1:$A$11,Solution!$C$2)=Sales_Pipeline[Country])</f>
        <v>1</v>
      </c>
    </row>
    <row r="1300" spans="1:13" x14ac:dyDescent="0.25">
      <c r="A1300" s="2"/>
      <c r="B1300" s="1" t="s">
        <v>54</v>
      </c>
      <c r="C1300" s="1" t="s">
        <v>54</v>
      </c>
      <c r="D1300" s="1" t="s">
        <v>54</v>
      </c>
      <c r="E1300" s="1" t="s">
        <v>54</v>
      </c>
      <c r="I1300" s="1" t="s">
        <v>54</v>
      </c>
      <c r="J1300" s="2"/>
      <c r="K1300" s="1" t="s">
        <v>54</v>
      </c>
      <c r="M1300" s="1" t="b">
        <f>OR(Solution!$C$2=1,INDEX(Solution!$A$1:$A$11,Solution!$C$2)=Sales_Pipeline[Country])</f>
        <v>1</v>
      </c>
    </row>
    <row r="1301" spans="1:13" x14ac:dyDescent="0.25">
      <c r="A1301" s="2"/>
      <c r="B1301" s="1" t="s">
        <v>54</v>
      </c>
      <c r="C1301" s="1" t="s">
        <v>54</v>
      </c>
      <c r="D1301" s="1" t="s">
        <v>54</v>
      </c>
      <c r="E1301" s="1" t="s">
        <v>54</v>
      </c>
      <c r="I1301" s="1" t="s">
        <v>54</v>
      </c>
      <c r="J1301" s="2"/>
      <c r="K1301" s="1" t="s">
        <v>54</v>
      </c>
      <c r="M1301" s="1" t="b">
        <f>OR(Solution!$C$2=1,INDEX(Solution!$A$1:$A$11,Solution!$C$2)=Sales_Pipeline[Country])</f>
        <v>1</v>
      </c>
    </row>
    <row r="1302" spans="1:13" x14ac:dyDescent="0.25">
      <c r="A1302" s="2"/>
      <c r="B1302" s="1" t="s">
        <v>54</v>
      </c>
      <c r="C1302" s="1" t="s">
        <v>54</v>
      </c>
      <c r="D1302" s="1" t="s">
        <v>54</v>
      </c>
      <c r="E1302" s="1" t="s">
        <v>54</v>
      </c>
      <c r="I1302" s="1" t="s">
        <v>54</v>
      </c>
      <c r="J1302" s="2"/>
      <c r="K1302" s="1" t="s">
        <v>54</v>
      </c>
      <c r="M1302" s="1" t="b">
        <f>OR(Solution!$C$2=1,INDEX(Solution!$A$1:$A$11,Solution!$C$2)=Sales_Pipeline[Country])</f>
        <v>1</v>
      </c>
    </row>
    <row r="1303" spans="1:13" x14ac:dyDescent="0.25">
      <c r="A1303" s="2"/>
      <c r="B1303" s="1" t="s">
        <v>54</v>
      </c>
      <c r="C1303" s="1" t="s">
        <v>54</v>
      </c>
      <c r="D1303" s="1" t="s">
        <v>54</v>
      </c>
      <c r="E1303" s="1" t="s">
        <v>54</v>
      </c>
      <c r="I1303" s="1" t="s">
        <v>54</v>
      </c>
      <c r="J1303" s="2"/>
      <c r="K1303" s="1" t="s">
        <v>54</v>
      </c>
      <c r="M1303" s="1" t="b">
        <f>OR(Solution!$C$2=1,INDEX(Solution!$A$1:$A$11,Solution!$C$2)=Sales_Pipeline[Country])</f>
        <v>1</v>
      </c>
    </row>
    <row r="1304" spans="1:13" x14ac:dyDescent="0.25">
      <c r="A1304" s="2"/>
      <c r="B1304" s="1" t="s">
        <v>54</v>
      </c>
      <c r="C1304" s="1" t="s">
        <v>54</v>
      </c>
      <c r="D1304" s="1" t="s">
        <v>54</v>
      </c>
      <c r="E1304" s="1" t="s">
        <v>54</v>
      </c>
      <c r="I1304" s="1" t="s">
        <v>54</v>
      </c>
      <c r="J1304" s="2"/>
      <c r="K1304" s="1" t="s">
        <v>54</v>
      </c>
      <c r="M1304" s="1" t="b">
        <f>OR(Solution!$C$2=1,INDEX(Solution!$A$1:$A$11,Solution!$C$2)=Sales_Pipeline[Country])</f>
        <v>1</v>
      </c>
    </row>
    <row r="1305" spans="1:13" x14ac:dyDescent="0.25">
      <c r="A1305" s="2"/>
      <c r="B1305" s="1" t="s">
        <v>54</v>
      </c>
      <c r="C1305" s="1" t="s">
        <v>54</v>
      </c>
      <c r="D1305" s="1" t="s">
        <v>54</v>
      </c>
      <c r="E1305" s="1" t="s">
        <v>54</v>
      </c>
      <c r="I1305" s="1" t="s">
        <v>54</v>
      </c>
      <c r="J1305" s="2"/>
      <c r="K1305" s="1" t="s">
        <v>54</v>
      </c>
      <c r="M1305" s="1" t="b">
        <f>OR(Solution!$C$2=1,INDEX(Solution!$A$1:$A$11,Solution!$C$2)=Sales_Pipeline[Country])</f>
        <v>1</v>
      </c>
    </row>
    <row r="1306" spans="1:13" x14ac:dyDescent="0.25">
      <c r="A1306" s="2"/>
      <c r="B1306" s="1" t="s">
        <v>54</v>
      </c>
      <c r="C1306" s="1" t="s">
        <v>54</v>
      </c>
      <c r="D1306" s="1" t="s">
        <v>54</v>
      </c>
      <c r="E1306" s="1" t="s">
        <v>54</v>
      </c>
      <c r="I1306" s="1" t="s">
        <v>54</v>
      </c>
      <c r="J1306" s="2"/>
      <c r="K1306" s="1" t="s">
        <v>54</v>
      </c>
      <c r="M1306" s="1" t="b">
        <f>OR(Solution!$C$2=1,INDEX(Solution!$A$1:$A$11,Solution!$C$2)=Sales_Pipeline[Country])</f>
        <v>1</v>
      </c>
    </row>
    <row r="1307" spans="1:13" x14ac:dyDescent="0.25">
      <c r="A1307" s="2"/>
      <c r="B1307" s="1" t="s">
        <v>54</v>
      </c>
      <c r="C1307" s="1" t="s">
        <v>54</v>
      </c>
      <c r="D1307" s="1" t="s">
        <v>54</v>
      </c>
      <c r="E1307" s="1" t="s">
        <v>54</v>
      </c>
      <c r="I1307" s="1" t="s">
        <v>54</v>
      </c>
      <c r="J1307" s="2"/>
      <c r="K1307" s="1" t="s">
        <v>54</v>
      </c>
      <c r="M1307" s="1" t="b">
        <f>OR(Solution!$C$2=1,INDEX(Solution!$A$1:$A$11,Solution!$C$2)=Sales_Pipeline[Country])</f>
        <v>1</v>
      </c>
    </row>
    <row r="1308" spans="1:13" x14ac:dyDescent="0.25">
      <c r="A1308" s="2"/>
      <c r="B1308" s="1" t="s">
        <v>54</v>
      </c>
      <c r="C1308" s="1" t="s">
        <v>54</v>
      </c>
      <c r="D1308" s="1" t="s">
        <v>54</v>
      </c>
      <c r="E1308" s="1" t="s">
        <v>54</v>
      </c>
      <c r="I1308" s="1" t="s">
        <v>54</v>
      </c>
      <c r="J1308" s="2"/>
      <c r="K1308" s="1" t="s">
        <v>54</v>
      </c>
      <c r="M1308" s="1" t="b">
        <f>OR(Solution!$C$2=1,INDEX(Solution!$A$1:$A$11,Solution!$C$2)=Sales_Pipeline[Country])</f>
        <v>1</v>
      </c>
    </row>
    <row r="1309" spans="1:13" x14ac:dyDescent="0.25">
      <c r="A1309" s="2"/>
      <c r="B1309" s="1" t="s">
        <v>54</v>
      </c>
      <c r="C1309" s="1" t="s">
        <v>54</v>
      </c>
      <c r="D1309" s="1" t="s">
        <v>54</v>
      </c>
      <c r="E1309" s="1" t="s">
        <v>54</v>
      </c>
      <c r="I1309" s="1" t="s">
        <v>54</v>
      </c>
      <c r="J1309" s="2"/>
      <c r="K1309" s="1" t="s">
        <v>54</v>
      </c>
      <c r="M1309" s="1" t="b">
        <f>OR(Solution!$C$2=1,INDEX(Solution!$A$1:$A$11,Solution!$C$2)=Sales_Pipeline[Country])</f>
        <v>1</v>
      </c>
    </row>
    <row r="1310" spans="1:13" x14ac:dyDescent="0.25">
      <c r="A1310" s="2"/>
      <c r="B1310" s="1" t="s">
        <v>54</v>
      </c>
      <c r="C1310" s="1" t="s">
        <v>54</v>
      </c>
      <c r="D1310" s="1" t="s">
        <v>54</v>
      </c>
      <c r="E1310" s="1" t="s">
        <v>54</v>
      </c>
      <c r="I1310" s="1" t="s">
        <v>54</v>
      </c>
      <c r="J1310" s="2"/>
      <c r="K1310" s="1" t="s">
        <v>54</v>
      </c>
      <c r="M1310" s="1" t="b">
        <f>OR(Solution!$C$2=1,INDEX(Solution!$A$1:$A$11,Solution!$C$2)=Sales_Pipeline[Country])</f>
        <v>1</v>
      </c>
    </row>
    <row r="1311" spans="1:13" x14ac:dyDescent="0.25">
      <c r="A1311" s="2"/>
      <c r="B1311" s="1" t="s">
        <v>54</v>
      </c>
      <c r="C1311" s="1" t="s">
        <v>54</v>
      </c>
      <c r="D1311" s="1" t="s">
        <v>54</v>
      </c>
      <c r="E1311" s="1" t="s">
        <v>54</v>
      </c>
      <c r="I1311" s="1" t="s">
        <v>54</v>
      </c>
      <c r="J1311" s="2"/>
      <c r="K1311" s="1" t="s">
        <v>54</v>
      </c>
      <c r="M1311" s="1" t="b">
        <f>OR(Solution!$C$2=1,INDEX(Solution!$A$1:$A$11,Solution!$C$2)=Sales_Pipeline[Country])</f>
        <v>1</v>
      </c>
    </row>
    <row r="1312" spans="1:13" x14ac:dyDescent="0.25">
      <c r="A1312" s="2"/>
      <c r="B1312" s="1" t="s">
        <v>54</v>
      </c>
      <c r="C1312" s="1" t="s">
        <v>54</v>
      </c>
      <c r="D1312" s="1" t="s">
        <v>54</v>
      </c>
      <c r="E1312" s="1" t="s">
        <v>54</v>
      </c>
      <c r="I1312" s="1" t="s">
        <v>54</v>
      </c>
      <c r="J1312" s="2"/>
      <c r="K1312" s="1" t="s">
        <v>54</v>
      </c>
      <c r="M1312" s="1" t="b">
        <f>OR(Solution!$C$2=1,INDEX(Solution!$A$1:$A$11,Solution!$C$2)=Sales_Pipeline[Country])</f>
        <v>1</v>
      </c>
    </row>
    <row r="1313" spans="1:13" x14ac:dyDescent="0.25">
      <c r="A1313" s="2"/>
      <c r="B1313" s="1" t="s">
        <v>54</v>
      </c>
      <c r="C1313" s="1" t="s">
        <v>54</v>
      </c>
      <c r="D1313" s="1" t="s">
        <v>54</v>
      </c>
      <c r="E1313" s="1" t="s">
        <v>54</v>
      </c>
      <c r="I1313" s="1" t="s">
        <v>54</v>
      </c>
      <c r="J1313" s="2"/>
      <c r="K1313" s="1" t="s">
        <v>54</v>
      </c>
      <c r="M1313" s="1" t="b">
        <f>OR(Solution!$C$2=1,INDEX(Solution!$A$1:$A$11,Solution!$C$2)=Sales_Pipeline[Country])</f>
        <v>1</v>
      </c>
    </row>
    <row r="1314" spans="1:13" x14ac:dyDescent="0.25">
      <c r="A1314" s="2"/>
      <c r="B1314" s="1" t="s">
        <v>54</v>
      </c>
      <c r="C1314" s="1" t="s">
        <v>54</v>
      </c>
      <c r="D1314" s="1" t="s">
        <v>54</v>
      </c>
      <c r="E1314" s="1" t="s">
        <v>54</v>
      </c>
      <c r="I1314" s="1" t="s">
        <v>54</v>
      </c>
      <c r="J1314" s="2"/>
      <c r="K1314" s="1" t="s">
        <v>54</v>
      </c>
      <c r="M1314" s="1" t="b">
        <f>OR(Solution!$C$2=1,INDEX(Solution!$A$1:$A$11,Solution!$C$2)=Sales_Pipeline[Country])</f>
        <v>1</v>
      </c>
    </row>
    <row r="1315" spans="1:13" x14ac:dyDescent="0.25">
      <c r="A1315" s="2"/>
      <c r="B1315" s="1" t="s">
        <v>54</v>
      </c>
      <c r="C1315" s="1" t="s">
        <v>54</v>
      </c>
      <c r="D1315" s="1" t="s">
        <v>54</v>
      </c>
      <c r="E1315" s="1" t="s">
        <v>54</v>
      </c>
      <c r="I1315" s="1" t="s">
        <v>54</v>
      </c>
      <c r="J1315" s="2"/>
      <c r="K1315" s="1" t="s">
        <v>54</v>
      </c>
      <c r="M1315" s="1" t="b">
        <f>OR(Solution!$C$2=1,INDEX(Solution!$A$1:$A$11,Solution!$C$2)=Sales_Pipeline[Country])</f>
        <v>1</v>
      </c>
    </row>
    <row r="1316" spans="1:13" x14ac:dyDescent="0.25">
      <c r="A1316" s="2"/>
      <c r="B1316" s="1" t="s">
        <v>54</v>
      </c>
      <c r="C1316" s="1" t="s">
        <v>54</v>
      </c>
      <c r="D1316" s="1" t="s">
        <v>54</v>
      </c>
      <c r="E1316" s="1" t="s">
        <v>54</v>
      </c>
      <c r="I1316" s="1" t="s">
        <v>54</v>
      </c>
      <c r="J1316" s="2"/>
      <c r="K1316" s="1" t="s">
        <v>54</v>
      </c>
      <c r="M1316" s="1" t="b">
        <f>OR(Solution!$C$2=1,INDEX(Solution!$A$1:$A$11,Solution!$C$2)=Sales_Pipeline[Country])</f>
        <v>1</v>
      </c>
    </row>
    <row r="1317" spans="1:13" x14ac:dyDescent="0.25">
      <c r="A1317" s="2"/>
      <c r="B1317" s="1" t="s">
        <v>54</v>
      </c>
      <c r="C1317" s="1" t="s">
        <v>54</v>
      </c>
      <c r="D1317" s="1" t="s">
        <v>54</v>
      </c>
      <c r="E1317" s="1" t="s">
        <v>54</v>
      </c>
      <c r="I1317" s="1" t="s">
        <v>54</v>
      </c>
      <c r="J1317" s="2"/>
      <c r="K1317" s="1" t="s">
        <v>54</v>
      </c>
      <c r="M1317" s="1" t="b">
        <f>OR(Solution!$C$2=1,INDEX(Solution!$A$1:$A$11,Solution!$C$2)=Sales_Pipeline[Country])</f>
        <v>1</v>
      </c>
    </row>
    <row r="1318" spans="1:13" x14ac:dyDescent="0.25">
      <c r="A1318" s="2"/>
      <c r="B1318" s="1" t="s">
        <v>54</v>
      </c>
      <c r="C1318" s="1" t="s">
        <v>54</v>
      </c>
      <c r="D1318" s="1" t="s">
        <v>54</v>
      </c>
      <c r="E1318" s="1" t="s">
        <v>54</v>
      </c>
      <c r="I1318" s="1" t="s">
        <v>54</v>
      </c>
      <c r="J1318" s="2"/>
      <c r="K1318" s="1" t="s">
        <v>54</v>
      </c>
      <c r="M1318" s="1" t="b">
        <f>OR(Solution!$C$2=1,INDEX(Solution!$A$1:$A$11,Solution!$C$2)=Sales_Pipeline[Country])</f>
        <v>1</v>
      </c>
    </row>
    <row r="1319" spans="1:13" x14ac:dyDescent="0.25">
      <c r="A1319" s="2"/>
      <c r="B1319" s="1" t="s">
        <v>54</v>
      </c>
      <c r="C1319" s="1" t="s">
        <v>54</v>
      </c>
      <c r="D1319" s="1" t="s">
        <v>54</v>
      </c>
      <c r="E1319" s="1" t="s">
        <v>54</v>
      </c>
      <c r="I1319" s="1" t="s">
        <v>54</v>
      </c>
      <c r="J1319" s="2"/>
      <c r="K1319" s="1" t="s">
        <v>54</v>
      </c>
      <c r="M1319" s="1" t="b">
        <f>OR(Solution!$C$2=1,INDEX(Solution!$A$1:$A$11,Solution!$C$2)=Sales_Pipeline[Country])</f>
        <v>1</v>
      </c>
    </row>
    <row r="1320" spans="1:13" x14ac:dyDescent="0.25">
      <c r="A1320" s="2"/>
      <c r="B1320" s="1" t="s">
        <v>54</v>
      </c>
      <c r="C1320" s="1" t="s">
        <v>54</v>
      </c>
      <c r="D1320" s="1" t="s">
        <v>54</v>
      </c>
      <c r="E1320" s="1" t="s">
        <v>54</v>
      </c>
      <c r="I1320" s="1" t="s">
        <v>54</v>
      </c>
      <c r="J1320" s="2"/>
      <c r="K1320" s="1" t="s">
        <v>54</v>
      </c>
      <c r="M1320" s="1" t="b">
        <f>OR(Solution!$C$2=1,INDEX(Solution!$A$1:$A$11,Solution!$C$2)=Sales_Pipeline[Country])</f>
        <v>1</v>
      </c>
    </row>
    <row r="1321" spans="1:13" x14ac:dyDescent="0.25">
      <c r="A1321" s="2"/>
      <c r="B1321" s="1" t="s">
        <v>54</v>
      </c>
      <c r="C1321" s="1" t="s">
        <v>54</v>
      </c>
      <c r="D1321" s="1" t="s">
        <v>54</v>
      </c>
      <c r="E1321" s="1" t="s">
        <v>54</v>
      </c>
      <c r="I1321" s="1" t="s">
        <v>54</v>
      </c>
      <c r="J1321" s="2"/>
      <c r="K1321" s="1" t="s">
        <v>54</v>
      </c>
      <c r="M1321" s="1" t="b">
        <f>OR(Solution!$C$2=1,INDEX(Solution!$A$1:$A$11,Solution!$C$2)=Sales_Pipeline[Country])</f>
        <v>1</v>
      </c>
    </row>
    <row r="1322" spans="1:13" x14ac:dyDescent="0.25">
      <c r="A1322" s="2"/>
      <c r="B1322" s="1" t="s">
        <v>54</v>
      </c>
      <c r="C1322" s="1" t="s">
        <v>54</v>
      </c>
      <c r="D1322" s="1" t="s">
        <v>54</v>
      </c>
      <c r="E1322" s="1" t="s">
        <v>54</v>
      </c>
      <c r="I1322" s="1" t="s">
        <v>54</v>
      </c>
      <c r="J1322" s="2"/>
      <c r="K1322" s="1" t="s">
        <v>54</v>
      </c>
      <c r="M1322" s="1" t="b">
        <f>OR(Solution!$C$2=1,INDEX(Solution!$A$1:$A$11,Solution!$C$2)=Sales_Pipeline[Country])</f>
        <v>1</v>
      </c>
    </row>
    <row r="1323" spans="1:13" x14ac:dyDescent="0.25">
      <c r="A1323" s="2"/>
      <c r="B1323" s="1" t="s">
        <v>54</v>
      </c>
      <c r="C1323" s="1" t="s">
        <v>54</v>
      </c>
      <c r="D1323" s="1" t="s">
        <v>54</v>
      </c>
      <c r="E1323" s="1" t="s">
        <v>54</v>
      </c>
      <c r="I1323" s="1" t="s">
        <v>54</v>
      </c>
      <c r="J1323" s="2"/>
      <c r="K1323" s="1" t="s">
        <v>54</v>
      </c>
      <c r="M1323" s="1" t="b">
        <f>OR(Solution!$C$2=1,INDEX(Solution!$A$1:$A$11,Solution!$C$2)=Sales_Pipeline[Country])</f>
        <v>1</v>
      </c>
    </row>
    <row r="1324" spans="1:13" x14ac:dyDescent="0.25">
      <c r="A1324" s="2"/>
      <c r="B1324" s="1" t="s">
        <v>54</v>
      </c>
      <c r="C1324" s="1" t="s">
        <v>54</v>
      </c>
      <c r="D1324" s="1" t="s">
        <v>54</v>
      </c>
      <c r="E1324" s="1" t="s">
        <v>54</v>
      </c>
      <c r="I1324" s="1" t="s">
        <v>54</v>
      </c>
      <c r="J1324" s="2"/>
      <c r="K1324" s="1" t="s">
        <v>54</v>
      </c>
      <c r="M1324" s="1" t="b">
        <f>OR(Solution!$C$2=1,INDEX(Solution!$A$1:$A$11,Solution!$C$2)=Sales_Pipeline[Country])</f>
        <v>1</v>
      </c>
    </row>
    <row r="1325" spans="1:13" x14ac:dyDescent="0.25">
      <c r="A1325" s="2"/>
      <c r="B1325" s="1" t="s">
        <v>54</v>
      </c>
      <c r="C1325" s="1" t="s">
        <v>54</v>
      </c>
      <c r="D1325" s="1" t="s">
        <v>54</v>
      </c>
      <c r="E1325" s="1" t="s">
        <v>54</v>
      </c>
      <c r="I1325" s="1" t="s">
        <v>54</v>
      </c>
      <c r="J1325" s="2"/>
      <c r="K1325" s="1" t="s">
        <v>54</v>
      </c>
      <c r="M1325" s="1" t="b">
        <f>OR(Solution!$C$2=1,INDEX(Solution!$A$1:$A$11,Solution!$C$2)=Sales_Pipeline[Country])</f>
        <v>1</v>
      </c>
    </row>
    <row r="1326" spans="1:13" x14ac:dyDescent="0.25">
      <c r="A1326" s="2"/>
      <c r="B1326" s="1" t="s">
        <v>54</v>
      </c>
      <c r="C1326" s="1" t="s">
        <v>54</v>
      </c>
      <c r="D1326" s="1" t="s">
        <v>54</v>
      </c>
      <c r="E1326" s="1" t="s">
        <v>54</v>
      </c>
      <c r="I1326" s="1" t="s">
        <v>54</v>
      </c>
      <c r="J1326" s="2"/>
      <c r="K1326" s="1" t="s">
        <v>54</v>
      </c>
      <c r="M1326" s="1" t="b">
        <f>OR(Solution!$C$2=1,INDEX(Solution!$A$1:$A$11,Solution!$C$2)=Sales_Pipeline[Country])</f>
        <v>1</v>
      </c>
    </row>
    <row r="1327" spans="1:13" x14ac:dyDescent="0.25">
      <c r="A1327" s="2"/>
      <c r="B1327" s="1" t="s">
        <v>54</v>
      </c>
      <c r="C1327" s="1" t="s">
        <v>54</v>
      </c>
      <c r="D1327" s="1" t="s">
        <v>54</v>
      </c>
      <c r="E1327" s="1" t="s">
        <v>54</v>
      </c>
      <c r="I1327" s="1" t="s">
        <v>54</v>
      </c>
      <c r="J1327" s="2"/>
      <c r="K1327" s="1" t="s">
        <v>54</v>
      </c>
      <c r="M1327" s="1" t="b">
        <f>OR(Solution!$C$2=1,INDEX(Solution!$A$1:$A$11,Solution!$C$2)=Sales_Pipeline[Country])</f>
        <v>1</v>
      </c>
    </row>
    <row r="1328" spans="1:13" x14ac:dyDescent="0.25">
      <c r="A1328" s="2"/>
      <c r="B1328" s="1" t="s">
        <v>54</v>
      </c>
      <c r="C1328" s="1" t="s">
        <v>54</v>
      </c>
      <c r="D1328" s="1" t="s">
        <v>54</v>
      </c>
      <c r="E1328" s="1" t="s">
        <v>54</v>
      </c>
      <c r="I1328" s="1" t="s">
        <v>54</v>
      </c>
      <c r="J1328" s="2"/>
      <c r="K1328" s="1" t="s">
        <v>54</v>
      </c>
      <c r="M1328" s="1" t="b">
        <f>OR(Solution!$C$2=1,INDEX(Solution!$A$1:$A$11,Solution!$C$2)=Sales_Pipeline[Country])</f>
        <v>1</v>
      </c>
    </row>
    <row r="1329" spans="1:13" x14ac:dyDescent="0.25">
      <c r="A1329" s="2"/>
      <c r="B1329" s="1" t="s">
        <v>54</v>
      </c>
      <c r="C1329" s="1" t="s">
        <v>54</v>
      </c>
      <c r="D1329" s="1" t="s">
        <v>54</v>
      </c>
      <c r="E1329" s="1" t="s">
        <v>54</v>
      </c>
      <c r="I1329" s="1" t="s">
        <v>54</v>
      </c>
      <c r="J1329" s="2"/>
      <c r="K1329" s="1" t="s">
        <v>54</v>
      </c>
      <c r="M1329" s="1" t="b">
        <f>OR(Solution!$C$2=1,INDEX(Solution!$A$1:$A$11,Solution!$C$2)=Sales_Pipeline[Country])</f>
        <v>1</v>
      </c>
    </row>
    <row r="1330" spans="1:13" x14ac:dyDescent="0.25">
      <c r="A1330" s="2"/>
      <c r="B1330" s="1" t="s">
        <v>54</v>
      </c>
      <c r="C1330" s="1" t="s">
        <v>54</v>
      </c>
      <c r="D1330" s="1" t="s">
        <v>54</v>
      </c>
      <c r="E1330" s="1" t="s">
        <v>54</v>
      </c>
      <c r="I1330" s="1" t="s">
        <v>54</v>
      </c>
      <c r="J1330" s="2"/>
      <c r="K1330" s="1" t="s">
        <v>54</v>
      </c>
      <c r="M1330" s="1" t="b">
        <f>OR(Solution!$C$2=1,INDEX(Solution!$A$1:$A$11,Solution!$C$2)=Sales_Pipeline[Country])</f>
        <v>1</v>
      </c>
    </row>
    <row r="1331" spans="1:13" x14ac:dyDescent="0.25">
      <c r="A1331" s="2"/>
      <c r="B1331" s="1" t="s">
        <v>54</v>
      </c>
      <c r="C1331" s="1" t="s">
        <v>54</v>
      </c>
      <c r="D1331" s="1" t="s">
        <v>54</v>
      </c>
      <c r="E1331" s="1" t="s">
        <v>54</v>
      </c>
      <c r="I1331" s="1" t="s">
        <v>54</v>
      </c>
      <c r="J1331" s="2"/>
      <c r="K1331" s="1" t="s">
        <v>54</v>
      </c>
      <c r="M1331" s="1" t="b">
        <f>OR(Solution!$C$2=1,INDEX(Solution!$A$1:$A$11,Solution!$C$2)=Sales_Pipeline[Country])</f>
        <v>1</v>
      </c>
    </row>
    <row r="1332" spans="1:13" x14ac:dyDescent="0.25">
      <c r="A1332" s="2"/>
      <c r="B1332" s="1" t="s">
        <v>54</v>
      </c>
      <c r="C1332" s="1" t="s">
        <v>54</v>
      </c>
      <c r="D1332" s="1" t="s">
        <v>54</v>
      </c>
      <c r="E1332" s="1" t="s">
        <v>54</v>
      </c>
      <c r="I1332" s="1" t="s">
        <v>54</v>
      </c>
      <c r="J1332" s="2"/>
      <c r="K1332" s="1" t="s">
        <v>54</v>
      </c>
      <c r="M1332" s="1" t="b">
        <f>OR(Solution!$C$2=1,INDEX(Solution!$A$1:$A$11,Solution!$C$2)=Sales_Pipeline[Country])</f>
        <v>1</v>
      </c>
    </row>
    <row r="1333" spans="1:13" x14ac:dyDescent="0.25">
      <c r="A1333" s="2"/>
      <c r="B1333" s="1" t="s">
        <v>54</v>
      </c>
      <c r="C1333" s="1" t="s">
        <v>54</v>
      </c>
      <c r="D1333" s="1" t="s">
        <v>54</v>
      </c>
      <c r="E1333" s="1" t="s">
        <v>54</v>
      </c>
      <c r="I1333" s="1" t="s">
        <v>54</v>
      </c>
      <c r="J1333" s="2"/>
      <c r="K1333" s="1" t="s">
        <v>54</v>
      </c>
      <c r="M1333" s="1" t="b">
        <f>OR(Solution!$C$2=1,INDEX(Solution!$A$1:$A$11,Solution!$C$2)=Sales_Pipeline[Country])</f>
        <v>1</v>
      </c>
    </row>
    <row r="1334" spans="1:13" x14ac:dyDescent="0.25">
      <c r="A1334" s="2"/>
      <c r="B1334" s="1" t="s">
        <v>54</v>
      </c>
      <c r="C1334" s="1" t="s">
        <v>54</v>
      </c>
      <c r="D1334" s="1" t="s">
        <v>54</v>
      </c>
      <c r="E1334" s="1" t="s">
        <v>54</v>
      </c>
      <c r="I1334" s="1" t="s">
        <v>54</v>
      </c>
      <c r="J1334" s="2"/>
      <c r="K1334" s="1" t="s">
        <v>54</v>
      </c>
      <c r="M1334" s="1" t="b">
        <f>OR(Solution!$C$2=1,INDEX(Solution!$A$1:$A$11,Solution!$C$2)=Sales_Pipeline[Country])</f>
        <v>1</v>
      </c>
    </row>
    <row r="1335" spans="1:13" x14ac:dyDescent="0.25">
      <c r="A1335" s="2"/>
      <c r="B1335" s="1" t="s">
        <v>54</v>
      </c>
      <c r="C1335" s="1" t="s">
        <v>54</v>
      </c>
      <c r="D1335" s="1" t="s">
        <v>54</v>
      </c>
      <c r="E1335" s="1" t="s">
        <v>54</v>
      </c>
      <c r="I1335" s="1" t="s">
        <v>54</v>
      </c>
      <c r="J1335" s="2"/>
      <c r="K1335" s="1" t="s">
        <v>54</v>
      </c>
      <c r="M1335" s="1" t="b">
        <f>OR(Solution!$C$2=1,INDEX(Solution!$A$1:$A$11,Solution!$C$2)=Sales_Pipeline[Country])</f>
        <v>1</v>
      </c>
    </row>
    <row r="1336" spans="1:13" x14ac:dyDescent="0.25">
      <c r="A1336" s="2"/>
      <c r="B1336" s="1" t="s">
        <v>54</v>
      </c>
      <c r="C1336" s="1" t="s">
        <v>54</v>
      </c>
      <c r="D1336" s="1" t="s">
        <v>54</v>
      </c>
      <c r="E1336" s="1" t="s">
        <v>54</v>
      </c>
      <c r="I1336" s="1" t="s">
        <v>54</v>
      </c>
      <c r="J1336" s="2"/>
      <c r="K1336" s="1" t="s">
        <v>54</v>
      </c>
      <c r="M1336" s="1" t="b">
        <f>OR(Solution!$C$2=1,INDEX(Solution!$A$1:$A$11,Solution!$C$2)=Sales_Pipeline[Country])</f>
        <v>1</v>
      </c>
    </row>
    <row r="1337" spans="1:13" x14ac:dyDescent="0.25">
      <c r="A1337" s="2"/>
      <c r="B1337" s="1" t="s">
        <v>54</v>
      </c>
      <c r="C1337" s="1" t="s">
        <v>54</v>
      </c>
      <c r="D1337" s="1" t="s">
        <v>54</v>
      </c>
      <c r="E1337" s="1" t="s">
        <v>54</v>
      </c>
      <c r="I1337" s="1" t="s">
        <v>54</v>
      </c>
      <c r="J1337" s="2"/>
      <c r="K1337" s="1" t="s">
        <v>54</v>
      </c>
      <c r="M1337" s="1" t="b">
        <f>OR(Solution!$C$2=1,INDEX(Solution!$A$1:$A$11,Solution!$C$2)=Sales_Pipeline[Country])</f>
        <v>1</v>
      </c>
    </row>
    <row r="1338" spans="1:13" x14ac:dyDescent="0.25">
      <c r="A1338" s="2"/>
      <c r="B1338" s="1" t="s">
        <v>54</v>
      </c>
      <c r="C1338" s="1" t="s">
        <v>54</v>
      </c>
      <c r="D1338" s="1" t="s">
        <v>54</v>
      </c>
      <c r="E1338" s="1" t="s">
        <v>54</v>
      </c>
      <c r="I1338" s="1" t="s">
        <v>54</v>
      </c>
      <c r="J1338" s="2"/>
      <c r="K1338" s="1" t="s">
        <v>54</v>
      </c>
      <c r="M1338" s="1" t="b">
        <f>OR(Solution!$C$2=1,INDEX(Solution!$A$1:$A$11,Solution!$C$2)=Sales_Pipeline[Country])</f>
        <v>1</v>
      </c>
    </row>
    <row r="1339" spans="1:13" x14ac:dyDescent="0.25">
      <c r="A1339" s="2"/>
      <c r="B1339" s="1" t="s">
        <v>54</v>
      </c>
      <c r="C1339" s="1" t="s">
        <v>54</v>
      </c>
      <c r="D1339" s="1" t="s">
        <v>54</v>
      </c>
      <c r="E1339" s="1" t="s">
        <v>54</v>
      </c>
      <c r="I1339" s="1" t="s">
        <v>54</v>
      </c>
      <c r="J1339" s="2"/>
      <c r="K1339" s="1" t="s">
        <v>54</v>
      </c>
      <c r="M1339" s="1" t="b">
        <f>OR(Solution!$C$2=1,INDEX(Solution!$A$1:$A$11,Solution!$C$2)=Sales_Pipeline[Country])</f>
        <v>1</v>
      </c>
    </row>
    <row r="1340" spans="1:13" x14ac:dyDescent="0.25">
      <c r="A1340" s="2"/>
      <c r="B1340" s="1" t="s">
        <v>54</v>
      </c>
      <c r="C1340" s="1" t="s">
        <v>54</v>
      </c>
      <c r="D1340" s="1" t="s">
        <v>54</v>
      </c>
      <c r="E1340" s="1" t="s">
        <v>54</v>
      </c>
      <c r="I1340" s="1" t="s">
        <v>54</v>
      </c>
      <c r="J1340" s="2"/>
      <c r="K1340" s="1" t="s">
        <v>54</v>
      </c>
      <c r="M1340" s="1" t="b">
        <f>OR(Solution!$C$2=1,INDEX(Solution!$A$1:$A$11,Solution!$C$2)=Sales_Pipeline[Country])</f>
        <v>1</v>
      </c>
    </row>
    <row r="1341" spans="1:13" x14ac:dyDescent="0.25">
      <c r="A1341" s="2"/>
      <c r="B1341" s="1" t="s">
        <v>54</v>
      </c>
      <c r="C1341" s="1" t="s">
        <v>54</v>
      </c>
      <c r="D1341" s="1" t="s">
        <v>54</v>
      </c>
      <c r="E1341" s="1" t="s">
        <v>54</v>
      </c>
      <c r="I1341" s="1" t="s">
        <v>54</v>
      </c>
      <c r="J1341" s="2"/>
      <c r="K1341" s="1" t="s">
        <v>54</v>
      </c>
      <c r="M1341" s="1" t="b">
        <f>OR(Solution!$C$2=1,INDEX(Solution!$A$1:$A$11,Solution!$C$2)=Sales_Pipeline[Country])</f>
        <v>1</v>
      </c>
    </row>
    <row r="1342" spans="1:13" x14ac:dyDescent="0.25">
      <c r="A1342" s="2"/>
      <c r="B1342" s="1" t="s">
        <v>54</v>
      </c>
      <c r="C1342" s="1" t="s">
        <v>54</v>
      </c>
      <c r="D1342" s="1" t="s">
        <v>54</v>
      </c>
      <c r="E1342" s="1" t="s">
        <v>54</v>
      </c>
      <c r="I1342" s="1" t="s">
        <v>54</v>
      </c>
      <c r="J1342" s="2"/>
      <c r="K1342" s="1" t="s">
        <v>54</v>
      </c>
      <c r="M1342" s="1" t="b">
        <f>OR(Solution!$C$2=1,INDEX(Solution!$A$1:$A$11,Solution!$C$2)=Sales_Pipeline[Country])</f>
        <v>1</v>
      </c>
    </row>
    <row r="1343" spans="1:13" x14ac:dyDescent="0.25">
      <c r="A1343" s="2"/>
      <c r="B1343" s="1" t="s">
        <v>54</v>
      </c>
      <c r="C1343" s="1" t="s">
        <v>54</v>
      </c>
      <c r="D1343" s="1" t="s">
        <v>54</v>
      </c>
      <c r="E1343" s="1" t="s">
        <v>54</v>
      </c>
      <c r="I1343" s="1" t="s">
        <v>54</v>
      </c>
      <c r="J1343" s="2"/>
      <c r="K1343" s="1" t="s">
        <v>54</v>
      </c>
      <c r="M1343" s="1" t="b">
        <f>OR(Solution!$C$2=1,INDEX(Solution!$A$1:$A$11,Solution!$C$2)=Sales_Pipeline[Country])</f>
        <v>1</v>
      </c>
    </row>
    <row r="1344" spans="1:13" x14ac:dyDescent="0.25">
      <c r="A1344" s="2"/>
      <c r="B1344" s="1" t="s">
        <v>54</v>
      </c>
      <c r="C1344" s="1" t="s">
        <v>54</v>
      </c>
      <c r="D1344" s="1" t="s">
        <v>54</v>
      </c>
      <c r="E1344" s="1" t="s">
        <v>54</v>
      </c>
      <c r="I1344" s="1" t="s">
        <v>54</v>
      </c>
      <c r="J1344" s="2"/>
      <c r="K1344" s="1" t="s">
        <v>54</v>
      </c>
      <c r="M1344" s="1" t="b">
        <f>OR(Solution!$C$2=1,INDEX(Solution!$A$1:$A$11,Solution!$C$2)=Sales_Pipeline[Country])</f>
        <v>1</v>
      </c>
    </row>
    <row r="1345" spans="1:13" x14ac:dyDescent="0.25">
      <c r="A1345" s="2"/>
      <c r="B1345" s="1" t="s">
        <v>54</v>
      </c>
      <c r="C1345" s="1" t="s">
        <v>54</v>
      </c>
      <c r="D1345" s="1" t="s">
        <v>54</v>
      </c>
      <c r="E1345" s="1" t="s">
        <v>54</v>
      </c>
      <c r="I1345" s="1" t="s">
        <v>54</v>
      </c>
      <c r="J1345" s="2"/>
      <c r="K1345" s="1" t="s">
        <v>54</v>
      </c>
      <c r="M1345" s="1" t="b">
        <f>OR(Solution!$C$2=1,INDEX(Solution!$A$1:$A$11,Solution!$C$2)=Sales_Pipeline[Country])</f>
        <v>1</v>
      </c>
    </row>
    <row r="1346" spans="1:13" x14ac:dyDescent="0.25">
      <c r="A1346" s="2"/>
      <c r="B1346" s="1" t="s">
        <v>54</v>
      </c>
      <c r="C1346" s="1" t="s">
        <v>54</v>
      </c>
      <c r="D1346" s="1" t="s">
        <v>54</v>
      </c>
      <c r="E1346" s="1" t="s">
        <v>54</v>
      </c>
      <c r="I1346" s="1" t="s">
        <v>54</v>
      </c>
      <c r="J1346" s="2"/>
      <c r="K1346" s="1" t="s">
        <v>54</v>
      </c>
      <c r="M1346" s="1" t="b">
        <f>OR(Solution!$C$2=1,INDEX(Solution!$A$1:$A$11,Solution!$C$2)=Sales_Pipeline[Country])</f>
        <v>1</v>
      </c>
    </row>
    <row r="1347" spans="1:13" x14ac:dyDescent="0.25">
      <c r="A1347" s="2"/>
      <c r="B1347" s="1" t="s">
        <v>54</v>
      </c>
      <c r="C1347" s="1" t="s">
        <v>54</v>
      </c>
      <c r="D1347" s="1" t="s">
        <v>54</v>
      </c>
      <c r="E1347" s="1" t="s">
        <v>54</v>
      </c>
      <c r="I1347" s="1" t="s">
        <v>54</v>
      </c>
      <c r="J1347" s="2"/>
      <c r="K1347" s="1" t="s">
        <v>54</v>
      </c>
      <c r="M1347" s="1" t="b">
        <f>OR(Solution!$C$2=1,INDEX(Solution!$A$1:$A$11,Solution!$C$2)=Sales_Pipeline[Country])</f>
        <v>1</v>
      </c>
    </row>
    <row r="1348" spans="1:13" x14ac:dyDescent="0.25">
      <c r="A1348" s="2"/>
      <c r="B1348" s="1" t="s">
        <v>54</v>
      </c>
      <c r="C1348" s="1" t="s">
        <v>54</v>
      </c>
      <c r="D1348" s="1" t="s">
        <v>54</v>
      </c>
      <c r="E1348" s="1" t="s">
        <v>54</v>
      </c>
      <c r="I1348" s="1" t="s">
        <v>54</v>
      </c>
      <c r="J1348" s="2"/>
      <c r="K1348" s="1" t="s">
        <v>54</v>
      </c>
      <c r="M1348" s="1" t="b">
        <f>OR(Solution!$C$2=1,INDEX(Solution!$A$1:$A$11,Solution!$C$2)=Sales_Pipeline[Country])</f>
        <v>1</v>
      </c>
    </row>
    <row r="1349" spans="1:13" x14ac:dyDescent="0.25">
      <c r="A1349" s="2"/>
      <c r="B1349" s="1" t="s">
        <v>54</v>
      </c>
      <c r="C1349" s="1" t="s">
        <v>54</v>
      </c>
      <c r="D1349" s="1" t="s">
        <v>54</v>
      </c>
      <c r="E1349" s="1" t="s">
        <v>54</v>
      </c>
      <c r="I1349" s="1" t="s">
        <v>54</v>
      </c>
      <c r="J1349" s="2"/>
      <c r="K1349" s="1" t="s">
        <v>54</v>
      </c>
      <c r="M1349" s="1" t="b">
        <f>OR(Solution!$C$2=1,INDEX(Solution!$A$1:$A$11,Solution!$C$2)=Sales_Pipeline[Country])</f>
        <v>1</v>
      </c>
    </row>
    <row r="1350" spans="1:13" x14ac:dyDescent="0.25">
      <c r="A1350" s="2"/>
      <c r="B1350" s="1" t="s">
        <v>54</v>
      </c>
      <c r="C1350" s="1" t="s">
        <v>54</v>
      </c>
      <c r="D1350" s="1" t="s">
        <v>54</v>
      </c>
      <c r="E1350" s="1" t="s">
        <v>54</v>
      </c>
      <c r="I1350" s="1" t="s">
        <v>54</v>
      </c>
      <c r="J1350" s="2"/>
      <c r="K1350" s="1" t="s">
        <v>54</v>
      </c>
      <c r="M1350" s="1" t="b">
        <f>OR(Solution!$C$2=1,INDEX(Solution!$A$1:$A$11,Solution!$C$2)=Sales_Pipeline[Country])</f>
        <v>1</v>
      </c>
    </row>
    <row r="1351" spans="1:13" x14ac:dyDescent="0.25">
      <c r="A1351" s="2"/>
      <c r="B1351" s="1" t="s">
        <v>54</v>
      </c>
      <c r="C1351" s="1" t="s">
        <v>54</v>
      </c>
      <c r="D1351" s="1" t="s">
        <v>54</v>
      </c>
      <c r="E1351" s="1" t="s">
        <v>54</v>
      </c>
      <c r="I1351" s="1" t="s">
        <v>54</v>
      </c>
      <c r="J1351" s="2"/>
      <c r="K1351" s="1" t="s">
        <v>54</v>
      </c>
      <c r="M1351" s="1" t="b">
        <f>OR(Solution!$C$2=1,INDEX(Solution!$A$1:$A$11,Solution!$C$2)=Sales_Pipeline[Country])</f>
        <v>1</v>
      </c>
    </row>
    <row r="1352" spans="1:13" x14ac:dyDescent="0.25">
      <c r="A1352" s="2"/>
      <c r="B1352" s="1" t="s">
        <v>54</v>
      </c>
      <c r="C1352" s="1" t="s">
        <v>54</v>
      </c>
      <c r="D1352" s="1" t="s">
        <v>54</v>
      </c>
      <c r="E1352" s="1" t="s">
        <v>54</v>
      </c>
      <c r="I1352" s="1" t="s">
        <v>54</v>
      </c>
      <c r="J1352" s="2"/>
      <c r="K1352" s="1" t="s">
        <v>54</v>
      </c>
      <c r="M1352" s="1" t="b">
        <f>OR(Solution!$C$2=1,INDEX(Solution!$A$1:$A$11,Solution!$C$2)=Sales_Pipeline[Country])</f>
        <v>1</v>
      </c>
    </row>
    <row r="1353" spans="1:13" x14ac:dyDescent="0.25">
      <c r="A1353" s="2"/>
      <c r="B1353" s="1" t="s">
        <v>54</v>
      </c>
      <c r="C1353" s="1" t="s">
        <v>54</v>
      </c>
      <c r="D1353" s="1" t="s">
        <v>54</v>
      </c>
      <c r="E1353" s="1" t="s">
        <v>54</v>
      </c>
      <c r="I1353" s="1" t="s">
        <v>54</v>
      </c>
      <c r="J1353" s="2"/>
      <c r="K1353" s="1" t="s">
        <v>54</v>
      </c>
      <c r="M1353" s="1" t="b">
        <f>OR(Solution!$C$2=1,INDEX(Solution!$A$1:$A$11,Solution!$C$2)=Sales_Pipeline[Country])</f>
        <v>1</v>
      </c>
    </row>
    <row r="1354" spans="1:13" x14ac:dyDescent="0.25">
      <c r="A1354" s="2"/>
      <c r="B1354" s="1" t="s">
        <v>54</v>
      </c>
      <c r="C1354" s="1" t="s">
        <v>54</v>
      </c>
      <c r="D1354" s="1" t="s">
        <v>54</v>
      </c>
      <c r="E1354" s="1" t="s">
        <v>54</v>
      </c>
      <c r="I1354" s="1" t="s">
        <v>54</v>
      </c>
      <c r="J1354" s="2"/>
      <c r="K1354" s="1" t="s">
        <v>54</v>
      </c>
      <c r="M1354" s="1" t="b">
        <f>OR(Solution!$C$2=1,INDEX(Solution!$A$1:$A$11,Solution!$C$2)=Sales_Pipeline[Country])</f>
        <v>1</v>
      </c>
    </row>
    <row r="1355" spans="1:13" x14ac:dyDescent="0.25">
      <c r="A1355" s="2"/>
      <c r="B1355" s="1" t="s">
        <v>54</v>
      </c>
      <c r="C1355" s="1" t="s">
        <v>54</v>
      </c>
      <c r="D1355" s="1" t="s">
        <v>54</v>
      </c>
      <c r="E1355" s="1" t="s">
        <v>54</v>
      </c>
      <c r="I1355" s="1" t="s">
        <v>54</v>
      </c>
      <c r="J1355" s="2"/>
      <c r="K1355" s="1" t="s">
        <v>54</v>
      </c>
      <c r="M1355" s="1" t="b">
        <f>OR(Solution!$C$2=1,INDEX(Solution!$A$1:$A$11,Solution!$C$2)=Sales_Pipeline[Country])</f>
        <v>1</v>
      </c>
    </row>
    <row r="1356" spans="1:13" x14ac:dyDescent="0.25">
      <c r="A1356" s="2"/>
      <c r="B1356" s="1" t="s">
        <v>54</v>
      </c>
      <c r="C1356" s="1" t="s">
        <v>54</v>
      </c>
      <c r="D1356" s="1" t="s">
        <v>54</v>
      </c>
      <c r="E1356" s="1" t="s">
        <v>54</v>
      </c>
      <c r="I1356" s="1" t="s">
        <v>54</v>
      </c>
      <c r="J1356" s="2"/>
      <c r="K1356" s="1" t="s">
        <v>54</v>
      </c>
      <c r="M1356" s="1" t="b">
        <f>OR(Solution!$C$2=1,INDEX(Solution!$A$1:$A$11,Solution!$C$2)=Sales_Pipeline[Country])</f>
        <v>1</v>
      </c>
    </row>
    <row r="1357" spans="1:13" x14ac:dyDescent="0.25">
      <c r="A1357" s="2"/>
      <c r="B1357" s="1" t="s">
        <v>54</v>
      </c>
      <c r="C1357" s="1" t="s">
        <v>54</v>
      </c>
      <c r="D1357" s="1" t="s">
        <v>54</v>
      </c>
      <c r="E1357" s="1" t="s">
        <v>54</v>
      </c>
      <c r="I1357" s="1" t="s">
        <v>54</v>
      </c>
      <c r="J1357" s="2"/>
      <c r="K1357" s="1" t="s">
        <v>54</v>
      </c>
      <c r="M1357" s="1" t="b">
        <f>OR(Solution!$C$2=1,INDEX(Solution!$A$1:$A$11,Solution!$C$2)=Sales_Pipeline[Country])</f>
        <v>1</v>
      </c>
    </row>
    <row r="1358" spans="1:13" x14ac:dyDescent="0.25">
      <c r="A1358" s="2"/>
      <c r="B1358" s="1" t="s">
        <v>54</v>
      </c>
      <c r="C1358" s="1" t="s">
        <v>54</v>
      </c>
      <c r="D1358" s="1" t="s">
        <v>54</v>
      </c>
      <c r="E1358" s="1" t="s">
        <v>54</v>
      </c>
      <c r="I1358" s="1" t="s">
        <v>54</v>
      </c>
      <c r="J1358" s="2"/>
      <c r="K1358" s="1" t="s">
        <v>54</v>
      </c>
      <c r="M1358" s="1" t="b">
        <f>OR(Solution!$C$2=1,INDEX(Solution!$A$1:$A$11,Solution!$C$2)=Sales_Pipeline[Country])</f>
        <v>1</v>
      </c>
    </row>
    <row r="1359" spans="1:13" x14ac:dyDescent="0.25">
      <c r="A1359" s="2"/>
      <c r="B1359" s="1" t="s">
        <v>54</v>
      </c>
      <c r="C1359" s="1" t="s">
        <v>54</v>
      </c>
      <c r="D1359" s="1" t="s">
        <v>54</v>
      </c>
      <c r="E1359" s="1" t="s">
        <v>54</v>
      </c>
      <c r="I1359" s="1" t="s">
        <v>54</v>
      </c>
      <c r="J1359" s="2"/>
      <c r="K1359" s="1" t="s">
        <v>54</v>
      </c>
      <c r="M1359" s="1" t="b">
        <f>OR(Solution!$C$2=1,INDEX(Solution!$A$1:$A$11,Solution!$C$2)=Sales_Pipeline[Country])</f>
        <v>1</v>
      </c>
    </row>
    <row r="1360" spans="1:13" x14ac:dyDescent="0.25">
      <c r="A1360" s="2"/>
      <c r="B1360" s="1" t="s">
        <v>54</v>
      </c>
      <c r="C1360" s="1" t="s">
        <v>54</v>
      </c>
      <c r="D1360" s="1" t="s">
        <v>54</v>
      </c>
      <c r="E1360" s="1" t="s">
        <v>54</v>
      </c>
      <c r="I1360" s="1" t="s">
        <v>54</v>
      </c>
      <c r="J1360" s="2"/>
      <c r="K1360" s="1" t="s">
        <v>54</v>
      </c>
      <c r="M1360" s="1" t="b">
        <f>OR(Solution!$C$2=1,INDEX(Solution!$A$1:$A$11,Solution!$C$2)=Sales_Pipeline[Country])</f>
        <v>1</v>
      </c>
    </row>
    <row r="1361" spans="1:13" x14ac:dyDescent="0.25">
      <c r="A1361" s="2"/>
      <c r="B1361" s="1" t="s">
        <v>54</v>
      </c>
      <c r="C1361" s="1" t="s">
        <v>54</v>
      </c>
      <c r="D1361" s="1" t="s">
        <v>54</v>
      </c>
      <c r="E1361" s="1" t="s">
        <v>54</v>
      </c>
      <c r="I1361" s="1" t="s">
        <v>54</v>
      </c>
      <c r="J1361" s="2"/>
      <c r="K1361" s="1" t="s">
        <v>54</v>
      </c>
      <c r="M1361" s="1" t="b">
        <f>OR(Solution!$C$2=1,INDEX(Solution!$A$1:$A$11,Solution!$C$2)=Sales_Pipeline[Country])</f>
        <v>1</v>
      </c>
    </row>
    <row r="1362" spans="1:13" x14ac:dyDescent="0.25">
      <c r="A1362" s="2"/>
      <c r="B1362" s="1" t="s">
        <v>54</v>
      </c>
      <c r="C1362" s="1" t="s">
        <v>54</v>
      </c>
      <c r="D1362" s="1" t="s">
        <v>54</v>
      </c>
      <c r="E1362" s="1" t="s">
        <v>54</v>
      </c>
      <c r="I1362" s="1" t="s">
        <v>54</v>
      </c>
      <c r="J1362" s="2"/>
      <c r="K1362" s="1" t="s">
        <v>54</v>
      </c>
      <c r="M1362" s="1" t="b">
        <f>OR(Solution!$C$2=1,INDEX(Solution!$A$1:$A$11,Solution!$C$2)=Sales_Pipeline[Country])</f>
        <v>1</v>
      </c>
    </row>
    <row r="1363" spans="1:13" x14ac:dyDescent="0.25">
      <c r="A1363" s="2"/>
      <c r="B1363" s="1" t="s">
        <v>54</v>
      </c>
      <c r="C1363" s="1" t="s">
        <v>54</v>
      </c>
      <c r="D1363" s="1" t="s">
        <v>54</v>
      </c>
      <c r="E1363" s="1" t="s">
        <v>54</v>
      </c>
      <c r="I1363" s="1" t="s">
        <v>54</v>
      </c>
      <c r="J1363" s="2"/>
      <c r="K1363" s="1" t="s">
        <v>54</v>
      </c>
      <c r="M1363" s="1" t="b">
        <f>OR(Solution!$C$2=1,INDEX(Solution!$A$1:$A$11,Solution!$C$2)=Sales_Pipeline[Country])</f>
        <v>1</v>
      </c>
    </row>
    <row r="1364" spans="1:13" x14ac:dyDescent="0.25">
      <c r="A1364" s="2"/>
      <c r="B1364" s="1" t="s">
        <v>54</v>
      </c>
      <c r="C1364" s="1" t="s">
        <v>54</v>
      </c>
      <c r="D1364" s="1" t="s">
        <v>54</v>
      </c>
      <c r="E1364" s="1" t="s">
        <v>54</v>
      </c>
      <c r="I1364" s="1" t="s">
        <v>54</v>
      </c>
      <c r="J1364" s="2"/>
      <c r="K1364" s="1" t="s">
        <v>54</v>
      </c>
      <c r="M1364" s="1" t="b">
        <f>OR(Solution!$C$2=1,INDEX(Solution!$A$1:$A$11,Solution!$C$2)=Sales_Pipeline[Country])</f>
        <v>1</v>
      </c>
    </row>
    <row r="1365" spans="1:13" x14ac:dyDescent="0.25">
      <c r="A1365" s="2"/>
      <c r="B1365" s="1" t="s">
        <v>54</v>
      </c>
      <c r="C1365" s="1" t="s">
        <v>54</v>
      </c>
      <c r="D1365" s="1" t="s">
        <v>54</v>
      </c>
      <c r="E1365" s="1" t="s">
        <v>54</v>
      </c>
      <c r="I1365" s="1" t="s">
        <v>54</v>
      </c>
      <c r="J1365" s="2"/>
      <c r="K1365" s="1" t="s">
        <v>54</v>
      </c>
      <c r="M1365" s="1" t="b">
        <f>OR(Solution!$C$2=1,INDEX(Solution!$A$1:$A$11,Solution!$C$2)=Sales_Pipeline[Country])</f>
        <v>1</v>
      </c>
    </row>
    <row r="1366" spans="1:13" x14ac:dyDescent="0.25">
      <c r="A1366" s="2"/>
      <c r="B1366" s="1" t="s">
        <v>54</v>
      </c>
      <c r="C1366" s="1" t="s">
        <v>54</v>
      </c>
      <c r="D1366" s="1" t="s">
        <v>54</v>
      </c>
      <c r="E1366" s="1" t="s">
        <v>54</v>
      </c>
      <c r="I1366" s="1" t="s">
        <v>54</v>
      </c>
      <c r="J1366" s="2"/>
      <c r="K1366" s="1" t="s">
        <v>54</v>
      </c>
      <c r="M1366" s="1" t="b">
        <f>OR(Solution!$C$2=1,INDEX(Solution!$A$1:$A$11,Solution!$C$2)=Sales_Pipeline[Country])</f>
        <v>1</v>
      </c>
    </row>
    <row r="1367" spans="1:13" x14ac:dyDescent="0.25">
      <c r="A1367" s="2"/>
      <c r="B1367" s="1" t="s">
        <v>54</v>
      </c>
      <c r="C1367" s="1" t="s">
        <v>54</v>
      </c>
      <c r="D1367" s="1" t="s">
        <v>54</v>
      </c>
      <c r="E1367" s="1" t="s">
        <v>54</v>
      </c>
      <c r="I1367" s="1" t="s">
        <v>54</v>
      </c>
      <c r="J1367" s="2"/>
      <c r="K1367" s="1" t="s">
        <v>54</v>
      </c>
      <c r="M1367" s="1" t="b">
        <f>OR(Solution!$C$2=1,INDEX(Solution!$A$1:$A$11,Solution!$C$2)=Sales_Pipeline[Country])</f>
        <v>1</v>
      </c>
    </row>
    <row r="1368" spans="1:13" x14ac:dyDescent="0.25">
      <c r="A1368" s="2"/>
      <c r="B1368" s="1" t="s">
        <v>54</v>
      </c>
      <c r="C1368" s="1" t="s">
        <v>54</v>
      </c>
      <c r="D1368" s="1" t="s">
        <v>54</v>
      </c>
      <c r="E1368" s="1" t="s">
        <v>54</v>
      </c>
      <c r="I1368" s="1" t="s">
        <v>54</v>
      </c>
      <c r="J1368" s="2"/>
      <c r="K1368" s="1" t="s">
        <v>54</v>
      </c>
      <c r="M1368" s="1" t="b">
        <f>OR(Solution!$C$2=1,INDEX(Solution!$A$1:$A$11,Solution!$C$2)=Sales_Pipeline[Country])</f>
        <v>1</v>
      </c>
    </row>
    <row r="1369" spans="1:13" x14ac:dyDescent="0.25">
      <c r="A1369" s="2"/>
      <c r="B1369" s="1" t="s">
        <v>54</v>
      </c>
      <c r="C1369" s="1" t="s">
        <v>54</v>
      </c>
      <c r="D1369" s="1" t="s">
        <v>54</v>
      </c>
      <c r="E1369" s="1" t="s">
        <v>54</v>
      </c>
      <c r="I1369" s="1" t="s">
        <v>54</v>
      </c>
      <c r="J1369" s="2"/>
      <c r="K1369" s="1" t="s">
        <v>54</v>
      </c>
      <c r="M1369" s="1" t="b">
        <f>OR(Solution!$C$2=1,INDEX(Solution!$A$1:$A$11,Solution!$C$2)=Sales_Pipeline[Country])</f>
        <v>1</v>
      </c>
    </row>
    <row r="1370" spans="1:13" x14ac:dyDescent="0.25">
      <c r="A1370" s="2"/>
      <c r="B1370" s="1" t="s">
        <v>54</v>
      </c>
      <c r="C1370" s="1" t="s">
        <v>54</v>
      </c>
      <c r="D1370" s="1" t="s">
        <v>54</v>
      </c>
      <c r="E1370" s="1" t="s">
        <v>54</v>
      </c>
      <c r="I1370" s="1" t="s">
        <v>54</v>
      </c>
      <c r="J1370" s="2"/>
      <c r="K1370" s="1" t="s">
        <v>54</v>
      </c>
      <c r="M1370" s="1" t="b">
        <f>OR(Solution!$C$2=1,INDEX(Solution!$A$1:$A$11,Solution!$C$2)=Sales_Pipeline[Country])</f>
        <v>1</v>
      </c>
    </row>
    <row r="1371" spans="1:13" x14ac:dyDescent="0.25">
      <c r="A1371" s="2"/>
      <c r="B1371" s="1" t="s">
        <v>54</v>
      </c>
      <c r="C1371" s="1" t="s">
        <v>54</v>
      </c>
      <c r="D1371" s="1" t="s">
        <v>54</v>
      </c>
      <c r="E1371" s="1" t="s">
        <v>54</v>
      </c>
      <c r="I1371" s="1" t="s">
        <v>54</v>
      </c>
      <c r="J1371" s="2"/>
      <c r="K1371" s="1" t="s">
        <v>54</v>
      </c>
      <c r="M1371" s="1" t="b">
        <f>OR(Solution!$C$2=1,INDEX(Solution!$A$1:$A$11,Solution!$C$2)=Sales_Pipeline[Country])</f>
        <v>1</v>
      </c>
    </row>
    <row r="1372" spans="1:13" x14ac:dyDescent="0.25">
      <c r="A1372" s="2"/>
      <c r="B1372" s="1" t="s">
        <v>54</v>
      </c>
      <c r="C1372" s="1" t="s">
        <v>54</v>
      </c>
      <c r="D1372" s="1" t="s">
        <v>54</v>
      </c>
      <c r="E1372" s="1" t="s">
        <v>54</v>
      </c>
      <c r="I1372" s="1" t="s">
        <v>54</v>
      </c>
      <c r="J1372" s="2"/>
      <c r="K1372" s="1" t="s">
        <v>54</v>
      </c>
      <c r="M1372" s="1" t="b">
        <f>OR(Solution!$C$2=1,INDEX(Solution!$A$1:$A$11,Solution!$C$2)=Sales_Pipeline[Country])</f>
        <v>1</v>
      </c>
    </row>
    <row r="1373" spans="1:13" x14ac:dyDescent="0.25">
      <c r="A1373" s="2"/>
      <c r="B1373" s="1" t="s">
        <v>54</v>
      </c>
      <c r="C1373" s="1" t="s">
        <v>54</v>
      </c>
      <c r="D1373" s="1" t="s">
        <v>54</v>
      </c>
      <c r="E1373" s="1" t="s">
        <v>54</v>
      </c>
      <c r="I1373" s="1" t="s">
        <v>54</v>
      </c>
      <c r="J1373" s="2"/>
      <c r="K1373" s="1" t="s">
        <v>54</v>
      </c>
      <c r="M1373" s="1" t="b">
        <f>OR(Solution!$C$2=1,INDEX(Solution!$A$1:$A$11,Solution!$C$2)=Sales_Pipeline[Country])</f>
        <v>1</v>
      </c>
    </row>
    <row r="1374" spans="1:13" x14ac:dyDescent="0.25">
      <c r="A1374" s="2"/>
      <c r="B1374" s="1" t="s">
        <v>54</v>
      </c>
      <c r="C1374" s="1" t="s">
        <v>54</v>
      </c>
      <c r="D1374" s="1" t="s">
        <v>54</v>
      </c>
      <c r="E1374" s="1" t="s">
        <v>54</v>
      </c>
      <c r="I1374" s="1" t="s">
        <v>54</v>
      </c>
      <c r="J1374" s="2"/>
      <c r="K1374" s="1" t="s">
        <v>54</v>
      </c>
      <c r="M1374" s="1" t="b">
        <f>OR(Solution!$C$2=1,INDEX(Solution!$A$1:$A$11,Solution!$C$2)=Sales_Pipeline[Country])</f>
        <v>1</v>
      </c>
    </row>
    <row r="1375" spans="1:13" x14ac:dyDescent="0.25">
      <c r="A1375" s="2"/>
      <c r="B1375" s="1" t="s">
        <v>54</v>
      </c>
      <c r="C1375" s="1" t="s">
        <v>54</v>
      </c>
      <c r="D1375" s="1" t="s">
        <v>54</v>
      </c>
      <c r="E1375" s="1" t="s">
        <v>54</v>
      </c>
      <c r="I1375" s="1" t="s">
        <v>54</v>
      </c>
      <c r="J1375" s="2"/>
      <c r="K1375" s="1" t="s">
        <v>54</v>
      </c>
      <c r="M1375" s="1" t="b">
        <f>OR(Solution!$C$2=1,INDEX(Solution!$A$1:$A$11,Solution!$C$2)=Sales_Pipeline[Country])</f>
        <v>1</v>
      </c>
    </row>
    <row r="1376" spans="1:13" x14ac:dyDescent="0.25">
      <c r="A1376" s="2"/>
      <c r="B1376" s="1" t="s">
        <v>54</v>
      </c>
      <c r="C1376" s="1" t="s">
        <v>54</v>
      </c>
      <c r="D1376" s="1" t="s">
        <v>54</v>
      </c>
      <c r="E1376" s="1" t="s">
        <v>54</v>
      </c>
      <c r="I1376" s="1" t="s">
        <v>54</v>
      </c>
      <c r="J1376" s="2"/>
      <c r="K1376" s="1" t="s">
        <v>54</v>
      </c>
      <c r="M1376" s="1" t="b">
        <f>OR(Solution!$C$2=1,INDEX(Solution!$A$1:$A$11,Solution!$C$2)=Sales_Pipeline[Country])</f>
        <v>1</v>
      </c>
    </row>
    <row r="1377" spans="1:13" x14ac:dyDescent="0.25">
      <c r="A1377" s="2"/>
      <c r="B1377" s="1" t="s">
        <v>54</v>
      </c>
      <c r="C1377" s="1" t="s">
        <v>54</v>
      </c>
      <c r="D1377" s="1" t="s">
        <v>54</v>
      </c>
      <c r="E1377" s="1" t="s">
        <v>54</v>
      </c>
      <c r="I1377" s="1" t="s">
        <v>54</v>
      </c>
      <c r="J1377" s="2"/>
      <c r="K1377" s="1" t="s">
        <v>54</v>
      </c>
      <c r="M1377" s="1" t="b">
        <f>OR(Solution!$C$2=1,INDEX(Solution!$A$1:$A$11,Solution!$C$2)=Sales_Pipeline[Country])</f>
        <v>1</v>
      </c>
    </row>
    <row r="1378" spans="1:13" x14ac:dyDescent="0.25">
      <c r="A1378" s="2"/>
      <c r="B1378" s="1" t="s">
        <v>54</v>
      </c>
      <c r="C1378" s="1" t="s">
        <v>54</v>
      </c>
      <c r="D1378" s="1" t="s">
        <v>54</v>
      </c>
      <c r="E1378" s="1" t="s">
        <v>54</v>
      </c>
      <c r="I1378" s="1" t="s">
        <v>54</v>
      </c>
      <c r="J1378" s="2"/>
      <c r="K1378" s="1" t="s">
        <v>54</v>
      </c>
      <c r="M1378" s="1" t="b">
        <f>OR(Solution!$C$2=1,INDEX(Solution!$A$1:$A$11,Solution!$C$2)=Sales_Pipeline[Country])</f>
        <v>1</v>
      </c>
    </row>
    <row r="1379" spans="1:13" x14ac:dyDescent="0.25">
      <c r="A1379" s="2"/>
      <c r="B1379" s="1" t="s">
        <v>54</v>
      </c>
      <c r="C1379" s="1" t="s">
        <v>54</v>
      </c>
      <c r="D1379" s="1" t="s">
        <v>54</v>
      </c>
      <c r="E1379" s="1" t="s">
        <v>54</v>
      </c>
      <c r="I1379" s="1" t="s">
        <v>54</v>
      </c>
      <c r="J1379" s="2"/>
      <c r="K1379" s="1" t="s">
        <v>54</v>
      </c>
      <c r="M1379" s="1" t="b">
        <f>OR(Solution!$C$2=1,INDEX(Solution!$A$1:$A$11,Solution!$C$2)=Sales_Pipeline[Country])</f>
        <v>1</v>
      </c>
    </row>
    <row r="1380" spans="1:13" x14ac:dyDescent="0.25">
      <c r="A1380" s="2"/>
      <c r="B1380" s="1" t="s">
        <v>54</v>
      </c>
      <c r="C1380" s="1" t="s">
        <v>54</v>
      </c>
      <c r="D1380" s="1" t="s">
        <v>54</v>
      </c>
      <c r="E1380" s="1" t="s">
        <v>54</v>
      </c>
      <c r="I1380" s="1" t="s">
        <v>54</v>
      </c>
      <c r="J1380" s="2"/>
      <c r="K1380" s="1" t="s">
        <v>54</v>
      </c>
      <c r="M1380" s="1" t="b">
        <f>OR(Solution!$C$2=1,INDEX(Solution!$A$1:$A$11,Solution!$C$2)=Sales_Pipeline[Country])</f>
        <v>1</v>
      </c>
    </row>
    <row r="1381" spans="1:13" x14ac:dyDescent="0.25">
      <c r="A1381" s="2"/>
      <c r="B1381" s="1" t="s">
        <v>54</v>
      </c>
      <c r="C1381" s="1" t="s">
        <v>54</v>
      </c>
      <c r="D1381" s="1" t="s">
        <v>54</v>
      </c>
      <c r="E1381" s="1" t="s">
        <v>54</v>
      </c>
      <c r="I1381" s="1" t="s">
        <v>54</v>
      </c>
      <c r="J1381" s="2"/>
      <c r="K1381" s="1" t="s">
        <v>54</v>
      </c>
      <c r="M1381" s="1" t="b">
        <f>OR(Solution!$C$2=1,INDEX(Solution!$A$1:$A$11,Solution!$C$2)=Sales_Pipeline[Country])</f>
        <v>1</v>
      </c>
    </row>
    <row r="1382" spans="1:13" x14ac:dyDescent="0.25">
      <c r="A1382" s="2"/>
      <c r="B1382" s="1" t="s">
        <v>54</v>
      </c>
      <c r="C1382" s="1" t="s">
        <v>54</v>
      </c>
      <c r="D1382" s="1" t="s">
        <v>54</v>
      </c>
      <c r="E1382" s="1" t="s">
        <v>54</v>
      </c>
      <c r="I1382" s="1" t="s">
        <v>54</v>
      </c>
      <c r="J1382" s="2"/>
      <c r="K1382" s="1" t="s">
        <v>54</v>
      </c>
      <c r="M1382" s="1" t="b">
        <f>OR(Solution!$C$2=1,INDEX(Solution!$A$1:$A$11,Solution!$C$2)=Sales_Pipeline[Country])</f>
        <v>1</v>
      </c>
    </row>
    <row r="1383" spans="1:13" x14ac:dyDescent="0.25">
      <c r="A1383" s="2"/>
      <c r="B1383" s="1" t="s">
        <v>54</v>
      </c>
      <c r="C1383" s="1" t="s">
        <v>54</v>
      </c>
      <c r="D1383" s="1" t="s">
        <v>54</v>
      </c>
      <c r="E1383" s="1" t="s">
        <v>54</v>
      </c>
      <c r="I1383" s="1" t="s">
        <v>54</v>
      </c>
      <c r="J1383" s="2"/>
      <c r="K1383" s="1" t="s">
        <v>54</v>
      </c>
      <c r="M1383" s="1" t="b">
        <f>OR(Solution!$C$2=1,INDEX(Solution!$A$1:$A$11,Solution!$C$2)=Sales_Pipeline[Country])</f>
        <v>1</v>
      </c>
    </row>
    <row r="1384" spans="1:13" x14ac:dyDescent="0.25">
      <c r="A1384" s="2"/>
      <c r="B1384" s="1" t="s">
        <v>54</v>
      </c>
      <c r="C1384" s="1" t="s">
        <v>54</v>
      </c>
      <c r="D1384" s="1" t="s">
        <v>54</v>
      </c>
      <c r="E1384" s="1" t="s">
        <v>54</v>
      </c>
      <c r="I1384" s="1" t="s">
        <v>54</v>
      </c>
      <c r="J1384" s="2"/>
      <c r="K1384" s="1" t="s">
        <v>54</v>
      </c>
      <c r="M1384" s="1" t="b">
        <f>OR(Solution!$C$2=1,INDEX(Solution!$A$1:$A$11,Solution!$C$2)=Sales_Pipeline[Country])</f>
        <v>1</v>
      </c>
    </row>
    <row r="1385" spans="1:13" x14ac:dyDescent="0.25">
      <c r="A1385" s="2"/>
      <c r="B1385" s="1" t="s">
        <v>54</v>
      </c>
      <c r="C1385" s="1" t="s">
        <v>54</v>
      </c>
      <c r="D1385" s="1" t="s">
        <v>54</v>
      </c>
      <c r="E1385" s="1" t="s">
        <v>54</v>
      </c>
      <c r="I1385" s="1" t="s">
        <v>54</v>
      </c>
      <c r="J1385" s="2"/>
      <c r="K1385" s="1" t="s">
        <v>54</v>
      </c>
      <c r="M1385" s="1" t="b">
        <f>OR(Solution!$C$2=1,INDEX(Solution!$A$1:$A$11,Solution!$C$2)=Sales_Pipeline[Country])</f>
        <v>1</v>
      </c>
    </row>
    <row r="1386" spans="1:13" x14ac:dyDescent="0.25">
      <c r="A1386" s="2"/>
      <c r="B1386" s="1" t="s">
        <v>54</v>
      </c>
      <c r="C1386" s="1" t="s">
        <v>54</v>
      </c>
      <c r="D1386" s="1" t="s">
        <v>54</v>
      </c>
      <c r="E1386" s="1" t="s">
        <v>54</v>
      </c>
      <c r="I1386" s="1" t="s">
        <v>54</v>
      </c>
      <c r="J1386" s="2"/>
      <c r="K1386" s="1" t="s">
        <v>54</v>
      </c>
      <c r="M1386" s="1" t="b">
        <f>OR(Solution!$C$2=1,INDEX(Solution!$A$1:$A$11,Solution!$C$2)=Sales_Pipeline[Country])</f>
        <v>1</v>
      </c>
    </row>
    <row r="1387" spans="1:13" x14ac:dyDescent="0.25">
      <c r="A1387" s="2"/>
      <c r="B1387" s="1" t="s">
        <v>54</v>
      </c>
      <c r="C1387" s="1" t="s">
        <v>54</v>
      </c>
      <c r="D1387" s="1" t="s">
        <v>54</v>
      </c>
      <c r="E1387" s="1" t="s">
        <v>54</v>
      </c>
      <c r="I1387" s="1" t="s">
        <v>54</v>
      </c>
      <c r="J1387" s="2"/>
      <c r="K1387" s="1" t="s">
        <v>54</v>
      </c>
      <c r="M1387" s="1" t="b">
        <f>OR(Solution!$C$2=1,INDEX(Solution!$A$1:$A$11,Solution!$C$2)=Sales_Pipeline[Country])</f>
        <v>1</v>
      </c>
    </row>
    <row r="1388" spans="1:13" x14ac:dyDescent="0.25">
      <c r="A1388" s="2"/>
      <c r="B1388" s="1" t="s">
        <v>54</v>
      </c>
      <c r="C1388" s="1" t="s">
        <v>54</v>
      </c>
      <c r="D1388" s="1" t="s">
        <v>54</v>
      </c>
      <c r="E1388" s="1" t="s">
        <v>54</v>
      </c>
      <c r="I1388" s="1" t="s">
        <v>54</v>
      </c>
      <c r="J1388" s="2"/>
      <c r="K1388" s="1" t="s">
        <v>54</v>
      </c>
      <c r="M1388" s="1" t="b">
        <f>OR(Solution!$C$2=1,INDEX(Solution!$A$1:$A$11,Solution!$C$2)=Sales_Pipeline[Country])</f>
        <v>1</v>
      </c>
    </row>
    <row r="1389" spans="1:13" x14ac:dyDescent="0.25">
      <c r="A1389" s="2"/>
      <c r="B1389" s="1" t="s">
        <v>54</v>
      </c>
      <c r="C1389" s="1" t="s">
        <v>54</v>
      </c>
      <c r="D1389" s="1" t="s">
        <v>54</v>
      </c>
      <c r="E1389" s="1" t="s">
        <v>54</v>
      </c>
      <c r="I1389" s="1" t="s">
        <v>54</v>
      </c>
      <c r="J1389" s="2"/>
      <c r="K1389" s="1" t="s">
        <v>54</v>
      </c>
      <c r="M1389" s="1" t="b">
        <f>OR(Solution!$C$2=1,INDEX(Solution!$A$1:$A$11,Solution!$C$2)=Sales_Pipeline[Country])</f>
        <v>1</v>
      </c>
    </row>
    <row r="1390" spans="1:13" x14ac:dyDescent="0.25">
      <c r="A1390" s="2"/>
      <c r="B1390" s="1" t="s">
        <v>54</v>
      </c>
      <c r="C1390" s="1" t="s">
        <v>54</v>
      </c>
      <c r="D1390" s="1" t="s">
        <v>54</v>
      </c>
      <c r="E1390" s="1" t="s">
        <v>54</v>
      </c>
      <c r="I1390" s="1" t="s">
        <v>54</v>
      </c>
      <c r="J1390" s="2"/>
      <c r="K1390" s="1" t="s">
        <v>54</v>
      </c>
      <c r="M1390" s="1" t="b">
        <f>OR(Solution!$C$2=1,INDEX(Solution!$A$1:$A$11,Solution!$C$2)=Sales_Pipeline[Country])</f>
        <v>1</v>
      </c>
    </row>
    <row r="1391" spans="1:13" x14ac:dyDescent="0.25">
      <c r="A1391" s="2"/>
      <c r="B1391" s="1" t="s">
        <v>54</v>
      </c>
      <c r="C1391" s="1" t="s">
        <v>54</v>
      </c>
      <c r="D1391" s="1" t="s">
        <v>54</v>
      </c>
      <c r="E1391" s="1" t="s">
        <v>54</v>
      </c>
      <c r="I1391" s="1" t="s">
        <v>54</v>
      </c>
      <c r="J1391" s="2"/>
      <c r="K1391" s="1" t="s">
        <v>54</v>
      </c>
      <c r="M1391" s="1" t="b">
        <f>OR(Solution!$C$2=1,INDEX(Solution!$A$1:$A$11,Solution!$C$2)=Sales_Pipeline[Country])</f>
        <v>1</v>
      </c>
    </row>
    <row r="1392" spans="1:13" x14ac:dyDescent="0.25">
      <c r="A1392" s="2"/>
      <c r="B1392" s="1" t="s">
        <v>54</v>
      </c>
      <c r="C1392" s="1" t="s">
        <v>54</v>
      </c>
      <c r="D1392" s="1" t="s">
        <v>54</v>
      </c>
      <c r="E1392" s="1" t="s">
        <v>54</v>
      </c>
      <c r="I1392" s="1" t="s">
        <v>54</v>
      </c>
      <c r="J1392" s="2"/>
      <c r="K1392" s="1" t="s">
        <v>54</v>
      </c>
      <c r="M1392" s="1" t="b">
        <f>OR(Solution!$C$2=1,INDEX(Solution!$A$1:$A$11,Solution!$C$2)=Sales_Pipeline[Country])</f>
        <v>1</v>
      </c>
    </row>
    <row r="1393" spans="1:13" x14ac:dyDescent="0.25">
      <c r="A1393" s="2"/>
      <c r="B1393" s="1" t="s">
        <v>54</v>
      </c>
      <c r="C1393" s="1" t="s">
        <v>54</v>
      </c>
      <c r="D1393" s="1" t="s">
        <v>54</v>
      </c>
      <c r="E1393" s="1" t="s">
        <v>54</v>
      </c>
      <c r="I1393" s="1" t="s">
        <v>54</v>
      </c>
      <c r="J1393" s="2"/>
      <c r="K1393" s="1" t="s">
        <v>54</v>
      </c>
      <c r="M1393" s="1" t="b">
        <f>OR(Solution!$C$2=1,INDEX(Solution!$A$1:$A$11,Solution!$C$2)=Sales_Pipeline[Country])</f>
        <v>1</v>
      </c>
    </row>
    <row r="1394" spans="1:13" x14ac:dyDescent="0.25">
      <c r="A1394" s="2"/>
      <c r="B1394" s="1" t="s">
        <v>54</v>
      </c>
      <c r="C1394" s="1" t="s">
        <v>54</v>
      </c>
      <c r="D1394" s="1" t="s">
        <v>54</v>
      </c>
      <c r="E1394" s="1" t="s">
        <v>54</v>
      </c>
      <c r="I1394" s="1" t="s">
        <v>54</v>
      </c>
      <c r="J1394" s="2"/>
      <c r="K1394" s="1" t="s">
        <v>54</v>
      </c>
      <c r="M1394" s="1" t="b">
        <f>OR(Solution!$C$2=1,INDEX(Solution!$A$1:$A$11,Solution!$C$2)=Sales_Pipeline[Country])</f>
        <v>1</v>
      </c>
    </row>
    <row r="1395" spans="1:13" x14ac:dyDescent="0.25">
      <c r="A1395" s="2"/>
      <c r="B1395" s="1" t="s">
        <v>54</v>
      </c>
      <c r="C1395" s="1" t="s">
        <v>54</v>
      </c>
      <c r="D1395" s="1" t="s">
        <v>54</v>
      </c>
      <c r="E1395" s="1" t="s">
        <v>54</v>
      </c>
      <c r="I1395" s="1" t="s">
        <v>54</v>
      </c>
      <c r="J1395" s="2"/>
      <c r="K1395" s="1" t="s">
        <v>54</v>
      </c>
      <c r="M1395" s="1" t="b">
        <f>OR(Solution!$C$2=1,INDEX(Solution!$A$1:$A$11,Solution!$C$2)=Sales_Pipeline[Country])</f>
        <v>1</v>
      </c>
    </row>
    <row r="1396" spans="1:13" x14ac:dyDescent="0.25">
      <c r="A1396" s="2"/>
      <c r="B1396" s="1" t="s">
        <v>54</v>
      </c>
      <c r="C1396" s="1" t="s">
        <v>54</v>
      </c>
      <c r="D1396" s="1" t="s">
        <v>54</v>
      </c>
      <c r="E1396" s="1" t="s">
        <v>54</v>
      </c>
      <c r="I1396" s="1" t="s">
        <v>54</v>
      </c>
      <c r="J1396" s="2"/>
      <c r="K1396" s="1" t="s">
        <v>54</v>
      </c>
      <c r="M1396" s="1" t="b">
        <f>OR(Solution!$C$2=1,INDEX(Solution!$A$1:$A$11,Solution!$C$2)=Sales_Pipeline[Country])</f>
        <v>1</v>
      </c>
    </row>
    <row r="1397" spans="1:13" x14ac:dyDescent="0.25">
      <c r="A1397" s="2"/>
      <c r="B1397" s="1" t="s">
        <v>54</v>
      </c>
      <c r="C1397" s="1" t="s">
        <v>54</v>
      </c>
      <c r="D1397" s="1" t="s">
        <v>54</v>
      </c>
      <c r="E1397" s="1" t="s">
        <v>54</v>
      </c>
      <c r="I1397" s="1" t="s">
        <v>54</v>
      </c>
      <c r="J1397" s="2"/>
      <c r="K1397" s="1" t="s">
        <v>54</v>
      </c>
      <c r="M1397" s="1" t="b">
        <f>OR(Solution!$C$2=1,INDEX(Solution!$A$1:$A$11,Solution!$C$2)=Sales_Pipeline[Country])</f>
        <v>1</v>
      </c>
    </row>
    <row r="1398" spans="1:13" x14ac:dyDescent="0.25">
      <c r="A1398" s="2"/>
      <c r="B1398" s="1" t="s">
        <v>54</v>
      </c>
      <c r="C1398" s="1" t="s">
        <v>54</v>
      </c>
      <c r="D1398" s="1" t="s">
        <v>54</v>
      </c>
      <c r="E1398" s="1" t="s">
        <v>54</v>
      </c>
      <c r="I1398" s="1" t="s">
        <v>54</v>
      </c>
      <c r="J1398" s="2"/>
      <c r="K1398" s="1" t="s">
        <v>54</v>
      </c>
      <c r="M1398" s="1" t="b">
        <f>OR(Solution!$C$2=1,INDEX(Solution!$A$1:$A$11,Solution!$C$2)=Sales_Pipeline[Country])</f>
        <v>1</v>
      </c>
    </row>
    <row r="1399" spans="1:13" x14ac:dyDescent="0.25">
      <c r="A1399" s="2"/>
      <c r="B1399" s="1" t="s">
        <v>54</v>
      </c>
      <c r="C1399" s="1" t="s">
        <v>54</v>
      </c>
      <c r="D1399" s="1" t="s">
        <v>54</v>
      </c>
      <c r="E1399" s="1" t="s">
        <v>54</v>
      </c>
      <c r="I1399" s="1" t="s">
        <v>54</v>
      </c>
      <c r="J1399" s="2"/>
      <c r="K1399" s="1" t="s">
        <v>54</v>
      </c>
      <c r="M1399" s="1" t="b">
        <f>OR(Solution!$C$2=1,INDEX(Solution!$A$1:$A$11,Solution!$C$2)=Sales_Pipeline[Country])</f>
        <v>1</v>
      </c>
    </row>
    <row r="1400" spans="1:13" x14ac:dyDescent="0.25">
      <c r="A1400" s="2"/>
      <c r="B1400" s="1" t="s">
        <v>54</v>
      </c>
      <c r="C1400" s="1" t="s">
        <v>54</v>
      </c>
      <c r="D1400" s="1" t="s">
        <v>54</v>
      </c>
      <c r="E1400" s="1" t="s">
        <v>54</v>
      </c>
      <c r="I1400" s="1" t="s">
        <v>54</v>
      </c>
      <c r="J1400" s="2"/>
      <c r="K1400" s="1" t="s">
        <v>54</v>
      </c>
      <c r="M1400" s="1" t="b">
        <f>OR(Solution!$C$2=1,INDEX(Solution!$A$1:$A$11,Solution!$C$2)=Sales_Pipeline[Country])</f>
        <v>1</v>
      </c>
    </row>
    <row r="1401" spans="1:13" x14ac:dyDescent="0.25">
      <c r="A1401" s="2"/>
      <c r="B1401" s="1" t="s">
        <v>54</v>
      </c>
      <c r="C1401" s="1" t="s">
        <v>54</v>
      </c>
      <c r="D1401" s="1" t="s">
        <v>54</v>
      </c>
      <c r="E1401" s="1" t="s">
        <v>54</v>
      </c>
      <c r="I1401" s="1" t="s">
        <v>54</v>
      </c>
      <c r="J1401" s="2"/>
      <c r="K1401" s="1" t="s">
        <v>54</v>
      </c>
      <c r="M1401" s="1" t="b">
        <f>OR(Solution!$C$2=1,INDEX(Solution!$A$1:$A$11,Solution!$C$2)=Sales_Pipeline[Country])</f>
        <v>1</v>
      </c>
    </row>
    <row r="1402" spans="1:13" x14ac:dyDescent="0.25">
      <c r="A1402" s="2"/>
      <c r="B1402" s="1" t="s">
        <v>54</v>
      </c>
      <c r="C1402" s="1" t="s">
        <v>54</v>
      </c>
      <c r="D1402" s="1" t="s">
        <v>54</v>
      </c>
      <c r="E1402" s="1" t="s">
        <v>54</v>
      </c>
      <c r="I1402" s="1" t="s">
        <v>54</v>
      </c>
      <c r="J1402" s="2"/>
      <c r="K1402" s="1" t="s">
        <v>54</v>
      </c>
      <c r="M1402" s="1" t="b">
        <f>OR(Solution!$C$2=1,INDEX(Solution!$A$1:$A$11,Solution!$C$2)=Sales_Pipeline[Country])</f>
        <v>1</v>
      </c>
    </row>
    <row r="1403" spans="1:13" x14ac:dyDescent="0.25">
      <c r="A1403" s="2"/>
      <c r="B1403" s="1" t="s">
        <v>54</v>
      </c>
      <c r="C1403" s="1" t="s">
        <v>54</v>
      </c>
      <c r="D1403" s="1" t="s">
        <v>54</v>
      </c>
      <c r="E1403" s="1" t="s">
        <v>54</v>
      </c>
      <c r="I1403" s="1" t="s">
        <v>54</v>
      </c>
      <c r="J1403" s="2"/>
      <c r="K1403" s="1" t="s">
        <v>54</v>
      </c>
      <c r="M1403" s="1" t="b">
        <f>OR(Solution!$C$2=1,INDEX(Solution!$A$1:$A$11,Solution!$C$2)=Sales_Pipeline[Country])</f>
        <v>1</v>
      </c>
    </row>
    <row r="1404" spans="1:13" x14ac:dyDescent="0.25">
      <c r="A1404" s="2"/>
      <c r="B1404" s="1" t="s">
        <v>54</v>
      </c>
      <c r="C1404" s="1" t="s">
        <v>54</v>
      </c>
      <c r="D1404" s="1" t="s">
        <v>54</v>
      </c>
      <c r="E1404" s="1" t="s">
        <v>54</v>
      </c>
      <c r="I1404" s="1" t="s">
        <v>54</v>
      </c>
      <c r="J1404" s="2"/>
      <c r="K1404" s="1" t="s">
        <v>54</v>
      </c>
      <c r="M1404" s="1" t="b">
        <f>OR(Solution!$C$2=1,INDEX(Solution!$A$1:$A$11,Solution!$C$2)=Sales_Pipeline[Country])</f>
        <v>1</v>
      </c>
    </row>
    <row r="1405" spans="1:13" x14ac:dyDescent="0.25">
      <c r="A1405" s="2"/>
      <c r="B1405" s="1" t="s">
        <v>54</v>
      </c>
      <c r="C1405" s="1" t="s">
        <v>54</v>
      </c>
      <c r="D1405" s="1" t="s">
        <v>54</v>
      </c>
      <c r="E1405" s="1" t="s">
        <v>54</v>
      </c>
      <c r="I1405" s="1" t="s">
        <v>54</v>
      </c>
      <c r="J1405" s="2"/>
      <c r="K1405" s="1" t="s">
        <v>54</v>
      </c>
      <c r="M1405" s="1" t="b">
        <f>OR(Solution!$C$2=1,INDEX(Solution!$A$1:$A$11,Solution!$C$2)=Sales_Pipeline[Country])</f>
        <v>1</v>
      </c>
    </row>
    <row r="1406" spans="1:13" x14ac:dyDescent="0.25">
      <c r="A1406" s="2"/>
      <c r="B1406" s="1" t="s">
        <v>54</v>
      </c>
      <c r="C1406" s="1" t="s">
        <v>54</v>
      </c>
      <c r="D1406" s="1" t="s">
        <v>54</v>
      </c>
      <c r="E1406" s="1" t="s">
        <v>54</v>
      </c>
      <c r="I1406" s="1" t="s">
        <v>54</v>
      </c>
      <c r="J1406" s="2"/>
      <c r="K1406" s="1" t="s">
        <v>54</v>
      </c>
      <c r="M1406" s="1" t="b">
        <f>OR(Solution!$C$2=1,INDEX(Solution!$A$1:$A$11,Solution!$C$2)=Sales_Pipeline[Country])</f>
        <v>1</v>
      </c>
    </row>
    <row r="1407" spans="1:13" x14ac:dyDescent="0.25">
      <c r="A1407" s="2"/>
      <c r="B1407" s="1" t="s">
        <v>54</v>
      </c>
      <c r="C1407" s="1" t="s">
        <v>54</v>
      </c>
      <c r="D1407" s="1" t="s">
        <v>54</v>
      </c>
      <c r="E1407" s="1" t="s">
        <v>54</v>
      </c>
      <c r="I1407" s="1" t="s">
        <v>54</v>
      </c>
      <c r="J1407" s="2"/>
      <c r="K1407" s="1" t="s">
        <v>54</v>
      </c>
      <c r="M1407" s="1" t="b">
        <f>OR(Solution!$C$2=1,INDEX(Solution!$A$1:$A$11,Solution!$C$2)=Sales_Pipeline[Country])</f>
        <v>1</v>
      </c>
    </row>
    <row r="1408" spans="1:13" x14ac:dyDescent="0.25">
      <c r="A1408" s="2"/>
      <c r="B1408" s="1" t="s">
        <v>54</v>
      </c>
      <c r="C1408" s="1" t="s">
        <v>54</v>
      </c>
      <c r="D1408" s="1" t="s">
        <v>54</v>
      </c>
      <c r="E1408" s="1" t="s">
        <v>54</v>
      </c>
      <c r="I1408" s="1" t="s">
        <v>54</v>
      </c>
      <c r="J1408" s="2"/>
      <c r="K1408" s="1" t="s">
        <v>54</v>
      </c>
      <c r="M1408" s="1" t="b">
        <f>OR(Solution!$C$2=1,INDEX(Solution!$A$1:$A$11,Solution!$C$2)=Sales_Pipeline[Country])</f>
        <v>1</v>
      </c>
    </row>
    <row r="1409" spans="1:13" x14ac:dyDescent="0.25">
      <c r="A1409" s="2"/>
      <c r="B1409" s="1" t="s">
        <v>54</v>
      </c>
      <c r="C1409" s="1" t="s">
        <v>54</v>
      </c>
      <c r="D1409" s="1" t="s">
        <v>54</v>
      </c>
      <c r="E1409" s="1" t="s">
        <v>54</v>
      </c>
      <c r="I1409" s="1" t="s">
        <v>54</v>
      </c>
      <c r="J1409" s="2"/>
      <c r="K1409" s="1" t="s">
        <v>54</v>
      </c>
      <c r="M1409" s="1" t="b">
        <f>OR(Solution!$C$2=1,INDEX(Solution!$A$1:$A$11,Solution!$C$2)=Sales_Pipeline[Country])</f>
        <v>1</v>
      </c>
    </row>
    <row r="1410" spans="1:13" x14ac:dyDescent="0.25">
      <c r="A1410" s="2"/>
      <c r="B1410" s="1" t="s">
        <v>54</v>
      </c>
      <c r="C1410" s="1" t="s">
        <v>54</v>
      </c>
      <c r="D1410" s="1" t="s">
        <v>54</v>
      </c>
      <c r="E1410" s="1" t="s">
        <v>54</v>
      </c>
      <c r="I1410" s="1" t="s">
        <v>54</v>
      </c>
      <c r="J1410" s="2"/>
      <c r="K1410" s="1" t="s">
        <v>54</v>
      </c>
      <c r="M1410" s="1" t="b">
        <f>OR(Solution!$C$2=1,INDEX(Solution!$A$1:$A$11,Solution!$C$2)=Sales_Pipeline[Country])</f>
        <v>1</v>
      </c>
    </row>
    <row r="1411" spans="1:13" x14ac:dyDescent="0.25">
      <c r="A1411" s="2"/>
      <c r="B1411" s="1" t="s">
        <v>54</v>
      </c>
      <c r="C1411" s="1" t="s">
        <v>54</v>
      </c>
      <c r="D1411" s="1" t="s">
        <v>54</v>
      </c>
      <c r="E1411" s="1" t="s">
        <v>54</v>
      </c>
      <c r="I1411" s="1" t="s">
        <v>54</v>
      </c>
      <c r="J1411" s="2"/>
      <c r="K1411" s="1" t="s">
        <v>54</v>
      </c>
      <c r="M1411" s="1" t="b">
        <f>OR(Solution!$C$2=1,INDEX(Solution!$A$1:$A$11,Solution!$C$2)=Sales_Pipeline[Country])</f>
        <v>1</v>
      </c>
    </row>
    <row r="1412" spans="1:13" x14ac:dyDescent="0.25">
      <c r="A1412" s="2"/>
      <c r="B1412" s="1" t="s">
        <v>54</v>
      </c>
      <c r="C1412" s="1" t="s">
        <v>54</v>
      </c>
      <c r="D1412" s="1" t="s">
        <v>54</v>
      </c>
      <c r="E1412" s="1" t="s">
        <v>54</v>
      </c>
      <c r="I1412" s="1" t="s">
        <v>54</v>
      </c>
      <c r="J1412" s="2"/>
      <c r="K1412" s="1" t="s">
        <v>54</v>
      </c>
      <c r="M1412" s="1" t="b">
        <f>OR(Solution!$C$2=1,INDEX(Solution!$A$1:$A$11,Solution!$C$2)=Sales_Pipeline[Country])</f>
        <v>1</v>
      </c>
    </row>
    <row r="1413" spans="1:13" x14ac:dyDescent="0.25">
      <c r="A1413" s="2"/>
      <c r="B1413" s="1" t="s">
        <v>54</v>
      </c>
      <c r="C1413" s="1" t="s">
        <v>54</v>
      </c>
      <c r="D1413" s="1" t="s">
        <v>54</v>
      </c>
      <c r="E1413" s="1" t="s">
        <v>54</v>
      </c>
      <c r="I1413" s="1" t="s">
        <v>54</v>
      </c>
      <c r="J1413" s="2"/>
      <c r="K1413" s="1" t="s">
        <v>54</v>
      </c>
      <c r="M1413" s="1" t="b">
        <f>OR(Solution!$C$2=1,INDEX(Solution!$A$1:$A$11,Solution!$C$2)=Sales_Pipeline[Country])</f>
        <v>1</v>
      </c>
    </row>
    <row r="1414" spans="1:13" x14ac:dyDescent="0.25">
      <c r="A1414" s="2"/>
      <c r="B1414" s="1" t="s">
        <v>54</v>
      </c>
      <c r="C1414" s="1" t="s">
        <v>54</v>
      </c>
      <c r="D1414" s="1" t="s">
        <v>54</v>
      </c>
      <c r="E1414" s="1" t="s">
        <v>54</v>
      </c>
      <c r="I1414" s="1" t="s">
        <v>54</v>
      </c>
      <c r="J1414" s="2"/>
      <c r="K1414" s="1" t="s">
        <v>54</v>
      </c>
      <c r="M1414" s="1" t="b">
        <f>OR(Solution!$C$2=1,INDEX(Solution!$A$1:$A$11,Solution!$C$2)=Sales_Pipeline[Country])</f>
        <v>1</v>
      </c>
    </row>
    <row r="1415" spans="1:13" x14ac:dyDescent="0.25">
      <c r="A1415" s="2"/>
      <c r="B1415" s="1" t="s">
        <v>54</v>
      </c>
      <c r="C1415" s="1" t="s">
        <v>54</v>
      </c>
      <c r="D1415" s="1" t="s">
        <v>54</v>
      </c>
      <c r="E1415" s="1" t="s">
        <v>54</v>
      </c>
      <c r="I1415" s="1" t="s">
        <v>54</v>
      </c>
      <c r="J1415" s="2"/>
      <c r="K1415" s="1" t="s">
        <v>54</v>
      </c>
      <c r="M1415" s="1" t="b">
        <f>OR(Solution!$C$2=1,INDEX(Solution!$A$1:$A$11,Solution!$C$2)=Sales_Pipeline[Country])</f>
        <v>1</v>
      </c>
    </row>
    <row r="1416" spans="1:13" x14ac:dyDescent="0.25">
      <c r="A1416" s="2"/>
      <c r="B1416" s="1" t="s">
        <v>54</v>
      </c>
      <c r="C1416" s="1" t="s">
        <v>54</v>
      </c>
      <c r="D1416" s="1" t="s">
        <v>54</v>
      </c>
      <c r="E1416" s="1" t="s">
        <v>54</v>
      </c>
      <c r="I1416" s="1" t="s">
        <v>54</v>
      </c>
      <c r="J1416" s="2"/>
      <c r="K1416" s="1" t="s">
        <v>54</v>
      </c>
      <c r="M1416" s="1" t="b">
        <f>OR(Solution!$C$2=1,INDEX(Solution!$A$1:$A$11,Solution!$C$2)=Sales_Pipeline[Country])</f>
        <v>1</v>
      </c>
    </row>
    <row r="1417" spans="1:13" x14ac:dyDescent="0.25">
      <c r="A1417" s="2"/>
      <c r="B1417" s="1" t="s">
        <v>54</v>
      </c>
      <c r="C1417" s="1" t="s">
        <v>54</v>
      </c>
      <c r="D1417" s="1" t="s">
        <v>54</v>
      </c>
      <c r="E1417" s="1" t="s">
        <v>54</v>
      </c>
      <c r="I1417" s="1" t="s">
        <v>54</v>
      </c>
      <c r="J1417" s="2"/>
      <c r="K1417" s="1" t="s">
        <v>54</v>
      </c>
      <c r="M1417" s="1" t="b">
        <f>OR(Solution!$C$2=1,INDEX(Solution!$A$1:$A$11,Solution!$C$2)=Sales_Pipeline[Country])</f>
        <v>1</v>
      </c>
    </row>
    <row r="1418" spans="1:13" x14ac:dyDescent="0.25">
      <c r="A1418" s="2"/>
      <c r="B1418" s="1" t="s">
        <v>54</v>
      </c>
      <c r="C1418" s="1" t="s">
        <v>54</v>
      </c>
      <c r="D1418" s="1" t="s">
        <v>54</v>
      </c>
      <c r="E1418" s="1" t="s">
        <v>54</v>
      </c>
      <c r="I1418" s="1" t="s">
        <v>54</v>
      </c>
      <c r="J1418" s="2"/>
      <c r="K1418" s="1" t="s">
        <v>54</v>
      </c>
      <c r="M1418" s="1" t="b">
        <f>OR(Solution!$C$2=1,INDEX(Solution!$A$1:$A$11,Solution!$C$2)=Sales_Pipeline[Country])</f>
        <v>1</v>
      </c>
    </row>
    <row r="1419" spans="1:13" x14ac:dyDescent="0.25">
      <c r="A1419" s="2"/>
      <c r="B1419" s="1" t="s">
        <v>54</v>
      </c>
      <c r="C1419" s="1" t="s">
        <v>54</v>
      </c>
      <c r="D1419" s="1" t="s">
        <v>54</v>
      </c>
      <c r="E1419" s="1" t="s">
        <v>54</v>
      </c>
      <c r="I1419" s="1" t="s">
        <v>54</v>
      </c>
      <c r="J1419" s="2"/>
      <c r="K1419" s="1" t="s">
        <v>54</v>
      </c>
      <c r="M1419" s="1" t="b">
        <f>OR(Solution!$C$2=1,INDEX(Solution!$A$1:$A$11,Solution!$C$2)=Sales_Pipeline[Country])</f>
        <v>1</v>
      </c>
    </row>
    <row r="1420" spans="1:13" x14ac:dyDescent="0.25">
      <c r="A1420" s="2"/>
      <c r="B1420" s="1" t="s">
        <v>54</v>
      </c>
      <c r="C1420" s="1" t="s">
        <v>54</v>
      </c>
      <c r="D1420" s="1" t="s">
        <v>54</v>
      </c>
      <c r="E1420" s="1" t="s">
        <v>54</v>
      </c>
      <c r="I1420" s="1" t="s">
        <v>54</v>
      </c>
      <c r="J1420" s="2"/>
      <c r="K1420" s="1" t="s">
        <v>54</v>
      </c>
      <c r="M1420" s="1" t="b">
        <f>OR(Solution!$C$2=1,INDEX(Solution!$A$1:$A$11,Solution!$C$2)=Sales_Pipeline[Country])</f>
        <v>1</v>
      </c>
    </row>
    <row r="1421" spans="1:13" x14ac:dyDescent="0.25">
      <c r="A1421" s="2"/>
      <c r="B1421" s="1" t="s">
        <v>54</v>
      </c>
      <c r="C1421" s="1" t="s">
        <v>54</v>
      </c>
      <c r="D1421" s="1" t="s">
        <v>54</v>
      </c>
      <c r="E1421" s="1" t="s">
        <v>54</v>
      </c>
      <c r="I1421" s="1" t="s">
        <v>54</v>
      </c>
      <c r="J1421" s="2"/>
      <c r="K1421" s="1" t="s">
        <v>54</v>
      </c>
      <c r="M1421" s="1" t="b">
        <f>OR(Solution!$C$2=1,INDEX(Solution!$A$1:$A$11,Solution!$C$2)=Sales_Pipeline[Country])</f>
        <v>1</v>
      </c>
    </row>
    <row r="1422" spans="1:13" x14ac:dyDescent="0.25">
      <c r="A1422" s="2"/>
      <c r="B1422" s="1" t="s">
        <v>54</v>
      </c>
      <c r="C1422" s="1" t="s">
        <v>54</v>
      </c>
      <c r="D1422" s="1" t="s">
        <v>54</v>
      </c>
      <c r="E1422" s="1" t="s">
        <v>54</v>
      </c>
      <c r="I1422" s="1" t="s">
        <v>54</v>
      </c>
      <c r="J1422" s="2"/>
      <c r="K1422" s="1" t="s">
        <v>54</v>
      </c>
      <c r="M1422" s="1" t="b">
        <f>OR(Solution!$C$2=1,INDEX(Solution!$A$1:$A$11,Solution!$C$2)=Sales_Pipeline[Country])</f>
        <v>1</v>
      </c>
    </row>
    <row r="1423" spans="1:13" x14ac:dyDescent="0.25">
      <c r="A1423" s="2"/>
      <c r="B1423" s="1" t="s">
        <v>54</v>
      </c>
      <c r="C1423" s="1" t="s">
        <v>54</v>
      </c>
      <c r="D1423" s="1" t="s">
        <v>54</v>
      </c>
      <c r="E1423" s="1" t="s">
        <v>54</v>
      </c>
      <c r="I1423" s="1" t="s">
        <v>54</v>
      </c>
      <c r="J1423" s="2"/>
      <c r="K1423" s="1" t="s">
        <v>54</v>
      </c>
      <c r="M1423" s="1" t="b">
        <f>OR(Solution!$C$2=1,INDEX(Solution!$A$1:$A$11,Solution!$C$2)=Sales_Pipeline[Country])</f>
        <v>1</v>
      </c>
    </row>
    <row r="1424" spans="1:13" x14ac:dyDescent="0.25">
      <c r="A1424" s="2"/>
      <c r="B1424" s="1" t="s">
        <v>54</v>
      </c>
      <c r="C1424" s="1" t="s">
        <v>54</v>
      </c>
      <c r="D1424" s="1" t="s">
        <v>54</v>
      </c>
      <c r="E1424" s="1" t="s">
        <v>54</v>
      </c>
      <c r="I1424" s="1" t="s">
        <v>54</v>
      </c>
      <c r="J1424" s="2"/>
      <c r="K1424" s="1" t="s">
        <v>54</v>
      </c>
      <c r="M1424" s="1" t="b">
        <f>OR(Solution!$C$2=1,INDEX(Solution!$A$1:$A$11,Solution!$C$2)=Sales_Pipeline[Country])</f>
        <v>1</v>
      </c>
    </row>
    <row r="1425" spans="1:13" x14ac:dyDescent="0.25">
      <c r="A1425" s="2"/>
      <c r="B1425" s="1" t="s">
        <v>54</v>
      </c>
      <c r="C1425" s="1" t="s">
        <v>54</v>
      </c>
      <c r="D1425" s="1" t="s">
        <v>54</v>
      </c>
      <c r="E1425" s="1" t="s">
        <v>54</v>
      </c>
      <c r="I1425" s="1" t="s">
        <v>54</v>
      </c>
      <c r="J1425" s="2"/>
      <c r="K1425" s="1" t="s">
        <v>54</v>
      </c>
      <c r="M1425" s="1" t="b">
        <f>OR(Solution!$C$2=1,INDEX(Solution!$A$1:$A$11,Solution!$C$2)=Sales_Pipeline[Country])</f>
        <v>1</v>
      </c>
    </row>
    <row r="1426" spans="1:13" x14ac:dyDescent="0.25">
      <c r="A1426" s="2"/>
      <c r="B1426" s="1" t="s">
        <v>54</v>
      </c>
      <c r="C1426" s="1" t="s">
        <v>54</v>
      </c>
      <c r="D1426" s="1" t="s">
        <v>54</v>
      </c>
      <c r="E1426" s="1" t="s">
        <v>54</v>
      </c>
      <c r="I1426" s="1" t="s">
        <v>54</v>
      </c>
      <c r="J1426" s="2"/>
      <c r="K1426" s="1" t="s">
        <v>54</v>
      </c>
      <c r="M1426" s="1" t="b">
        <f>OR(Solution!$C$2=1,INDEX(Solution!$A$1:$A$11,Solution!$C$2)=Sales_Pipeline[Country])</f>
        <v>1</v>
      </c>
    </row>
    <row r="1427" spans="1:13" x14ac:dyDescent="0.25">
      <c r="A1427" s="2"/>
      <c r="B1427" s="1" t="s">
        <v>54</v>
      </c>
      <c r="C1427" s="1" t="s">
        <v>54</v>
      </c>
      <c r="D1427" s="1" t="s">
        <v>54</v>
      </c>
      <c r="E1427" s="1" t="s">
        <v>54</v>
      </c>
      <c r="I1427" s="1" t="s">
        <v>54</v>
      </c>
      <c r="J1427" s="2"/>
      <c r="K1427" s="1" t="s">
        <v>54</v>
      </c>
      <c r="M1427" s="1" t="b">
        <f>OR(Solution!$C$2=1,INDEX(Solution!$A$1:$A$11,Solution!$C$2)=Sales_Pipeline[Country])</f>
        <v>1</v>
      </c>
    </row>
    <row r="1428" spans="1:13" x14ac:dyDescent="0.25">
      <c r="A1428" s="2"/>
      <c r="B1428" s="1" t="s">
        <v>54</v>
      </c>
      <c r="C1428" s="1" t="s">
        <v>54</v>
      </c>
      <c r="D1428" s="1" t="s">
        <v>54</v>
      </c>
      <c r="E1428" s="1" t="s">
        <v>54</v>
      </c>
      <c r="I1428" s="1" t="s">
        <v>54</v>
      </c>
      <c r="J1428" s="2"/>
      <c r="K1428" s="1" t="s">
        <v>54</v>
      </c>
      <c r="M1428" s="1" t="b">
        <f>OR(Solution!$C$2=1,INDEX(Solution!$A$1:$A$11,Solution!$C$2)=Sales_Pipeline[Country])</f>
        <v>1</v>
      </c>
    </row>
    <row r="1429" spans="1:13" x14ac:dyDescent="0.25">
      <c r="A1429" s="2"/>
      <c r="B1429" s="1" t="s">
        <v>54</v>
      </c>
      <c r="C1429" s="1" t="s">
        <v>54</v>
      </c>
      <c r="D1429" s="1" t="s">
        <v>54</v>
      </c>
      <c r="E1429" s="1" t="s">
        <v>54</v>
      </c>
      <c r="I1429" s="1" t="s">
        <v>54</v>
      </c>
      <c r="J1429" s="2"/>
      <c r="K1429" s="1" t="s">
        <v>54</v>
      </c>
      <c r="M1429" s="1" t="b">
        <f>OR(Solution!$C$2=1,INDEX(Solution!$A$1:$A$11,Solution!$C$2)=Sales_Pipeline[Country])</f>
        <v>1</v>
      </c>
    </row>
    <row r="1430" spans="1:13" x14ac:dyDescent="0.25">
      <c r="A1430" s="2"/>
      <c r="B1430" s="1" t="s">
        <v>54</v>
      </c>
      <c r="C1430" s="1" t="s">
        <v>54</v>
      </c>
      <c r="D1430" s="1" t="s">
        <v>54</v>
      </c>
      <c r="E1430" s="1" t="s">
        <v>54</v>
      </c>
      <c r="I1430" s="1" t="s">
        <v>54</v>
      </c>
      <c r="J1430" s="2"/>
      <c r="K1430" s="1" t="s">
        <v>54</v>
      </c>
      <c r="M1430" s="1" t="b">
        <f>OR(Solution!$C$2=1,INDEX(Solution!$A$1:$A$11,Solution!$C$2)=Sales_Pipeline[Country])</f>
        <v>1</v>
      </c>
    </row>
    <row r="1431" spans="1:13" x14ac:dyDescent="0.25">
      <c r="A1431" s="2"/>
      <c r="B1431" s="1" t="s">
        <v>54</v>
      </c>
      <c r="C1431" s="1" t="s">
        <v>54</v>
      </c>
      <c r="D1431" s="1" t="s">
        <v>54</v>
      </c>
      <c r="E1431" s="1" t="s">
        <v>54</v>
      </c>
      <c r="I1431" s="1" t="s">
        <v>54</v>
      </c>
      <c r="J1431" s="2"/>
      <c r="K1431" s="1" t="s">
        <v>54</v>
      </c>
      <c r="M1431" s="1" t="b">
        <f>OR(Solution!$C$2=1,INDEX(Solution!$A$1:$A$11,Solution!$C$2)=Sales_Pipeline[Country])</f>
        <v>1</v>
      </c>
    </row>
    <row r="1432" spans="1:13" x14ac:dyDescent="0.25">
      <c r="A1432" s="2"/>
      <c r="B1432" s="1" t="s">
        <v>54</v>
      </c>
      <c r="C1432" s="1" t="s">
        <v>54</v>
      </c>
      <c r="D1432" s="1" t="s">
        <v>54</v>
      </c>
      <c r="E1432" s="1" t="s">
        <v>54</v>
      </c>
      <c r="I1432" s="1" t="s">
        <v>54</v>
      </c>
      <c r="J1432" s="2"/>
      <c r="K1432" s="1" t="s">
        <v>54</v>
      </c>
      <c r="M1432" s="1" t="b">
        <f>OR(Solution!$C$2=1,INDEX(Solution!$A$1:$A$11,Solution!$C$2)=Sales_Pipeline[Country])</f>
        <v>1</v>
      </c>
    </row>
    <row r="1433" spans="1:13" x14ac:dyDescent="0.25">
      <c r="A1433" s="2"/>
      <c r="B1433" s="1" t="s">
        <v>54</v>
      </c>
      <c r="C1433" s="1" t="s">
        <v>54</v>
      </c>
      <c r="D1433" s="1" t="s">
        <v>54</v>
      </c>
      <c r="E1433" s="1" t="s">
        <v>54</v>
      </c>
      <c r="I1433" s="1" t="s">
        <v>54</v>
      </c>
      <c r="J1433" s="2"/>
      <c r="K1433" s="1" t="s">
        <v>54</v>
      </c>
      <c r="M1433" s="1" t="b">
        <f>OR(Solution!$C$2=1,INDEX(Solution!$A$1:$A$11,Solution!$C$2)=Sales_Pipeline[Country])</f>
        <v>1</v>
      </c>
    </row>
    <row r="1434" spans="1:13" x14ac:dyDescent="0.25">
      <c r="A1434" s="2"/>
      <c r="B1434" s="1" t="s">
        <v>54</v>
      </c>
      <c r="C1434" s="1" t="s">
        <v>54</v>
      </c>
      <c r="D1434" s="1" t="s">
        <v>54</v>
      </c>
      <c r="E1434" s="1" t="s">
        <v>54</v>
      </c>
      <c r="I1434" s="1" t="s">
        <v>54</v>
      </c>
      <c r="J1434" s="2"/>
      <c r="K1434" s="1" t="s">
        <v>54</v>
      </c>
      <c r="M1434" s="1" t="b">
        <f>OR(Solution!$C$2=1,INDEX(Solution!$A$1:$A$11,Solution!$C$2)=Sales_Pipeline[Country])</f>
        <v>1</v>
      </c>
    </row>
    <row r="1435" spans="1:13" x14ac:dyDescent="0.25">
      <c r="A1435" s="2"/>
      <c r="B1435" s="1" t="s">
        <v>54</v>
      </c>
      <c r="C1435" s="1" t="s">
        <v>54</v>
      </c>
      <c r="D1435" s="1" t="s">
        <v>54</v>
      </c>
      <c r="E1435" s="1" t="s">
        <v>54</v>
      </c>
      <c r="I1435" s="1" t="s">
        <v>54</v>
      </c>
      <c r="J1435" s="2"/>
      <c r="K1435" s="1" t="s">
        <v>54</v>
      </c>
      <c r="M1435" s="1" t="b">
        <f>OR(Solution!$C$2=1,INDEX(Solution!$A$1:$A$11,Solution!$C$2)=Sales_Pipeline[Country])</f>
        <v>1</v>
      </c>
    </row>
    <row r="1436" spans="1:13" x14ac:dyDescent="0.25">
      <c r="A1436" s="2"/>
      <c r="B1436" s="1" t="s">
        <v>54</v>
      </c>
      <c r="C1436" s="1" t="s">
        <v>54</v>
      </c>
      <c r="D1436" s="1" t="s">
        <v>54</v>
      </c>
      <c r="E1436" s="1" t="s">
        <v>54</v>
      </c>
      <c r="I1436" s="1" t="s">
        <v>54</v>
      </c>
      <c r="J1436" s="2"/>
      <c r="K1436" s="1" t="s">
        <v>54</v>
      </c>
      <c r="M1436" s="1" t="b">
        <f>OR(Solution!$C$2=1,INDEX(Solution!$A$1:$A$11,Solution!$C$2)=Sales_Pipeline[Country])</f>
        <v>1</v>
      </c>
    </row>
    <row r="1437" spans="1:13" x14ac:dyDescent="0.25">
      <c r="A1437" s="2"/>
      <c r="B1437" s="1" t="s">
        <v>54</v>
      </c>
      <c r="C1437" s="1" t="s">
        <v>54</v>
      </c>
      <c r="D1437" s="1" t="s">
        <v>54</v>
      </c>
      <c r="E1437" s="1" t="s">
        <v>54</v>
      </c>
      <c r="I1437" s="1" t="s">
        <v>54</v>
      </c>
      <c r="J1437" s="2"/>
      <c r="K1437" s="1" t="s">
        <v>54</v>
      </c>
      <c r="M1437" s="1" t="b">
        <f>OR(Solution!$C$2=1,INDEX(Solution!$A$1:$A$11,Solution!$C$2)=Sales_Pipeline[Country])</f>
        <v>1</v>
      </c>
    </row>
    <row r="1438" spans="1:13" x14ac:dyDescent="0.25">
      <c r="A1438" s="2"/>
      <c r="B1438" s="1" t="s">
        <v>54</v>
      </c>
      <c r="C1438" s="1" t="s">
        <v>54</v>
      </c>
      <c r="D1438" s="1" t="s">
        <v>54</v>
      </c>
      <c r="E1438" s="1" t="s">
        <v>54</v>
      </c>
      <c r="I1438" s="1" t="s">
        <v>54</v>
      </c>
      <c r="J1438" s="2"/>
      <c r="K1438" s="1" t="s">
        <v>54</v>
      </c>
      <c r="M1438" s="1" t="b">
        <f>OR(Solution!$C$2=1,INDEX(Solution!$A$1:$A$11,Solution!$C$2)=Sales_Pipeline[Country])</f>
        <v>1</v>
      </c>
    </row>
    <row r="1439" spans="1:13" x14ac:dyDescent="0.25">
      <c r="A1439" s="2"/>
      <c r="B1439" s="1" t="s">
        <v>54</v>
      </c>
      <c r="C1439" s="1" t="s">
        <v>54</v>
      </c>
      <c r="D1439" s="1" t="s">
        <v>54</v>
      </c>
      <c r="E1439" s="1" t="s">
        <v>54</v>
      </c>
      <c r="I1439" s="1" t="s">
        <v>54</v>
      </c>
      <c r="J1439" s="2"/>
      <c r="K1439" s="1" t="s">
        <v>54</v>
      </c>
      <c r="M1439" s="1" t="b">
        <f>OR(Solution!$C$2=1,INDEX(Solution!$A$1:$A$11,Solution!$C$2)=Sales_Pipeline[Country])</f>
        <v>1</v>
      </c>
    </row>
    <row r="1440" spans="1:13" x14ac:dyDescent="0.25">
      <c r="A1440" s="2"/>
      <c r="B1440" s="1" t="s">
        <v>54</v>
      </c>
      <c r="C1440" s="1" t="s">
        <v>54</v>
      </c>
      <c r="D1440" s="1" t="s">
        <v>54</v>
      </c>
      <c r="E1440" s="1" t="s">
        <v>54</v>
      </c>
      <c r="I1440" s="1" t="s">
        <v>54</v>
      </c>
      <c r="J1440" s="2"/>
      <c r="K1440" s="1" t="s">
        <v>54</v>
      </c>
      <c r="M1440" s="1" t="b">
        <f>OR(Solution!$C$2=1,INDEX(Solution!$A$1:$A$11,Solution!$C$2)=Sales_Pipeline[Country])</f>
        <v>1</v>
      </c>
    </row>
    <row r="1441" spans="1:13" x14ac:dyDescent="0.25">
      <c r="A1441" s="2"/>
      <c r="B1441" s="1" t="s">
        <v>54</v>
      </c>
      <c r="C1441" s="1" t="s">
        <v>54</v>
      </c>
      <c r="D1441" s="1" t="s">
        <v>54</v>
      </c>
      <c r="E1441" s="1" t="s">
        <v>54</v>
      </c>
      <c r="I1441" s="1" t="s">
        <v>54</v>
      </c>
      <c r="J1441" s="2"/>
      <c r="K1441" s="1" t="s">
        <v>54</v>
      </c>
      <c r="M1441" s="1" t="b">
        <f>OR(Solution!$C$2=1,INDEX(Solution!$A$1:$A$11,Solution!$C$2)=Sales_Pipeline[Country])</f>
        <v>1</v>
      </c>
    </row>
    <row r="1442" spans="1:13" x14ac:dyDescent="0.25">
      <c r="A1442" s="2"/>
      <c r="B1442" s="1" t="s">
        <v>54</v>
      </c>
      <c r="C1442" s="1" t="s">
        <v>54</v>
      </c>
      <c r="D1442" s="1" t="s">
        <v>54</v>
      </c>
      <c r="E1442" s="1" t="s">
        <v>54</v>
      </c>
      <c r="I1442" s="1" t="s">
        <v>54</v>
      </c>
      <c r="J1442" s="2"/>
      <c r="K1442" s="1" t="s">
        <v>54</v>
      </c>
      <c r="M1442" s="1" t="b">
        <f>OR(Solution!$C$2=1,INDEX(Solution!$A$1:$A$11,Solution!$C$2)=Sales_Pipeline[Country])</f>
        <v>1</v>
      </c>
    </row>
    <row r="1443" spans="1:13" x14ac:dyDescent="0.25">
      <c r="A1443" s="2"/>
      <c r="B1443" s="1" t="s">
        <v>54</v>
      </c>
      <c r="C1443" s="1" t="s">
        <v>54</v>
      </c>
      <c r="D1443" s="1" t="s">
        <v>54</v>
      </c>
      <c r="E1443" s="1" t="s">
        <v>54</v>
      </c>
      <c r="I1443" s="1" t="s">
        <v>54</v>
      </c>
      <c r="J1443" s="2"/>
      <c r="K1443" s="1" t="s">
        <v>54</v>
      </c>
      <c r="M1443" s="1" t="b">
        <f>OR(Solution!$C$2=1,INDEX(Solution!$A$1:$A$11,Solution!$C$2)=Sales_Pipeline[Country])</f>
        <v>1</v>
      </c>
    </row>
    <row r="1444" spans="1:13" x14ac:dyDescent="0.25">
      <c r="A1444" s="2"/>
      <c r="B1444" s="1" t="s">
        <v>54</v>
      </c>
      <c r="C1444" s="1" t="s">
        <v>54</v>
      </c>
      <c r="D1444" s="1" t="s">
        <v>54</v>
      </c>
      <c r="E1444" s="1" t="s">
        <v>54</v>
      </c>
      <c r="I1444" s="1" t="s">
        <v>54</v>
      </c>
      <c r="J1444" s="2"/>
      <c r="K1444" s="1" t="s">
        <v>54</v>
      </c>
      <c r="M1444" s="1" t="b">
        <f>OR(Solution!$C$2=1,INDEX(Solution!$A$1:$A$11,Solution!$C$2)=Sales_Pipeline[Country])</f>
        <v>1</v>
      </c>
    </row>
    <row r="1445" spans="1:13" x14ac:dyDescent="0.25">
      <c r="A1445" s="2"/>
      <c r="B1445" s="1" t="s">
        <v>54</v>
      </c>
      <c r="C1445" s="1" t="s">
        <v>54</v>
      </c>
      <c r="D1445" s="1" t="s">
        <v>54</v>
      </c>
      <c r="E1445" s="1" t="s">
        <v>54</v>
      </c>
      <c r="I1445" s="1" t="s">
        <v>54</v>
      </c>
      <c r="J1445" s="2"/>
      <c r="K1445" s="1" t="s">
        <v>54</v>
      </c>
      <c r="M1445" s="1" t="b">
        <f>OR(Solution!$C$2=1,INDEX(Solution!$A$1:$A$11,Solution!$C$2)=Sales_Pipeline[Country])</f>
        <v>1</v>
      </c>
    </row>
    <row r="1446" spans="1:13" x14ac:dyDescent="0.25">
      <c r="A1446" s="2"/>
      <c r="B1446" s="1" t="s">
        <v>54</v>
      </c>
      <c r="C1446" s="1" t="s">
        <v>54</v>
      </c>
      <c r="D1446" s="1" t="s">
        <v>54</v>
      </c>
      <c r="E1446" s="1" t="s">
        <v>54</v>
      </c>
      <c r="I1446" s="1" t="s">
        <v>54</v>
      </c>
      <c r="J1446" s="2"/>
      <c r="K1446" s="1" t="s">
        <v>54</v>
      </c>
      <c r="M1446" s="1" t="b">
        <f>OR(Solution!$C$2=1,INDEX(Solution!$A$1:$A$11,Solution!$C$2)=Sales_Pipeline[Country])</f>
        <v>1</v>
      </c>
    </row>
    <row r="1447" spans="1:13" x14ac:dyDescent="0.25">
      <c r="A1447" s="2"/>
      <c r="B1447" s="1" t="s">
        <v>54</v>
      </c>
      <c r="C1447" s="1" t="s">
        <v>54</v>
      </c>
      <c r="D1447" s="1" t="s">
        <v>54</v>
      </c>
      <c r="E1447" s="1" t="s">
        <v>54</v>
      </c>
      <c r="I1447" s="1" t="s">
        <v>54</v>
      </c>
      <c r="J1447" s="2"/>
      <c r="K1447" s="1" t="s">
        <v>54</v>
      </c>
      <c r="M1447" s="1" t="b">
        <f>OR(Solution!$C$2=1,INDEX(Solution!$A$1:$A$11,Solution!$C$2)=Sales_Pipeline[Country])</f>
        <v>1</v>
      </c>
    </row>
    <row r="1448" spans="1:13" x14ac:dyDescent="0.25">
      <c r="A1448" s="2"/>
      <c r="B1448" s="1" t="s">
        <v>54</v>
      </c>
      <c r="C1448" s="1" t="s">
        <v>54</v>
      </c>
      <c r="D1448" s="1" t="s">
        <v>54</v>
      </c>
      <c r="E1448" s="1" t="s">
        <v>54</v>
      </c>
      <c r="I1448" s="1" t="s">
        <v>54</v>
      </c>
      <c r="J1448" s="2"/>
      <c r="K1448" s="1" t="s">
        <v>54</v>
      </c>
      <c r="M1448" s="1" t="b">
        <f>OR(Solution!$C$2=1,INDEX(Solution!$A$1:$A$11,Solution!$C$2)=Sales_Pipeline[Country])</f>
        <v>1</v>
      </c>
    </row>
    <row r="1449" spans="1:13" x14ac:dyDescent="0.25">
      <c r="A1449" s="2"/>
      <c r="B1449" s="1" t="s">
        <v>54</v>
      </c>
      <c r="C1449" s="1" t="s">
        <v>54</v>
      </c>
      <c r="D1449" s="1" t="s">
        <v>54</v>
      </c>
      <c r="E1449" s="1" t="s">
        <v>54</v>
      </c>
      <c r="I1449" s="1" t="s">
        <v>54</v>
      </c>
      <c r="J1449" s="2"/>
      <c r="K1449" s="1" t="s">
        <v>54</v>
      </c>
      <c r="M1449" s="1" t="b">
        <f>OR(Solution!$C$2=1,INDEX(Solution!$A$1:$A$11,Solution!$C$2)=Sales_Pipeline[Country])</f>
        <v>1</v>
      </c>
    </row>
    <row r="1450" spans="1:13" x14ac:dyDescent="0.25">
      <c r="A1450" s="2"/>
      <c r="B1450" s="1" t="s">
        <v>54</v>
      </c>
      <c r="C1450" s="1" t="s">
        <v>54</v>
      </c>
      <c r="D1450" s="1" t="s">
        <v>54</v>
      </c>
      <c r="E1450" s="1" t="s">
        <v>54</v>
      </c>
      <c r="I1450" s="1" t="s">
        <v>54</v>
      </c>
      <c r="J1450" s="2"/>
      <c r="K1450" s="1" t="s">
        <v>54</v>
      </c>
      <c r="M1450" s="1" t="b">
        <f>OR(Solution!$C$2=1,INDEX(Solution!$A$1:$A$11,Solution!$C$2)=Sales_Pipeline[Country])</f>
        <v>1</v>
      </c>
    </row>
    <row r="1451" spans="1:13" x14ac:dyDescent="0.25">
      <c r="A1451" s="2"/>
      <c r="B1451" s="1" t="s">
        <v>54</v>
      </c>
      <c r="C1451" s="1" t="s">
        <v>54</v>
      </c>
      <c r="D1451" s="1" t="s">
        <v>54</v>
      </c>
      <c r="E1451" s="1" t="s">
        <v>54</v>
      </c>
      <c r="I1451" s="1" t="s">
        <v>54</v>
      </c>
      <c r="J1451" s="2"/>
      <c r="K1451" s="1" t="s">
        <v>54</v>
      </c>
      <c r="M1451" s="1" t="b">
        <f>OR(Solution!$C$2=1,INDEX(Solution!$A$1:$A$11,Solution!$C$2)=Sales_Pipeline[Country])</f>
        <v>1</v>
      </c>
    </row>
    <row r="1452" spans="1:13" x14ac:dyDescent="0.25">
      <c r="A1452" s="2"/>
      <c r="B1452" s="1" t="s">
        <v>54</v>
      </c>
      <c r="C1452" s="1" t="s">
        <v>54</v>
      </c>
      <c r="D1452" s="1" t="s">
        <v>54</v>
      </c>
      <c r="E1452" s="1" t="s">
        <v>54</v>
      </c>
      <c r="I1452" s="1" t="s">
        <v>54</v>
      </c>
      <c r="J1452" s="2"/>
      <c r="K1452" s="1" t="s">
        <v>54</v>
      </c>
      <c r="M1452" s="1" t="b">
        <f>OR(Solution!$C$2=1,INDEX(Solution!$A$1:$A$11,Solution!$C$2)=Sales_Pipeline[Country])</f>
        <v>1</v>
      </c>
    </row>
    <row r="1453" spans="1:13" x14ac:dyDescent="0.25">
      <c r="A1453" s="2"/>
      <c r="B1453" s="1" t="s">
        <v>54</v>
      </c>
      <c r="C1453" s="1" t="s">
        <v>54</v>
      </c>
      <c r="D1453" s="1" t="s">
        <v>54</v>
      </c>
      <c r="E1453" s="1" t="s">
        <v>54</v>
      </c>
      <c r="I1453" s="1" t="s">
        <v>54</v>
      </c>
      <c r="J1453" s="2"/>
      <c r="K1453" s="1" t="s">
        <v>54</v>
      </c>
      <c r="M1453" s="1" t="b">
        <f>OR(Solution!$C$2=1,INDEX(Solution!$A$1:$A$11,Solution!$C$2)=Sales_Pipeline[Country])</f>
        <v>1</v>
      </c>
    </row>
    <row r="1454" spans="1:13" x14ac:dyDescent="0.25">
      <c r="A1454" s="2"/>
      <c r="B1454" s="1" t="s">
        <v>54</v>
      </c>
      <c r="C1454" s="1" t="s">
        <v>54</v>
      </c>
      <c r="D1454" s="1" t="s">
        <v>54</v>
      </c>
      <c r="E1454" s="1" t="s">
        <v>54</v>
      </c>
      <c r="I1454" s="1" t="s">
        <v>54</v>
      </c>
      <c r="J1454" s="2"/>
      <c r="K1454" s="1" t="s">
        <v>54</v>
      </c>
      <c r="M1454" s="1" t="b">
        <f>OR(Solution!$C$2=1,INDEX(Solution!$A$1:$A$11,Solution!$C$2)=Sales_Pipeline[Country])</f>
        <v>1</v>
      </c>
    </row>
    <row r="1455" spans="1:13" x14ac:dyDescent="0.25">
      <c r="A1455" s="2"/>
      <c r="B1455" s="1" t="s">
        <v>54</v>
      </c>
      <c r="C1455" s="1" t="s">
        <v>54</v>
      </c>
      <c r="D1455" s="1" t="s">
        <v>54</v>
      </c>
      <c r="E1455" s="1" t="s">
        <v>54</v>
      </c>
      <c r="I1455" s="1" t="s">
        <v>54</v>
      </c>
      <c r="J1455" s="2"/>
      <c r="K1455" s="1" t="s">
        <v>54</v>
      </c>
      <c r="M1455" s="1" t="b">
        <f>OR(Solution!$C$2=1,INDEX(Solution!$A$1:$A$11,Solution!$C$2)=Sales_Pipeline[Country])</f>
        <v>1</v>
      </c>
    </row>
    <row r="1456" spans="1:13" x14ac:dyDescent="0.25">
      <c r="A1456" s="2"/>
      <c r="B1456" s="1" t="s">
        <v>54</v>
      </c>
      <c r="C1456" s="1" t="s">
        <v>54</v>
      </c>
      <c r="D1456" s="1" t="s">
        <v>54</v>
      </c>
      <c r="E1456" s="1" t="s">
        <v>54</v>
      </c>
      <c r="I1456" s="1" t="s">
        <v>54</v>
      </c>
      <c r="J1456" s="2"/>
      <c r="K1456" s="1" t="s">
        <v>54</v>
      </c>
      <c r="M1456" s="1" t="b">
        <f>OR(Solution!$C$2=1,INDEX(Solution!$A$1:$A$11,Solution!$C$2)=Sales_Pipeline[Country])</f>
        <v>1</v>
      </c>
    </row>
    <row r="1457" spans="1:13" x14ac:dyDescent="0.25">
      <c r="A1457" s="2"/>
      <c r="B1457" s="1" t="s">
        <v>54</v>
      </c>
      <c r="C1457" s="1" t="s">
        <v>54</v>
      </c>
      <c r="D1457" s="1" t="s">
        <v>54</v>
      </c>
      <c r="E1457" s="1" t="s">
        <v>54</v>
      </c>
      <c r="I1457" s="1" t="s">
        <v>54</v>
      </c>
      <c r="J1457" s="2"/>
      <c r="K1457" s="1" t="s">
        <v>54</v>
      </c>
      <c r="M1457" s="1" t="b">
        <f>OR(Solution!$C$2=1,INDEX(Solution!$A$1:$A$11,Solution!$C$2)=Sales_Pipeline[Country])</f>
        <v>1</v>
      </c>
    </row>
    <row r="1458" spans="1:13" x14ac:dyDescent="0.25">
      <c r="A1458" s="2"/>
      <c r="B1458" s="1" t="s">
        <v>54</v>
      </c>
      <c r="C1458" s="1" t="s">
        <v>54</v>
      </c>
      <c r="D1458" s="1" t="s">
        <v>54</v>
      </c>
      <c r="E1458" s="1" t="s">
        <v>54</v>
      </c>
      <c r="I1458" s="1" t="s">
        <v>54</v>
      </c>
      <c r="J1458" s="2"/>
      <c r="K1458" s="1" t="s">
        <v>54</v>
      </c>
      <c r="M1458" s="1" t="b">
        <f>OR(Solution!$C$2=1,INDEX(Solution!$A$1:$A$11,Solution!$C$2)=Sales_Pipeline[Country])</f>
        <v>1</v>
      </c>
    </row>
    <row r="1459" spans="1:13" x14ac:dyDescent="0.25">
      <c r="A1459" s="2"/>
      <c r="B1459" s="1" t="s">
        <v>54</v>
      </c>
      <c r="C1459" s="1" t="s">
        <v>54</v>
      </c>
      <c r="D1459" s="1" t="s">
        <v>54</v>
      </c>
      <c r="E1459" s="1" t="s">
        <v>54</v>
      </c>
      <c r="I1459" s="1" t="s">
        <v>54</v>
      </c>
      <c r="J1459" s="2"/>
      <c r="K1459" s="1" t="s">
        <v>54</v>
      </c>
      <c r="M1459" s="1" t="b">
        <f>OR(Solution!$C$2=1,INDEX(Solution!$A$1:$A$11,Solution!$C$2)=Sales_Pipeline[Country])</f>
        <v>1</v>
      </c>
    </row>
    <row r="1460" spans="1:13" x14ac:dyDescent="0.25">
      <c r="A1460" s="2"/>
      <c r="B1460" s="1" t="s">
        <v>54</v>
      </c>
      <c r="C1460" s="1" t="s">
        <v>54</v>
      </c>
      <c r="D1460" s="1" t="s">
        <v>54</v>
      </c>
      <c r="E1460" s="1" t="s">
        <v>54</v>
      </c>
      <c r="I1460" s="1" t="s">
        <v>54</v>
      </c>
      <c r="J1460" s="2"/>
      <c r="K1460" s="1" t="s">
        <v>54</v>
      </c>
      <c r="M1460" s="1" t="b">
        <f>OR(Solution!$C$2=1,INDEX(Solution!$A$1:$A$11,Solution!$C$2)=Sales_Pipeline[Country])</f>
        <v>1</v>
      </c>
    </row>
    <row r="1461" spans="1:13" x14ac:dyDescent="0.25">
      <c r="A1461" s="2"/>
      <c r="B1461" s="1" t="s">
        <v>54</v>
      </c>
      <c r="C1461" s="1" t="s">
        <v>54</v>
      </c>
      <c r="D1461" s="1" t="s">
        <v>54</v>
      </c>
      <c r="E1461" s="1" t="s">
        <v>54</v>
      </c>
      <c r="I1461" s="1" t="s">
        <v>54</v>
      </c>
      <c r="J1461" s="2"/>
      <c r="K1461" s="1" t="s">
        <v>54</v>
      </c>
      <c r="M1461" s="1" t="b">
        <f>OR(Solution!$C$2=1,INDEX(Solution!$A$1:$A$11,Solution!$C$2)=Sales_Pipeline[Country])</f>
        <v>1</v>
      </c>
    </row>
    <row r="1462" spans="1:13" x14ac:dyDescent="0.25">
      <c r="A1462" s="2"/>
      <c r="B1462" s="1" t="s">
        <v>54</v>
      </c>
      <c r="C1462" s="1" t="s">
        <v>54</v>
      </c>
      <c r="D1462" s="1" t="s">
        <v>54</v>
      </c>
      <c r="E1462" s="1" t="s">
        <v>54</v>
      </c>
      <c r="I1462" s="1" t="s">
        <v>54</v>
      </c>
      <c r="J1462" s="2"/>
      <c r="K1462" s="1" t="s">
        <v>54</v>
      </c>
      <c r="M1462" s="1" t="b">
        <f>OR(Solution!$C$2=1,INDEX(Solution!$A$1:$A$11,Solution!$C$2)=Sales_Pipeline[Country])</f>
        <v>1</v>
      </c>
    </row>
    <row r="1463" spans="1:13" x14ac:dyDescent="0.25">
      <c r="A1463" s="2"/>
      <c r="B1463" s="1" t="s">
        <v>54</v>
      </c>
      <c r="C1463" s="1" t="s">
        <v>54</v>
      </c>
      <c r="D1463" s="1" t="s">
        <v>54</v>
      </c>
      <c r="E1463" s="1" t="s">
        <v>54</v>
      </c>
      <c r="I1463" s="1" t="s">
        <v>54</v>
      </c>
      <c r="J1463" s="2"/>
      <c r="K1463" s="1" t="s">
        <v>54</v>
      </c>
      <c r="M1463" s="1" t="b">
        <f>OR(Solution!$C$2=1,INDEX(Solution!$A$1:$A$11,Solution!$C$2)=Sales_Pipeline[Country])</f>
        <v>1</v>
      </c>
    </row>
    <row r="1464" spans="1:13" x14ac:dyDescent="0.25">
      <c r="A1464" s="2"/>
      <c r="B1464" s="1" t="s">
        <v>54</v>
      </c>
      <c r="C1464" s="1" t="s">
        <v>54</v>
      </c>
      <c r="D1464" s="1" t="s">
        <v>54</v>
      </c>
      <c r="E1464" s="1" t="s">
        <v>54</v>
      </c>
      <c r="I1464" s="1" t="s">
        <v>54</v>
      </c>
      <c r="J1464" s="2"/>
      <c r="K1464" s="1" t="s">
        <v>54</v>
      </c>
      <c r="M1464" s="1" t="b">
        <f>OR(Solution!$C$2=1,INDEX(Solution!$A$1:$A$11,Solution!$C$2)=Sales_Pipeline[Country])</f>
        <v>1</v>
      </c>
    </row>
    <row r="1465" spans="1:13" x14ac:dyDescent="0.25">
      <c r="A1465" s="2"/>
      <c r="B1465" s="1" t="s">
        <v>54</v>
      </c>
      <c r="C1465" s="1" t="s">
        <v>54</v>
      </c>
      <c r="D1465" s="1" t="s">
        <v>54</v>
      </c>
      <c r="E1465" s="1" t="s">
        <v>54</v>
      </c>
      <c r="I1465" s="1" t="s">
        <v>54</v>
      </c>
      <c r="J1465" s="2"/>
      <c r="K1465" s="1" t="s">
        <v>54</v>
      </c>
      <c r="M1465" s="1" t="b">
        <f>OR(Solution!$C$2=1,INDEX(Solution!$A$1:$A$11,Solution!$C$2)=Sales_Pipeline[Country])</f>
        <v>1</v>
      </c>
    </row>
    <row r="1466" spans="1:13" x14ac:dyDescent="0.25">
      <c r="A1466" s="2"/>
      <c r="B1466" s="1" t="s">
        <v>54</v>
      </c>
      <c r="C1466" s="1" t="s">
        <v>54</v>
      </c>
      <c r="D1466" s="1" t="s">
        <v>54</v>
      </c>
      <c r="E1466" s="1" t="s">
        <v>54</v>
      </c>
      <c r="I1466" s="1" t="s">
        <v>54</v>
      </c>
      <c r="J1466" s="2"/>
      <c r="K1466" s="1" t="s">
        <v>54</v>
      </c>
      <c r="M1466" s="1" t="b">
        <f>OR(Solution!$C$2=1,INDEX(Solution!$A$1:$A$11,Solution!$C$2)=Sales_Pipeline[Country])</f>
        <v>1</v>
      </c>
    </row>
    <row r="1467" spans="1:13" x14ac:dyDescent="0.25">
      <c r="A1467" s="2"/>
      <c r="B1467" s="1" t="s">
        <v>54</v>
      </c>
      <c r="C1467" s="1" t="s">
        <v>54</v>
      </c>
      <c r="D1467" s="1" t="s">
        <v>54</v>
      </c>
      <c r="E1467" s="1" t="s">
        <v>54</v>
      </c>
      <c r="I1467" s="1" t="s">
        <v>54</v>
      </c>
      <c r="J1467" s="2"/>
      <c r="K1467" s="1" t="s">
        <v>54</v>
      </c>
      <c r="M1467" s="1" t="b">
        <f>OR(Solution!$C$2=1,INDEX(Solution!$A$1:$A$11,Solution!$C$2)=Sales_Pipeline[Country])</f>
        <v>1</v>
      </c>
    </row>
    <row r="1468" spans="1:13" x14ac:dyDescent="0.25">
      <c r="A1468" s="2"/>
      <c r="B1468" s="1" t="s">
        <v>54</v>
      </c>
      <c r="C1468" s="1" t="s">
        <v>54</v>
      </c>
      <c r="D1468" s="1" t="s">
        <v>54</v>
      </c>
      <c r="E1468" s="1" t="s">
        <v>54</v>
      </c>
      <c r="I1468" s="1" t="s">
        <v>54</v>
      </c>
      <c r="J1468" s="2"/>
      <c r="K1468" s="1" t="s">
        <v>54</v>
      </c>
      <c r="M1468" s="1" t="b">
        <f>OR(Solution!$C$2=1,INDEX(Solution!$A$1:$A$11,Solution!$C$2)=Sales_Pipeline[Country])</f>
        <v>1</v>
      </c>
    </row>
    <row r="1469" spans="1:13" x14ac:dyDescent="0.25">
      <c r="A1469" s="2"/>
      <c r="B1469" s="1" t="s">
        <v>54</v>
      </c>
      <c r="C1469" s="1" t="s">
        <v>54</v>
      </c>
      <c r="D1469" s="1" t="s">
        <v>54</v>
      </c>
      <c r="E1469" s="1" t="s">
        <v>54</v>
      </c>
      <c r="I1469" s="1" t="s">
        <v>54</v>
      </c>
      <c r="J1469" s="2"/>
      <c r="K1469" s="1" t="s">
        <v>54</v>
      </c>
      <c r="M1469" s="1" t="b">
        <f>OR(Solution!$C$2=1,INDEX(Solution!$A$1:$A$11,Solution!$C$2)=Sales_Pipeline[Country])</f>
        <v>1</v>
      </c>
    </row>
    <row r="1470" spans="1:13" x14ac:dyDescent="0.25">
      <c r="A1470" s="2"/>
      <c r="B1470" s="1" t="s">
        <v>54</v>
      </c>
      <c r="C1470" s="1" t="s">
        <v>54</v>
      </c>
      <c r="D1470" s="1" t="s">
        <v>54</v>
      </c>
      <c r="E1470" s="1" t="s">
        <v>54</v>
      </c>
      <c r="I1470" s="1" t="s">
        <v>54</v>
      </c>
      <c r="J1470" s="2"/>
      <c r="K1470" s="1" t="s">
        <v>54</v>
      </c>
      <c r="M1470" s="1" t="b">
        <f>OR(Solution!$C$2=1,INDEX(Solution!$A$1:$A$11,Solution!$C$2)=Sales_Pipeline[Country])</f>
        <v>1</v>
      </c>
    </row>
    <row r="1471" spans="1:13" x14ac:dyDescent="0.25">
      <c r="A1471" s="2"/>
      <c r="B1471" s="1" t="s">
        <v>54</v>
      </c>
      <c r="C1471" s="1" t="s">
        <v>54</v>
      </c>
      <c r="D1471" s="1" t="s">
        <v>54</v>
      </c>
      <c r="E1471" s="1" t="s">
        <v>54</v>
      </c>
      <c r="I1471" s="1" t="s">
        <v>54</v>
      </c>
      <c r="J1471" s="2"/>
      <c r="K1471" s="1" t="s">
        <v>54</v>
      </c>
      <c r="M1471" s="1" t="b">
        <f>OR(Solution!$C$2=1,INDEX(Solution!$A$1:$A$11,Solution!$C$2)=Sales_Pipeline[Country])</f>
        <v>1</v>
      </c>
    </row>
    <row r="1472" spans="1:13" x14ac:dyDescent="0.25">
      <c r="A1472" s="2"/>
      <c r="B1472" s="1" t="s">
        <v>54</v>
      </c>
      <c r="C1472" s="1" t="s">
        <v>54</v>
      </c>
      <c r="D1472" s="1" t="s">
        <v>54</v>
      </c>
      <c r="E1472" s="1" t="s">
        <v>54</v>
      </c>
      <c r="I1472" s="1" t="s">
        <v>54</v>
      </c>
      <c r="J1472" s="2"/>
      <c r="K1472" s="1" t="s">
        <v>54</v>
      </c>
      <c r="M1472" s="1" t="b">
        <f>OR(Solution!$C$2=1,INDEX(Solution!$A$1:$A$11,Solution!$C$2)=Sales_Pipeline[Country])</f>
        <v>1</v>
      </c>
    </row>
    <row r="1473" spans="1:13" x14ac:dyDescent="0.25">
      <c r="A1473" s="2"/>
      <c r="B1473" s="1" t="s">
        <v>54</v>
      </c>
      <c r="C1473" s="1" t="s">
        <v>54</v>
      </c>
      <c r="D1473" s="1" t="s">
        <v>54</v>
      </c>
      <c r="E1473" s="1" t="s">
        <v>54</v>
      </c>
      <c r="I1473" s="1" t="s">
        <v>54</v>
      </c>
      <c r="J1473" s="2"/>
      <c r="K1473" s="1" t="s">
        <v>54</v>
      </c>
      <c r="M1473" s="1" t="b">
        <f>OR(Solution!$C$2=1,INDEX(Solution!$A$1:$A$11,Solution!$C$2)=Sales_Pipeline[Country])</f>
        <v>1</v>
      </c>
    </row>
    <row r="1474" spans="1:13" x14ac:dyDescent="0.25">
      <c r="A1474" s="2"/>
      <c r="B1474" s="1" t="s">
        <v>54</v>
      </c>
      <c r="C1474" s="1" t="s">
        <v>54</v>
      </c>
      <c r="D1474" s="1" t="s">
        <v>54</v>
      </c>
      <c r="E1474" s="1" t="s">
        <v>54</v>
      </c>
      <c r="I1474" s="1" t="s">
        <v>54</v>
      </c>
      <c r="J1474" s="2"/>
      <c r="K1474" s="1" t="s">
        <v>54</v>
      </c>
      <c r="M1474" s="1" t="b">
        <f>OR(Solution!$C$2=1,INDEX(Solution!$A$1:$A$11,Solution!$C$2)=Sales_Pipeline[Country])</f>
        <v>1</v>
      </c>
    </row>
    <row r="1475" spans="1:13" x14ac:dyDescent="0.25">
      <c r="A1475" s="2"/>
      <c r="B1475" s="1" t="s">
        <v>54</v>
      </c>
      <c r="C1475" s="1" t="s">
        <v>54</v>
      </c>
      <c r="D1475" s="1" t="s">
        <v>54</v>
      </c>
      <c r="E1475" s="1" t="s">
        <v>54</v>
      </c>
      <c r="I1475" s="1" t="s">
        <v>54</v>
      </c>
      <c r="J1475" s="2"/>
      <c r="K1475" s="1" t="s">
        <v>54</v>
      </c>
      <c r="M1475" s="1" t="b">
        <f>OR(Solution!$C$2=1,INDEX(Solution!$A$1:$A$11,Solution!$C$2)=Sales_Pipeline[Country])</f>
        <v>1</v>
      </c>
    </row>
    <row r="1476" spans="1:13" x14ac:dyDescent="0.25">
      <c r="A1476" s="2"/>
      <c r="B1476" s="1" t="s">
        <v>54</v>
      </c>
      <c r="C1476" s="1" t="s">
        <v>54</v>
      </c>
      <c r="D1476" s="1" t="s">
        <v>54</v>
      </c>
      <c r="E1476" s="1" t="s">
        <v>54</v>
      </c>
      <c r="I1476" s="1" t="s">
        <v>54</v>
      </c>
      <c r="J1476" s="2"/>
      <c r="K1476" s="1" t="s">
        <v>54</v>
      </c>
      <c r="M1476" s="1" t="b">
        <f>OR(Solution!$C$2=1,INDEX(Solution!$A$1:$A$11,Solution!$C$2)=Sales_Pipeline[Country])</f>
        <v>1</v>
      </c>
    </row>
    <row r="1477" spans="1:13" x14ac:dyDescent="0.25">
      <c r="A1477" s="2"/>
      <c r="B1477" s="1" t="s">
        <v>54</v>
      </c>
      <c r="C1477" s="1" t="s">
        <v>54</v>
      </c>
      <c r="D1477" s="1" t="s">
        <v>54</v>
      </c>
      <c r="E1477" s="1" t="s">
        <v>54</v>
      </c>
      <c r="I1477" s="1" t="s">
        <v>54</v>
      </c>
      <c r="J1477" s="2"/>
      <c r="K1477" s="1" t="s">
        <v>54</v>
      </c>
      <c r="M1477" s="1" t="b">
        <f>OR(Solution!$C$2=1,INDEX(Solution!$A$1:$A$11,Solution!$C$2)=Sales_Pipeline[Country])</f>
        <v>1</v>
      </c>
    </row>
    <row r="1478" spans="1:13" x14ac:dyDescent="0.25">
      <c r="A1478" s="2"/>
      <c r="B1478" s="1" t="s">
        <v>54</v>
      </c>
      <c r="C1478" s="1" t="s">
        <v>54</v>
      </c>
      <c r="D1478" s="1" t="s">
        <v>54</v>
      </c>
      <c r="E1478" s="1" t="s">
        <v>54</v>
      </c>
      <c r="I1478" s="1" t="s">
        <v>54</v>
      </c>
      <c r="J1478" s="2"/>
      <c r="K1478" s="1" t="s">
        <v>54</v>
      </c>
      <c r="M1478" s="1" t="b">
        <f>OR(Solution!$C$2=1,INDEX(Solution!$A$1:$A$11,Solution!$C$2)=Sales_Pipeline[Country])</f>
        <v>1</v>
      </c>
    </row>
    <row r="1479" spans="1:13" x14ac:dyDescent="0.25">
      <c r="A1479" s="2"/>
      <c r="B1479" s="1" t="s">
        <v>54</v>
      </c>
      <c r="C1479" s="1" t="s">
        <v>54</v>
      </c>
      <c r="D1479" s="1" t="s">
        <v>54</v>
      </c>
      <c r="E1479" s="1" t="s">
        <v>54</v>
      </c>
      <c r="I1479" s="1" t="s">
        <v>54</v>
      </c>
      <c r="J1479" s="2"/>
      <c r="K1479" s="1" t="s">
        <v>54</v>
      </c>
      <c r="M1479" s="1" t="b">
        <f>OR(Solution!$C$2=1,INDEX(Solution!$A$1:$A$11,Solution!$C$2)=Sales_Pipeline[Country])</f>
        <v>1</v>
      </c>
    </row>
    <row r="1480" spans="1:13" x14ac:dyDescent="0.25">
      <c r="A1480" s="2"/>
      <c r="B1480" s="1" t="s">
        <v>54</v>
      </c>
      <c r="C1480" s="1" t="s">
        <v>54</v>
      </c>
      <c r="D1480" s="1" t="s">
        <v>54</v>
      </c>
      <c r="E1480" s="1" t="s">
        <v>54</v>
      </c>
      <c r="I1480" s="1" t="s">
        <v>54</v>
      </c>
      <c r="J1480" s="2"/>
      <c r="K1480" s="1" t="s">
        <v>54</v>
      </c>
      <c r="M1480" s="1" t="b">
        <f>OR(Solution!$C$2=1,INDEX(Solution!$A$1:$A$11,Solution!$C$2)=Sales_Pipeline[Country])</f>
        <v>1</v>
      </c>
    </row>
    <row r="1481" spans="1:13" x14ac:dyDescent="0.25">
      <c r="A1481" s="2"/>
      <c r="B1481" s="1" t="s">
        <v>54</v>
      </c>
      <c r="C1481" s="1" t="s">
        <v>54</v>
      </c>
      <c r="D1481" s="1" t="s">
        <v>54</v>
      </c>
      <c r="E1481" s="1" t="s">
        <v>54</v>
      </c>
      <c r="I1481" s="1" t="s">
        <v>54</v>
      </c>
      <c r="J1481" s="2"/>
      <c r="K1481" s="1" t="s">
        <v>54</v>
      </c>
      <c r="M1481" s="1" t="b">
        <f>OR(Solution!$C$2=1,INDEX(Solution!$A$1:$A$11,Solution!$C$2)=Sales_Pipeline[Country])</f>
        <v>1</v>
      </c>
    </row>
    <row r="1482" spans="1:13" x14ac:dyDescent="0.25">
      <c r="A1482" s="2"/>
      <c r="B1482" s="1" t="s">
        <v>54</v>
      </c>
      <c r="C1482" s="1" t="s">
        <v>54</v>
      </c>
      <c r="D1482" s="1" t="s">
        <v>54</v>
      </c>
      <c r="E1482" s="1" t="s">
        <v>54</v>
      </c>
      <c r="I1482" s="1" t="s">
        <v>54</v>
      </c>
      <c r="J1482" s="2"/>
      <c r="K1482" s="1" t="s">
        <v>54</v>
      </c>
      <c r="M1482" s="1" t="b">
        <f>OR(Solution!$C$2=1,INDEX(Solution!$A$1:$A$11,Solution!$C$2)=Sales_Pipeline[Country])</f>
        <v>1</v>
      </c>
    </row>
    <row r="1483" spans="1:13" x14ac:dyDescent="0.25">
      <c r="A1483" s="2"/>
      <c r="B1483" s="1" t="s">
        <v>54</v>
      </c>
      <c r="C1483" s="1" t="s">
        <v>54</v>
      </c>
      <c r="D1483" s="1" t="s">
        <v>54</v>
      </c>
      <c r="E1483" s="1" t="s">
        <v>54</v>
      </c>
      <c r="I1483" s="1" t="s">
        <v>54</v>
      </c>
      <c r="J1483" s="2"/>
      <c r="K1483" s="1" t="s">
        <v>54</v>
      </c>
      <c r="M1483" s="1" t="b">
        <f>OR(Solution!$C$2=1,INDEX(Solution!$A$1:$A$11,Solution!$C$2)=Sales_Pipeline[Country])</f>
        <v>1</v>
      </c>
    </row>
    <row r="1484" spans="1:13" x14ac:dyDescent="0.25">
      <c r="A1484" s="2"/>
      <c r="B1484" s="1" t="s">
        <v>54</v>
      </c>
      <c r="C1484" s="1" t="s">
        <v>54</v>
      </c>
      <c r="D1484" s="1" t="s">
        <v>54</v>
      </c>
      <c r="E1484" s="1" t="s">
        <v>54</v>
      </c>
      <c r="I1484" s="1" t="s">
        <v>54</v>
      </c>
      <c r="J1484" s="2"/>
      <c r="K1484" s="1" t="s">
        <v>54</v>
      </c>
      <c r="M1484" s="1" t="b">
        <f>OR(Solution!$C$2=1,INDEX(Solution!$A$1:$A$11,Solution!$C$2)=Sales_Pipeline[Country])</f>
        <v>1</v>
      </c>
    </row>
    <row r="1485" spans="1:13" x14ac:dyDescent="0.25">
      <c r="A1485" s="2"/>
      <c r="B1485" s="1" t="s">
        <v>54</v>
      </c>
      <c r="C1485" s="1" t="s">
        <v>54</v>
      </c>
      <c r="D1485" s="1" t="s">
        <v>54</v>
      </c>
      <c r="E1485" s="1" t="s">
        <v>54</v>
      </c>
      <c r="I1485" s="1" t="s">
        <v>54</v>
      </c>
      <c r="J1485" s="2"/>
      <c r="K1485" s="1" t="s">
        <v>54</v>
      </c>
      <c r="M1485" s="1" t="b">
        <f>OR(Solution!$C$2=1,INDEX(Solution!$A$1:$A$11,Solution!$C$2)=Sales_Pipeline[Country])</f>
        <v>1</v>
      </c>
    </row>
    <row r="1486" spans="1:13" x14ac:dyDescent="0.25">
      <c r="A1486" s="2"/>
      <c r="B1486" s="1" t="s">
        <v>54</v>
      </c>
      <c r="C1486" s="1" t="s">
        <v>54</v>
      </c>
      <c r="D1486" s="1" t="s">
        <v>54</v>
      </c>
      <c r="E1486" s="1" t="s">
        <v>54</v>
      </c>
      <c r="I1486" s="1" t="s">
        <v>54</v>
      </c>
      <c r="J1486" s="2"/>
      <c r="K1486" s="1" t="s">
        <v>54</v>
      </c>
      <c r="M1486" s="1" t="b">
        <f>OR(Solution!$C$2=1,INDEX(Solution!$A$1:$A$11,Solution!$C$2)=Sales_Pipeline[Country])</f>
        <v>1</v>
      </c>
    </row>
    <row r="1487" spans="1:13" x14ac:dyDescent="0.25">
      <c r="A1487" s="2"/>
      <c r="B1487" s="1" t="s">
        <v>54</v>
      </c>
      <c r="C1487" s="1" t="s">
        <v>54</v>
      </c>
      <c r="D1487" s="1" t="s">
        <v>54</v>
      </c>
      <c r="E1487" s="1" t="s">
        <v>54</v>
      </c>
      <c r="I1487" s="1" t="s">
        <v>54</v>
      </c>
      <c r="J1487" s="2"/>
      <c r="K1487" s="1" t="s">
        <v>54</v>
      </c>
      <c r="M1487" s="1" t="b">
        <f>OR(Solution!$C$2=1,INDEX(Solution!$A$1:$A$11,Solution!$C$2)=Sales_Pipeline[Country])</f>
        <v>1</v>
      </c>
    </row>
    <row r="1488" spans="1:13" x14ac:dyDescent="0.25">
      <c r="A1488" s="2"/>
      <c r="B1488" s="1" t="s">
        <v>54</v>
      </c>
      <c r="C1488" s="1" t="s">
        <v>54</v>
      </c>
      <c r="D1488" s="1" t="s">
        <v>54</v>
      </c>
      <c r="E1488" s="1" t="s">
        <v>54</v>
      </c>
      <c r="I1488" s="1" t="s">
        <v>54</v>
      </c>
      <c r="J1488" s="2"/>
      <c r="K1488" s="1" t="s">
        <v>54</v>
      </c>
      <c r="M1488" s="1" t="b">
        <f>OR(Solution!$C$2=1,INDEX(Solution!$A$1:$A$11,Solution!$C$2)=Sales_Pipeline[Country])</f>
        <v>1</v>
      </c>
    </row>
    <row r="1489" spans="1:13" x14ac:dyDescent="0.25">
      <c r="A1489" s="2"/>
      <c r="B1489" s="1" t="s">
        <v>54</v>
      </c>
      <c r="C1489" s="1" t="s">
        <v>54</v>
      </c>
      <c r="D1489" s="1" t="s">
        <v>54</v>
      </c>
      <c r="E1489" s="1" t="s">
        <v>54</v>
      </c>
      <c r="I1489" s="1" t="s">
        <v>54</v>
      </c>
      <c r="J1489" s="2"/>
      <c r="K1489" s="1" t="s">
        <v>54</v>
      </c>
      <c r="M1489" s="1" t="b">
        <f>OR(Solution!$C$2=1,INDEX(Solution!$A$1:$A$11,Solution!$C$2)=Sales_Pipeline[Country])</f>
        <v>1</v>
      </c>
    </row>
    <row r="1490" spans="1:13" x14ac:dyDescent="0.25">
      <c r="A1490" s="2"/>
      <c r="B1490" s="1" t="s">
        <v>54</v>
      </c>
      <c r="C1490" s="1" t="s">
        <v>54</v>
      </c>
      <c r="D1490" s="1" t="s">
        <v>54</v>
      </c>
      <c r="E1490" s="1" t="s">
        <v>54</v>
      </c>
      <c r="I1490" s="1" t="s">
        <v>54</v>
      </c>
      <c r="J1490" s="2"/>
      <c r="K1490" s="1" t="s">
        <v>54</v>
      </c>
      <c r="M1490" s="1" t="b">
        <f>OR(Solution!$C$2=1,INDEX(Solution!$A$1:$A$11,Solution!$C$2)=Sales_Pipeline[Country])</f>
        <v>1</v>
      </c>
    </row>
    <row r="1491" spans="1:13" x14ac:dyDescent="0.25">
      <c r="A1491" s="2"/>
      <c r="B1491" s="1" t="s">
        <v>54</v>
      </c>
      <c r="C1491" s="1" t="s">
        <v>54</v>
      </c>
      <c r="D1491" s="1" t="s">
        <v>54</v>
      </c>
      <c r="E1491" s="1" t="s">
        <v>54</v>
      </c>
      <c r="I1491" s="1" t="s">
        <v>54</v>
      </c>
      <c r="J1491" s="2"/>
      <c r="K1491" s="1" t="s">
        <v>54</v>
      </c>
      <c r="M1491" s="1" t="b">
        <f>OR(Solution!$C$2=1,INDEX(Solution!$A$1:$A$11,Solution!$C$2)=Sales_Pipeline[Country])</f>
        <v>1</v>
      </c>
    </row>
    <row r="1492" spans="1:13" x14ac:dyDescent="0.25">
      <c r="A1492" s="2"/>
      <c r="B1492" s="1" t="s">
        <v>54</v>
      </c>
      <c r="C1492" s="1" t="s">
        <v>54</v>
      </c>
      <c r="D1492" s="1" t="s">
        <v>54</v>
      </c>
      <c r="E1492" s="1" t="s">
        <v>54</v>
      </c>
      <c r="I1492" s="1" t="s">
        <v>54</v>
      </c>
      <c r="J1492" s="2"/>
      <c r="K1492" s="1" t="s">
        <v>54</v>
      </c>
      <c r="M1492" s="1" t="b">
        <f>OR(Solution!$C$2=1,INDEX(Solution!$A$1:$A$11,Solution!$C$2)=Sales_Pipeline[Country])</f>
        <v>1</v>
      </c>
    </row>
    <row r="1493" spans="1:13" x14ac:dyDescent="0.25">
      <c r="A1493" s="2"/>
      <c r="B1493" s="1" t="s">
        <v>54</v>
      </c>
      <c r="C1493" s="1" t="s">
        <v>54</v>
      </c>
      <c r="D1493" s="1" t="s">
        <v>54</v>
      </c>
      <c r="E1493" s="1" t="s">
        <v>54</v>
      </c>
      <c r="I1493" s="1" t="s">
        <v>54</v>
      </c>
      <c r="J1493" s="2"/>
      <c r="K1493" s="1" t="s">
        <v>54</v>
      </c>
      <c r="M1493" s="1" t="b">
        <f>OR(Solution!$C$2=1,INDEX(Solution!$A$1:$A$11,Solution!$C$2)=Sales_Pipeline[Country])</f>
        <v>1</v>
      </c>
    </row>
    <row r="1494" spans="1:13" x14ac:dyDescent="0.25">
      <c r="A1494" s="2"/>
      <c r="B1494" s="1" t="s">
        <v>54</v>
      </c>
      <c r="C1494" s="1" t="s">
        <v>54</v>
      </c>
      <c r="D1494" s="1" t="s">
        <v>54</v>
      </c>
      <c r="E1494" s="1" t="s">
        <v>54</v>
      </c>
      <c r="I1494" s="1" t="s">
        <v>54</v>
      </c>
      <c r="J1494" s="2"/>
      <c r="K1494" s="1" t="s">
        <v>54</v>
      </c>
      <c r="M1494" s="1" t="b">
        <f>OR(Solution!$C$2=1,INDEX(Solution!$A$1:$A$11,Solution!$C$2)=Sales_Pipeline[Country])</f>
        <v>1</v>
      </c>
    </row>
    <row r="1495" spans="1:13" x14ac:dyDescent="0.25">
      <c r="A1495" s="2"/>
      <c r="B1495" s="1" t="s">
        <v>54</v>
      </c>
      <c r="C1495" s="1" t="s">
        <v>54</v>
      </c>
      <c r="D1495" s="1" t="s">
        <v>54</v>
      </c>
      <c r="E1495" s="1" t="s">
        <v>54</v>
      </c>
      <c r="I1495" s="1" t="s">
        <v>54</v>
      </c>
      <c r="J1495" s="2"/>
      <c r="K1495" s="1" t="s">
        <v>54</v>
      </c>
      <c r="M1495" s="1" t="b">
        <f>OR(Solution!$C$2=1,INDEX(Solution!$A$1:$A$11,Solution!$C$2)=Sales_Pipeline[Country])</f>
        <v>1</v>
      </c>
    </row>
    <row r="1496" spans="1:13" x14ac:dyDescent="0.25">
      <c r="A1496" s="2"/>
      <c r="B1496" s="1" t="s">
        <v>54</v>
      </c>
      <c r="C1496" s="1" t="s">
        <v>54</v>
      </c>
      <c r="D1496" s="1" t="s">
        <v>54</v>
      </c>
      <c r="E1496" s="1" t="s">
        <v>54</v>
      </c>
      <c r="I1496" s="1" t="s">
        <v>54</v>
      </c>
      <c r="J1496" s="2"/>
      <c r="K1496" s="1" t="s">
        <v>54</v>
      </c>
      <c r="M1496" s="1" t="b">
        <f>OR(Solution!$C$2=1,INDEX(Solution!$A$1:$A$11,Solution!$C$2)=Sales_Pipeline[Country])</f>
        <v>1</v>
      </c>
    </row>
    <row r="1497" spans="1:13" x14ac:dyDescent="0.25">
      <c r="A1497" s="2"/>
      <c r="B1497" s="1" t="s">
        <v>54</v>
      </c>
      <c r="C1497" s="1" t="s">
        <v>54</v>
      </c>
      <c r="D1497" s="1" t="s">
        <v>54</v>
      </c>
      <c r="E1497" s="1" t="s">
        <v>54</v>
      </c>
      <c r="I1497" s="1" t="s">
        <v>54</v>
      </c>
      <c r="J1497" s="2"/>
      <c r="K1497" s="1" t="s">
        <v>54</v>
      </c>
      <c r="M1497" s="1" t="b">
        <f>OR(Solution!$C$2=1,INDEX(Solution!$A$1:$A$11,Solution!$C$2)=Sales_Pipeline[Country])</f>
        <v>1</v>
      </c>
    </row>
    <row r="1498" spans="1:13" x14ac:dyDescent="0.25">
      <c r="A1498" s="2"/>
      <c r="B1498" s="1" t="s">
        <v>54</v>
      </c>
      <c r="C1498" s="1" t="s">
        <v>54</v>
      </c>
      <c r="D1498" s="1" t="s">
        <v>54</v>
      </c>
      <c r="E1498" s="1" t="s">
        <v>54</v>
      </c>
      <c r="I1498" s="1" t="s">
        <v>54</v>
      </c>
      <c r="J1498" s="2"/>
      <c r="K1498" s="1" t="s">
        <v>54</v>
      </c>
      <c r="M1498" s="1" t="b">
        <f>OR(Solution!$C$2=1,INDEX(Solution!$A$1:$A$11,Solution!$C$2)=Sales_Pipeline[Country])</f>
        <v>1</v>
      </c>
    </row>
    <row r="1499" spans="1:13" x14ac:dyDescent="0.25">
      <c r="A1499" s="2"/>
      <c r="B1499" s="1" t="s">
        <v>54</v>
      </c>
      <c r="C1499" s="1" t="s">
        <v>54</v>
      </c>
      <c r="D1499" s="1" t="s">
        <v>54</v>
      </c>
      <c r="E1499" s="1" t="s">
        <v>54</v>
      </c>
      <c r="I1499" s="1" t="s">
        <v>54</v>
      </c>
      <c r="J1499" s="2"/>
      <c r="K1499" s="1" t="s">
        <v>54</v>
      </c>
      <c r="M1499" s="1" t="b">
        <f>OR(Solution!$C$2=1,INDEX(Solution!$A$1:$A$11,Solution!$C$2)=Sales_Pipeline[Country])</f>
        <v>1</v>
      </c>
    </row>
    <row r="1500" spans="1:13" x14ac:dyDescent="0.25">
      <c r="A1500" s="2"/>
      <c r="B1500" s="1" t="s">
        <v>54</v>
      </c>
      <c r="C1500" s="1" t="s">
        <v>54</v>
      </c>
      <c r="D1500" s="1" t="s">
        <v>54</v>
      </c>
      <c r="E1500" s="1" t="s">
        <v>54</v>
      </c>
      <c r="I1500" s="1" t="s">
        <v>54</v>
      </c>
      <c r="J1500" s="2"/>
      <c r="K1500" s="1" t="s">
        <v>54</v>
      </c>
      <c r="M1500" s="1" t="b">
        <f>OR(Solution!$C$2=1,INDEX(Solution!$A$1:$A$11,Solution!$C$2)=Sales_Pipeline[Country])</f>
        <v>1</v>
      </c>
    </row>
    <row r="1501" spans="1:13" x14ac:dyDescent="0.25">
      <c r="A1501" s="2"/>
      <c r="B1501" s="1" t="s">
        <v>54</v>
      </c>
      <c r="C1501" s="1" t="s">
        <v>54</v>
      </c>
      <c r="D1501" s="1" t="s">
        <v>54</v>
      </c>
      <c r="E1501" s="1" t="s">
        <v>54</v>
      </c>
      <c r="I1501" s="1" t="s">
        <v>54</v>
      </c>
      <c r="J1501" s="2"/>
      <c r="K1501" s="1" t="s">
        <v>54</v>
      </c>
      <c r="M1501" s="1" t="b">
        <f>OR(Solution!$C$2=1,INDEX(Solution!$A$1:$A$11,Solution!$C$2)=Sales_Pipeline[Country])</f>
        <v>1</v>
      </c>
    </row>
    <row r="1502" spans="1:13" x14ac:dyDescent="0.25">
      <c r="A1502" s="2"/>
      <c r="B1502" s="1" t="s">
        <v>54</v>
      </c>
      <c r="C1502" s="1" t="s">
        <v>54</v>
      </c>
      <c r="D1502" s="1" t="s">
        <v>54</v>
      </c>
      <c r="E1502" s="1" t="s">
        <v>54</v>
      </c>
      <c r="I1502" s="1" t="s">
        <v>54</v>
      </c>
      <c r="J1502" s="2"/>
      <c r="K1502" s="1" t="s">
        <v>54</v>
      </c>
      <c r="M1502" s="1" t="b">
        <f>OR(Solution!$C$2=1,INDEX(Solution!$A$1:$A$11,Solution!$C$2)=Sales_Pipeline[Country])</f>
        <v>1</v>
      </c>
    </row>
    <row r="1503" spans="1:13" x14ac:dyDescent="0.25">
      <c r="A1503" s="2"/>
      <c r="B1503" s="1" t="s">
        <v>54</v>
      </c>
      <c r="C1503" s="1" t="s">
        <v>54</v>
      </c>
      <c r="D1503" s="1" t="s">
        <v>54</v>
      </c>
      <c r="E1503" s="1" t="s">
        <v>54</v>
      </c>
      <c r="I1503" s="1" t="s">
        <v>54</v>
      </c>
      <c r="J1503" s="2"/>
      <c r="K1503" s="1" t="s">
        <v>54</v>
      </c>
      <c r="M1503" s="1" t="b">
        <f>OR(Solution!$C$2=1,INDEX(Solution!$A$1:$A$11,Solution!$C$2)=Sales_Pipeline[Country])</f>
        <v>1</v>
      </c>
    </row>
    <row r="1504" spans="1:13" x14ac:dyDescent="0.25">
      <c r="A1504" s="2"/>
      <c r="B1504" s="1" t="s">
        <v>54</v>
      </c>
      <c r="C1504" s="1" t="s">
        <v>54</v>
      </c>
      <c r="D1504" s="1" t="s">
        <v>54</v>
      </c>
      <c r="E1504" s="1" t="s">
        <v>54</v>
      </c>
      <c r="I1504" s="1" t="s">
        <v>54</v>
      </c>
      <c r="J1504" s="2"/>
      <c r="K1504" s="1" t="s">
        <v>54</v>
      </c>
      <c r="M1504" s="1" t="b">
        <f>OR(Solution!$C$2=1,INDEX(Solution!$A$1:$A$11,Solution!$C$2)=Sales_Pipeline[Country])</f>
        <v>1</v>
      </c>
    </row>
    <row r="1505" spans="1:13" x14ac:dyDescent="0.25">
      <c r="A1505" s="2"/>
      <c r="B1505" s="1" t="s">
        <v>54</v>
      </c>
      <c r="C1505" s="1" t="s">
        <v>54</v>
      </c>
      <c r="D1505" s="1" t="s">
        <v>54</v>
      </c>
      <c r="E1505" s="1" t="s">
        <v>54</v>
      </c>
      <c r="I1505" s="1" t="s">
        <v>54</v>
      </c>
      <c r="J1505" s="2"/>
      <c r="K1505" s="1" t="s">
        <v>54</v>
      </c>
      <c r="M1505" s="1" t="b">
        <f>OR(Solution!$C$2=1,INDEX(Solution!$A$1:$A$11,Solution!$C$2)=Sales_Pipeline[Country])</f>
        <v>1</v>
      </c>
    </row>
    <row r="1506" spans="1:13" x14ac:dyDescent="0.25">
      <c r="A1506" s="2"/>
      <c r="B1506" s="1" t="s">
        <v>54</v>
      </c>
      <c r="C1506" s="1" t="s">
        <v>54</v>
      </c>
      <c r="D1506" s="1" t="s">
        <v>54</v>
      </c>
      <c r="E1506" s="1" t="s">
        <v>54</v>
      </c>
      <c r="I1506" s="1" t="s">
        <v>54</v>
      </c>
      <c r="J1506" s="2"/>
      <c r="K1506" s="1" t="s">
        <v>54</v>
      </c>
      <c r="M1506" s="1" t="b">
        <f>OR(Solution!$C$2=1,INDEX(Solution!$A$1:$A$11,Solution!$C$2)=Sales_Pipeline[Country])</f>
        <v>1</v>
      </c>
    </row>
    <row r="1507" spans="1:13" x14ac:dyDescent="0.25">
      <c r="A1507" s="2"/>
      <c r="B1507" s="1" t="s">
        <v>54</v>
      </c>
      <c r="C1507" s="1" t="s">
        <v>54</v>
      </c>
      <c r="D1507" s="1" t="s">
        <v>54</v>
      </c>
      <c r="E1507" s="1" t="s">
        <v>54</v>
      </c>
      <c r="I1507" s="1" t="s">
        <v>54</v>
      </c>
      <c r="J1507" s="2"/>
      <c r="K1507" s="1" t="s">
        <v>54</v>
      </c>
      <c r="M1507" s="1" t="b">
        <f>OR(Solution!$C$2=1,INDEX(Solution!$A$1:$A$11,Solution!$C$2)=Sales_Pipeline[Country])</f>
        <v>1</v>
      </c>
    </row>
    <row r="1508" spans="1:13" x14ac:dyDescent="0.25">
      <c r="A1508" s="2"/>
      <c r="B1508" s="1" t="s">
        <v>54</v>
      </c>
      <c r="C1508" s="1" t="s">
        <v>54</v>
      </c>
      <c r="D1508" s="1" t="s">
        <v>54</v>
      </c>
      <c r="E1508" s="1" t="s">
        <v>54</v>
      </c>
      <c r="I1508" s="1" t="s">
        <v>54</v>
      </c>
      <c r="J1508" s="2"/>
      <c r="K1508" s="1" t="s">
        <v>54</v>
      </c>
      <c r="M1508" s="1" t="b">
        <f>OR(Solution!$C$2=1,INDEX(Solution!$A$1:$A$11,Solution!$C$2)=Sales_Pipeline[Country])</f>
        <v>1</v>
      </c>
    </row>
    <row r="1509" spans="1:13" x14ac:dyDescent="0.25">
      <c r="A1509" s="2"/>
      <c r="B1509" s="1" t="s">
        <v>54</v>
      </c>
      <c r="C1509" s="1" t="s">
        <v>54</v>
      </c>
      <c r="D1509" s="1" t="s">
        <v>54</v>
      </c>
      <c r="E1509" s="1" t="s">
        <v>54</v>
      </c>
      <c r="I1509" s="1" t="s">
        <v>54</v>
      </c>
      <c r="J1509" s="2"/>
      <c r="K1509" s="1" t="s">
        <v>54</v>
      </c>
      <c r="M1509" s="1" t="b">
        <f>OR(Solution!$C$2=1,INDEX(Solution!$A$1:$A$11,Solution!$C$2)=Sales_Pipeline[Country])</f>
        <v>1</v>
      </c>
    </row>
    <row r="1510" spans="1:13" x14ac:dyDescent="0.25">
      <c r="A1510" s="2"/>
      <c r="B1510" s="1" t="s">
        <v>54</v>
      </c>
      <c r="C1510" s="1" t="s">
        <v>54</v>
      </c>
      <c r="D1510" s="1" t="s">
        <v>54</v>
      </c>
      <c r="E1510" s="1" t="s">
        <v>54</v>
      </c>
      <c r="I1510" s="1" t="s">
        <v>54</v>
      </c>
      <c r="J1510" s="2"/>
      <c r="K1510" s="1" t="s">
        <v>54</v>
      </c>
      <c r="M1510" s="1" t="b">
        <f>OR(Solution!$C$2=1,INDEX(Solution!$A$1:$A$11,Solution!$C$2)=Sales_Pipeline[Country])</f>
        <v>1</v>
      </c>
    </row>
    <row r="1511" spans="1:13" x14ac:dyDescent="0.25">
      <c r="A1511" s="2"/>
      <c r="B1511" s="1" t="s">
        <v>54</v>
      </c>
      <c r="C1511" s="1" t="s">
        <v>54</v>
      </c>
      <c r="D1511" s="1" t="s">
        <v>54</v>
      </c>
      <c r="E1511" s="1" t="s">
        <v>54</v>
      </c>
      <c r="I1511" s="1" t="s">
        <v>54</v>
      </c>
      <c r="J1511" s="2"/>
      <c r="K1511" s="1" t="s">
        <v>54</v>
      </c>
      <c r="M1511" s="1" t="b">
        <f>OR(Solution!$C$2=1,INDEX(Solution!$A$1:$A$11,Solution!$C$2)=Sales_Pipeline[Country])</f>
        <v>1</v>
      </c>
    </row>
    <row r="1512" spans="1:13" x14ac:dyDescent="0.25">
      <c r="A1512" s="2"/>
      <c r="B1512" s="1" t="s">
        <v>54</v>
      </c>
      <c r="C1512" s="1" t="s">
        <v>54</v>
      </c>
      <c r="D1512" s="1" t="s">
        <v>54</v>
      </c>
      <c r="E1512" s="1" t="s">
        <v>54</v>
      </c>
      <c r="I1512" s="1" t="s">
        <v>54</v>
      </c>
      <c r="J1512" s="2"/>
      <c r="K1512" s="1" t="s">
        <v>54</v>
      </c>
      <c r="M1512" s="1" t="b">
        <f>OR(Solution!$C$2=1,INDEX(Solution!$A$1:$A$11,Solution!$C$2)=Sales_Pipeline[Country])</f>
        <v>1</v>
      </c>
    </row>
    <row r="1513" spans="1:13" x14ac:dyDescent="0.25">
      <c r="A1513" s="2"/>
      <c r="B1513" s="1" t="s">
        <v>54</v>
      </c>
      <c r="C1513" s="1" t="s">
        <v>54</v>
      </c>
      <c r="D1513" s="1" t="s">
        <v>54</v>
      </c>
      <c r="E1513" s="1" t="s">
        <v>54</v>
      </c>
      <c r="I1513" s="1" t="s">
        <v>54</v>
      </c>
      <c r="J1513" s="2"/>
      <c r="K1513" s="1" t="s">
        <v>54</v>
      </c>
      <c r="M1513" s="1" t="b">
        <f>OR(Solution!$C$2=1,INDEX(Solution!$A$1:$A$11,Solution!$C$2)=Sales_Pipeline[Country])</f>
        <v>1</v>
      </c>
    </row>
    <row r="1514" spans="1:13" x14ac:dyDescent="0.25">
      <c r="A1514" s="2"/>
      <c r="B1514" s="1" t="s">
        <v>54</v>
      </c>
      <c r="C1514" s="1" t="s">
        <v>54</v>
      </c>
      <c r="D1514" s="1" t="s">
        <v>54</v>
      </c>
      <c r="E1514" s="1" t="s">
        <v>54</v>
      </c>
      <c r="I1514" s="1" t="s">
        <v>54</v>
      </c>
      <c r="J1514" s="2"/>
      <c r="K1514" s="1" t="s">
        <v>54</v>
      </c>
      <c r="M1514" s="1" t="b">
        <f>OR(Solution!$C$2=1,INDEX(Solution!$A$1:$A$11,Solution!$C$2)=Sales_Pipeline[Country])</f>
        <v>1</v>
      </c>
    </row>
    <row r="1515" spans="1:13" x14ac:dyDescent="0.25">
      <c r="A1515" s="2"/>
      <c r="B1515" s="1" t="s">
        <v>54</v>
      </c>
      <c r="C1515" s="1" t="s">
        <v>54</v>
      </c>
      <c r="D1515" s="1" t="s">
        <v>54</v>
      </c>
      <c r="E1515" s="1" t="s">
        <v>54</v>
      </c>
      <c r="I1515" s="1" t="s">
        <v>54</v>
      </c>
      <c r="J1515" s="2"/>
      <c r="K1515" s="1" t="s">
        <v>54</v>
      </c>
      <c r="M1515" s="1" t="b">
        <f>OR(Solution!$C$2=1,INDEX(Solution!$A$1:$A$11,Solution!$C$2)=Sales_Pipeline[Country])</f>
        <v>1</v>
      </c>
    </row>
    <row r="1516" spans="1:13" x14ac:dyDescent="0.25">
      <c r="A1516" s="2"/>
      <c r="B1516" s="1" t="s">
        <v>54</v>
      </c>
      <c r="C1516" s="1" t="s">
        <v>54</v>
      </c>
      <c r="D1516" s="1" t="s">
        <v>54</v>
      </c>
      <c r="E1516" s="1" t="s">
        <v>54</v>
      </c>
      <c r="I1516" s="1" t="s">
        <v>54</v>
      </c>
      <c r="J1516" s="2"/>
      <c r="K1516" s="1" t="s">
        <v>54</v>
      </c>
      <c r="M1516" s="1" t="b">
        <f>OR(Solution!$C$2=1,INDEX(Solution!$A$1:$A$11,Solution!$C$2)=Sales_Pipeline[Country])</f>
        <v>1</v>
      </c>
    </row>
    <row r="1517" spans="1:13" x14ac:dyDescent="0.25">
      <c r="A1517" s="2"/>
      <c r="B1517" s="1" t="s">
        <v>54</v>
      </c>
      <c r="C1517" s="1" t="s">
        <v>54</v>
      </c>
      <c r="D1517" s="1" t="s">
        <v>54</v>
      </c>
      <c r="E1517" s="1" t="s">
        <v>54</v>
      </c>
      <c r="I1517" s="1" t="s">
        <v>54</v>
      </c>
      <c r="J1517" s="2"/>
      <c r="K1517" s="1" t="s">
        <v>54</v>
      </c>
      <c r="M1517" s="1" t="b">
        <f>OR(Solution!$C$2=1,INDEX(Solution!$A$1:$A$11,Solution!$C$2)=Sales_Pipeline[Country])</f>
        <v>1</v>
      </c>
    </row>
    <row r="1518" spans="1:13" x14ac:dyDescent="0.25">
      <c r="A1518" s="2"/>
      <c r="B1518" s="1" t="s">
        <v>54</v>
      </c>
      <c r="C1518" s="1" t="s">
        <v>54</v>
      </c>
      <c r="D1518" s="1" t="s">
        <v>54</v>
      </c>
      <c r="E1518" s="1" t="s">
        <v>54</v>
      </c>
      <c r="I1518" s="1" t="s">
        <v>54</v>
      </c>
      <c r="J1518" s="2"/>
      <c r="K1518" s="1" t="s">
        <v>54</v>
      </c>
      <c r="M1518" s="1" t="b">
        <f>OR(Solution!$C$2=1,INDEX(Solution!$A$1:$A$11,Solution!$C$2)=Sales_Pipeline[Country])</f>
        <v>1</v>
      </c>
    </row>
    <row r="1519" spans="1:13" x14ac:dyDescent="0.25">
      <c r="A1519" s="2"/>
      <c r="B1519" s="1" t="s">
        <v>54</v>
      </c>
      <c r="C1519" s="1" t="s">
        <v>54</v>
      </c>
      <c r="D1519" s="1" t="s">
        <v>54</v>
      </c>
      <c r="E1519" s="1" t="s">
        <v>54</v>
      </c>
      <c r="I1519" s="1" t="s">
        <v>54</v>
      </c>
      <c r="J1519" s="2"/>
      <c r="K1519" s="1" t="s">
        <v>54</v>
      </c>
      <c r="M1519" s="1" t="b">
        <f>OR(Solution!$C$2=1,INDEX(Solution!$A$1:$A$11,Solution!$C$2)=Sales_Pipeline[Country])</f>
        <v>1</v>
      </c>
    </row>
    <row r="1520" spans="1:13" x14ac:dyDescent="0.25">
      <c r="A1520" s="2"/>
      <c r="B1520" s="1" t="s">
        <v>54</v>
      </c>
      <c r="C1520" s="1" t="s">
        <v>54</v>
      </c>
      <c r="D1520" s="1" t="s">
        <v>54</v>
      </c>
      <c r="E1520" s="1" t="s">
        <v>54</v>
      </c>
      <c r="I1520" s="1" t="s">
        <v>54</v>
      </c>
      <c r="J1520" s="2"/>
      <c r="K1520" s="1" t="s">
        <v>54</v>
      </c>
      <c r="M1520" s="1" t="b">
        <f>OR(Solution!$C$2=1,INDEX(Solution!$A$1:$A$11,Solution!$C$2)=Sales_Pipeline[Country])</f>
        <v>1</v>
      </c>
    </row>
    <row r="1521" spans="1:13" x14ac:dyDescent="0.25">
      <c r="A1521" s="2"/>
      <c r="B1521" s="1" t="s">
        <v>54</v>
      </c>
      <c r="C1521" s="1" t="s">
        <v>54</v>
      </c>
      <c r="D1521" s="1" t="s">
        <v>54</v>
      </c>
      <c r="E1521" s="1" t="s">
        <v>54</v>
      </c>
      <c r="I1521" s="1" t="s">
        <v>54</v>
      </c>
      <c r="J1521" s="2"/>
      <c r="K1521" s="1" t="s">
        <v>54</v>
      </c>
      <c r="M1521" s="1" t="b">
        <f>OR(Solution!$C$2=1,INDEX(Solution!$A$1:$A$11,Solution!$C$2)=Sales_Pipeline[Country])</f>
        <v>1</v>
      </c>
    </row>
    <row r="1522" spans="1:13" x14ac:dyDescent="0.25">
      <c r="A1522" s="2"/>
      <c r="B1522" s="1" t="s">
        <v>54</v>
      </c>
      <c r="C1522" s="1" t="s">
        <v>54</v>
      </c>
      <c r="D1522" s="1" t="s">
        <v>54</v>
      </c>
      <c r="E1522" s="1" t="s">
        <v>54</v>
      </c>
      <c r="I1522" s="1" t="s">
        <v>54</v>
      </c>
      <c r="J1522" s="2"/>
      <c r="K1522" s="1" t="s">
        <v>54</v>
      </c>
      <c r="M1522" s="1" t="b">
        <f>OR(Solution!$C$2=1,INDEX(Solution!$A$1:$A$11,Solution!$C$2)=Sales_Pipeline[Country])</f>
        <v>1</v>
      </c>
    </row>
    <row r="1523" spans="1:13" x14ac:dyDescent="0.25">
      <c r="A1523" s="2"/>
      <c r="B1523" s="1" t="s">
        <v>54</v>
      </c>
      <c r="C1523" s="1" t="s">
        <v>54</v>
      </c>
      <c r="D1523" s="1" t="s">
        <v>54</v>
      </c>
      <c r="E1523" s="1" t="s">
        <v>54</v>
      </c>
      <c r="I1523" s="1" t="s">
        <v>54</v>
      </c>
      <c r="J1523" s="2"/>
      <c r="K1523" s="1" t="s">
        <v>54</v>
      </c>
      <c r="M1523" s="1" t="b">
        <f>OR(Solution!$C$2=1,INDEX(Solution!$A$1:$A$11,Solution!$C$2)=Sales_Pipeline[Country])</f>
        <v>1</v>
      </c>
    </row>
    <row r="1524" spans="1:13" x14ac:dyDescent="0.25">
      <c r="A1524" s="2"/>
      <c r="B1524" s="1" t="s">
        <v>54</v>
      </c>
      <c r="C1524" s="1" t="s">
        <v>54</v>
      </c>
      <c r="D1524" s="1" t="s">
        <v>54</v>
      </c>
      <c r="E1524" s="1" t="s">
        <v>54</v>
      </c>
      <c r="I1524" s="1" t="s">
        <v>54</v>
      </c>
      <c r="J1524" s="2"/>
      <c r="K1524" s="1" t="s">
        <v>54</v>
      </c>
      <c r="M1524" s="1" t="b">
        <f>OR(Solution!$C$2=1,INDEX(Solution!$A$1:$A$11,Solution!$C$2)=Sales_Pipeline[Country])</f>
        <v>1</v>
      </c>
    </row>
    <row r="1525" spans="1:13" x14ac:dyDescent="0.25">
      <c r="A1525" s="2"/>
      <c r="B1525" s="1" t="s">
        <v>54</v>
      </c>
      <c r="C1525" s="1" t="s">
        <v>54</v>
      </c>
      <c r="D1525" s="1" t="s">
        <v>54</v>
      </c>
      <c r="E1525" s="1" t="s">
        <v>54</v>
      </c>
      <c r="I1525" s="1" t="s">
        <v>54</v>
      </c>
      <c r="J1525" s="2"/>
      <c r="K1525" s="1" t="s">
        <v>54</v>
      </c>
      <c r="M1525" s="1" t="b">
        <f>OR(Solution!$C$2=1,INDEX(Solution!$A$1:$A$11,Solution!$C$2)=Sales_Pipeline[Country])</f>
        <v>1</v>
      </c>
    </row>
    <row r="1526" spans="1:13" x14ac:dyDescent="0.25">
      <c r="A1526" s="2"/>
      <c r="B1526" s="1" t="s">
        <v>54</v>
      </c>
      <c r="C1526" s="1" t="s">
        <v>54</v>
      </c>
      <c r="D1526" s="1" t="s">
        <v>54</v>
      </c>
      <c r="E1526" s="1" t="s">
        <v>54</v>
      </c>
      <c r="I1526" s="1" t="s">
        <v>54</v>
      </c>
      <c r="J1526" s="2"/>
      <c r="K1526" s="1" t="s">
        <v>54</v>
      </c>
      <c r="M1526" s="1" t="b">
        <f>OR(Solution!$C$2=1,INDEX(Solution!$A$1:$A$11,Solution!$C$2)=Sales_Pipeline[Country])</f>
        <v>1</v>
      </c>
    </row>
    <row r="1527" spans="1:13" x14ac:dyDescent="0.25">
      <c r="A1527" s="2"/>
      <c r="B1527" s="1" t="s">
        <v>54</v>
      </c>
      <c r="C1527" s="1" t="s">
        <v>54</v>
      </c>
      <c r="D1527" s="1" t="s">
        <v>54</v>
      </c>
      <c r="E1527" s="1" t="s">
        <v>54</v>
      </c>
      <c r="I1527" s="1" t="s">
        <v>54</v>
      </c>
      <c r="J1527" s="2"/>
      <c r="K1527" s="1" t="s">
        <v>54</v>
      </c>
      <c r="M1527" s="1" t="b">
        <f>OR(Solution!$C$2=1,INDEX(Solution!$A$1:$A$11,Solution!$C$2)=Sales_Pipeline[Country])</f>
        <v>1</v>
      </c>
    </row>
    <row r="1528" spans="1:13" x14ac:dyDescent="0.25">
      <c r="A1528" s="2"/>
      <c r="B1528" s="1" t="s">
        <v>54</v>
      </c>
      <c r="C1528" s="1" t="s">
        <v>54</v>
      </c>
      <c r="D1528" s="1" t="s">
        <v>54</v>
      </c>
      <c r="E1528" s="1" t="s">
        <v>54</v>
      </c>
      <c r="I1528" s="1" t="s">
        <v>54</v>
      </c>
      <c r="J1528" s="2"/>
      <c r="K1528" s="1" t="s">
        <v>54</v>
      </c>
      <c r="M1528" s="1" t="b">
        <f>OR(Solution!$C$2=1,INDEX(Solution!$A$1:$A$11,Solution!$C$2)=Sales_Pipeline[Country])</f>
        <v>1</v>
      </c>
    </row>
    <row r="1529" spans="1:13" x14ac:dyDescent="0.25">
      <c r="A1529" s="2"/>
      <c r="B1529" s="1" t="s">
        <v>54</v>
      </c>
      <c r="C1529" s="1" t="s">
        <v>54</v>
      </c>
      <c r="D1529" s="1" t="s">
        <v>54</v>
      </c>
      <c r="E1529" s="1" t="s">
        <v>54</v>
      </c>
      <c r="I1529" s="1" t="s">
        <v>54</v>
      </c>
      <c r="J1529" s="2"/>
      <c r="K1529" s="1" t="s">
        <v>54</v>
      </c>
      <c r="M1529" s="1" t="b">
        <f>OR(Solution!$C$2=1,INDEX(Solution!$A$1:$A$11,Solution!$C$2)=Sales_Pipeline[Country])</f>
        <v>1</v>
      </c>
    </row>
    <row r="1530" spans="1:13" x14ac:dyDescent="0.25">
      <c r="A1530" s="2"/>
      <c r="B1530" s="1" t="s">
        <v>54</v>
      </c>
      <c r="C1530" s="1" t="s">
        <v>54</v>
      </c>
      <c r="D1530" s="1" t="s">
        <v>54</v>
      </c>
      <c r="E1530" s="1" t="s">
        <v>54</v>
      </c>
      <c r="I1530" s="1" t="s">
        <v>54</v>
      </c>
      <c r="J1530" s="2"/>
      <c r="K1530" s="1" t="s">
        <v>54</v>
      </c>
      <c r="M1530" s="1" t="b">
        <f>OR(Solution!$C$2=1,INDEX(Solution!$A$1:$A$11,Solution!$C$2)=Sales_Pipeline[Country])</f>
        <v>1</v>
      </c>
    </row>
    <row r="1531" spans="1:13" x14ac:dyDescent="0.25">
      <c r="A1531" s="2"/>
      <c r="B1531" s="1" t="s">
        <v>54</v>
      </c>
      <c r="C1531" s="1" t="s">
        <v>54</v>
      </c>
      <c r="D1531" s="1" t="s">
        <v>54</v>
      </c>
      <c r="E1531" s="1" t="s">
        <v>54</v>
      </c>
      <c r="I1531" s="1" t="s">
        <v>54</v>
      </c>
      <c r="J1531" s="2"/>
      <c r="K1531" s="1" t="s">
        <v>54</v>
      </c>
      <c r="M1531" s="1" t="b">
        <f>OR(Solution!$C$2=1,INDEX(Solution!$A$1:$A$11,Solution!$C$2)=Sales_Pipeline[Country])</f>
        <v>1</v>
      </c>
    </row>
    <row r="1532" spans="1:13" x14ac:dyDescent="0.25">
      <c r="A1532" s="2"/>
      <c r="B1532" s="1" t="s">
        <v>54</v>
      </c>
      <c r="C1532" s="1" t="s">
        <v>54</v>
      </c>
      <c r="D1532" s="1" t="s">
        <v>54</v>
      </c>
      <c r="E1532" s="1" t="s">
        <v>54</v>
      </c>
      <c r="I1532" s="1" t="s">
        <v>54</v>
      </c>
      <c r="J1532" s="2"/>
      <c r="K1532" s="1" t="s">
        <v>54</v>
      </c>
      <c r="M1532" s="1" t="b">
        <f>OR(Solution!$C$2=1,INDEX(Solution!$A$1:$A$11,Solution!$C$2)=Sales_Pipeline[Country])</f>
        <v>1</v>
      </c>
    </row>
    <row r="1533" spans="1:13" x14ac:dyDescent="0.25">
      <c r="A1533" s="2"/>
      <c r="B1533" s="1" t="s">
        <v>54</v>
      </c>
      <c r="C1533" s="1" t="s">
        <v>54</v>
      </c>
      <c r="D1533" s="1" t="s">
        <v>54</v>
      </c>
      <c r="E1533" s="1" t="s">
        <v>54</v>
      </c>
      <c r="I1533" s="1" t="s">
        <v>54</v>
      </c>
      <c r="J1533" s="2"/>
      <c r="K1533" s="1" t="s">
        <v>54</v>
      </c>
      <c r="M1533" s="1" t="b">
        <f>OR(Solution!$C$2=1,INDEX(Solution!$A$1:$A$11,Solution!$C$2)=Sales_Pipeline[Country])</f>
        <v>1</v>
      </c>
    </row>
    <row r="1534" spans="1:13" x14ac:dyDescent="0.25">
      <c r="A1534" s="2"/>
      <c r="B1534" s="1" t="s">
        <v>54</v>
      </c>
      <c r="C1534" s="1" t="s">
        <v>54</v>
      </c>
      <c r="D1534" s="1" t="s">
        <v>54</v>
      </c>
      <c r="E1534" s="1" t="s">
        <v>54</v>
      </c>
      <c r="I1534" s="1" t="s">
        <v>54</v>
      </c>
      <c r="J1534" s="2"/>
      <c r="K1534" s="1" t="s">
        <v>54</v>
      </c>
      <c r="M1534" s="1" t="b">
        <f>OR(Solution!$C$2=1,INDEX(Solution!$A$1:$A$11,Solution!$C$2)=Sales_Pipeline[Country])</f>
        <v>1</v>
      </c>
    </row>
    <row r="1535" spans="1:13" x14ac:dyDescent="0.25">
      <c r="A1535" s="2"/>
      <c r="B1535" s="1" t="s">
        <v>54</v>
      </c>
      <c r="C1535" s="1" t="s">
        <v>54</v>
      </c>
      <c r="D1535" s="1" t="s">
        <v>54</v>
      </c>
      <c r="E1535" s="1" t="s">
        <v>54</v>
      </c>
      <c r="I1535" s="1" t="s">
        <v>54</v>
      </c>
      <c r="J1535" s="2"/>
      <c r="K1535" s="1" t="s">
        <v>54</v>
      </c>
      <c r="M1535" s="1" t="b">
        <f>OR(Solution!$C$2=1,INDEX(Solution!$A$1:$A$11,Solution!$C$2)=Sales_Pipeline[Country])</f>
        <v>1</v>
      </c>
    </row>
    <row r="1536" spans="1:13" x14ac:dyDescent="0.25">
      <c r="A1536" s="2"/>
      <c r="B1536" s="1" t="s">
        <v>54</v>
      </c>
      <c r="C1536" s="1" t="s">
        <v>54</v>
      </c>
      <c r="D1536" s="1" t="s">
        <v>54</v>
      </c>
      <c r="E1536" s="1" t="s">
        <v>54</v>
      </c>
      <c r="I1536" s="1" t="s">
        <v>54</v>
      </c>
      <c r="J1536" s="2"/>
      <c r="K1536" s="1" t="s">
        <v>54</v>
      </c>
      <c r="M1536" s="1" t="b">
        <f>OR(Solution!$C$2=1,INDEX(Solution!$A$1:$A$11,Solution!$C$2)=Sales_Pipeline[Country])</f>
        <v>1</v>
      </c>
    </row>
    <row r="1537" spans="1:13" x14ac:dyDescent="0.25">
      <c r="A1537" s="2"/>
      <c r="B1537" s="1" t="s">
        <v>54</v>
      </c>
      <c r="C1537" s="1" t="s">
        <v>54</v>
      </c>
      <c r="D1537" s="1" t="s">
        <v>54</v>
      </c>
      <c r="E1537" s="1" t="s">
        <v>54</v>
      </c>
      <c r="I1537" s="1" t="s">
        <v>54</v>
      </c>
      <c r="J1537" s="2"/>
      <c r="K1537" s="1" t="s">
        <v>54</v>
      </c>
      <c r="M1537" s="1" t="b">
        <f>OR(Solution!$C$2=1,INDEX(Solution!$A$1:$A$11,Solution!$C$2)=Sales_Pipeline[Country])</f>
        <v>1</v>
      </c>
    </row>
    <row r="1538" spans="1:13" x14ac:dyDescent="0.25">
      <c r="A1538" s="2"/>
      <c r="B1538" s="1" t="s">
        <v>54</v>
      </c>
      <c r="C1538" s="1" t="s">
        <v>54</v>
      </c>
      <c r="D1538" s="1" t="s">
        <v>54</v>
      </c>
      <c r="E1538" s="1" t="s">
        <v>54</v>
      </c>
      <c r="I1538" s="1" t="s">
        <v>54</v>
      </c>
      <c r="J1538" s="2"/>
      <c r="K1538" s="1" t="s">
        <v>54</v>
      </c>
      <c r="M1538" s="1" t="b">
        <f>OR(Solution!$C$2=1,INDEX(Solution!$A$1:$A$11,Solution!$C$2)=Sales_Pipeline[Country])</f>
        <v>1</v>
      </c>
    </row>
    <row r="1539" spans="1:13" x14ac:dyDescent="0.25">
      <c r="A1539" s="2"/>
      <c r="B1539" s="1" t="s">
        <v>54</v>
      </c>
      <c r="C1539" s="1" t="s">
        <v>54</v>
      </c>
      <c r="D1539" s="1" t="s">
        <v>54</v>
      </c>
      <c r="E1539" s="1" t="s">
        <v>54</v>
      </c>
      <c r="I1539" s="1" t="s">
        <v>54</v>
      </c>
      <c r="J1539" s="2"/>
      <c r="K1539" s="1" t="s">
        <v>54</v>
      </c>
      <c r="M1539" s="1" t="b">
        <f>OR(Solution!$C$2=1,INDEX(Solution!$A$1:$A$11,Solution!$C$2)=Sales_Pipeline[Country])</f>
        <v>1</v>
      </c>
    </row>
    <row r="1540" spans="1:13" x14ac:dyDescent="0.25">
      <c r="A1540" s="2"/>
      <c r="B1540" s="1" t="s">
        <v>54</v>
      </c>
      <c r="C1540" s="1" t="s">
        <v>54</v>
      </c>
      <c r="D1540" s="1" t="s">
        <v>54</v>
      </c>
      <c r="E1540" s="1" t="s">
        <v>54</v>
      </c>
      <c r="I1540" s="1" t="s">
        <v>54</v>
      </c>
      <c r="J1540" s="2"/>
      <c r="K1540" s="1" t="s">
        <v>54</v>
      </c>
      <c r="M1540" s="1" t="b">
        <f>OR(Solution!$C$2=1,INDEX(Solution!$A$1:$A$11,Solution!$C$2)=Sales_Pipeline[Country])</f>
        <v>1</v>
      </c>
    </row>
    <row r="1541" spans="1:13" x14ac:dyDescent="0.25">
      <c r="A1541" s="2"/>
      <c r="B1541" s="1" t="s">
        <v>54</v>
      </c>
      <c r="C1541" s="1" t="s">
        <v>54</v>
      </c>
      <c r="D1541" s="1" t="s">
        <v>54</v>
      </c>
      <c r="E1541" s="1" t="s">
        <v>54</v>
      </c>
      <c r="I1541" s="1" t="s">
        <v>54</v>
      </c>
      <c r="J1541" s="2"/>
      <c r="K1541" s="1" t="s">
        <v>54</v>
      </c>
      <c r="M1541" s="1" t="b">
        <f>OR(Solution!$C$2=1,INDEX(Solution!$A$1:$A$11,Solution!$C$2)=Sales_Pipeline[Country])</f>
        <v>1</v>
      </c>
    </row>
    <row r="1542" spans="1:13" x14ac:dyDescent="0.25">
      <c r="A1542" s="2"/>
      <c r="B1542" s="1" t="s">
        <v>54</v>
      </c>
      <c r="C1542" s="1" t="s">
        <v>54</v>
      </c>
      <c r="D1542" s="1" t="s">
        <v>54</v>
      </c>
      <c r="E1542" s="1" t="s">
        <v>54</v>
      </c>
      <c r="I1542" s="1" t="s">
        <v>54</v>
      </c>
      <c r="J1542" s="2"/>
      <c r="K1542" s="1" t="s">
        <v>54</v>
      </c>
      <c r="M1542" s="1" t="b">
        <f>OR(Solution!$C$2=1,INDEX(Solution!$A$1:$A$11,Solution!$C$2)=Sales_Pipeline[Country])</f>
        <v>1</v>
      </c>
    </row>
    <row r="1543" spans="1:13" x14ac:dyDescent="0.25">
      <c r="A1543" s="2"/>
      <c r="B1543" s="1" t="s">
        <v>54</v>
      </c>
      <c r="C1543" s="1" t="s">
        <v>54</v>
      </c>
      <c r="D1543" s="1" t="s">
        <v>54</v>
      </c>
      <c r="E1543" s="1" t="s">
        <v>54</v>
      </c>
      <c r="I1543" s="1" t="s">
        <v>54</v>
      </c>
      <c r="J1543" s="2"/>
      <c r="K1543" s="1" t="s">
        <v>54</v>
      </c>
      <c r="M1543" s="1" t="b">
        <f>OR(Solution!$C$2=1,INDEX(Solution!$A$1:$A$11,Solution!$C$2)=Sales_Pipeline[Country])</f>
        <v>1</v>
      </c>
    </row>
    <row r="1544" spans="1:13" x14ac:dyDescent="0.25">
      <c r="A1544" s="2"/>
      <c r="B1544" s="1" t="s">
        <v>54</v>
      </c>
      <c r="C1544" s="1" t="s">
        <v>54</v>
      </c>
      <c r="D1544" s="1" t="s">
        <v>54</v>
      </c>
      <c r="E1544" s="1" t="s">
        <v>54</v>
      </c>
      <c r="I1544" s="1" t="s">
        <v>54</v>
      </c>
      <c r="J1544" s="2"/>
      <c r="K1544" s="1" t="s">
        <v>54</v>
      </c>
      <c r="M1544" s="1" t="b">
        <f>OR(Solution!$C$2=1,INDEX(Solution!$A$1:$A$11,Solution!$C$2)=Sales_Pipeline[Country])</f>
        <v>1</v>
      </c>
    </row>
    <row r="1545" spans="1:13" x14ac:dyDescent="0.25">
      <c r="A1545" s="2"/>
      <c r="B1545" s="1" t="s">
        <v>54</v>
      </c>
      <c r="C1545" s="1" t="s">
        <v>54</v>
      </c>
      <c r="D1545" s="1" t="s">
        <v>54</v>
      </c>
      <c r="E1545" s="1" t="s">
        <v>54</v>
      </c>
      <c r="I1545" s="1" t="s">
        <v>54</v>
      </c>
      <c r="J1545" s="2"/>
      <c r="K1545" s="1" t="s">
        <v>54</v>
      </c>
      <c r="M1545" s="1" t="b">
        <f>OR(Solution!$C$2=1,INDEX(Solution!$A$1:$A$11,Solution!$C$2)=Sales_Pipeline[Country])</f>
        <v>1</v>
      </c>
    </row>
    <row r="1546" spans="1:13" x14ac:dyDescent="0.25">
      <c r="A1546" s="2"/>
      <c r="B1546" s="1" t="s">
        <v>54</v>
      </c>
      <c r="C1546" s="1" t="s">
        <v>54</v>
      </c>
      <c r="D1546" s="1" t="s">
        <v>54</v>
      </c>
      <c r="E1546" s="1" t="s">
        <v>54</v>
      </c>
      <c r="I1546" s="1" t="s">
        <v>54</v>
      </c>
      <c r="J1546" s="2"/>
      <c r="K1546" s="1" t="s">
        <v>54</v>
      </c>
      <c r="M1546" s="1" t="b">
        <f>OR(Solution!$C$2=1,INDEX(Solution!$A$1:$A$11,Solution!$C$2)=Sales_Pipeline[Country])</f>
        <v>1</v>
      </c>
    </row>
    <row r="1547" spans="1:13" x14ac:dyDescent="0.25">
      <c r="A1547" s="2"/>
      <c r="B1547" s="1" t="s">
        <v>54</v>
      </c>
      <c r="C1547" s="1" t="s">
        <v>54</v>
      </c>
      <c r="D1547" s="1" t="s">
        <v>54</v>
      </c>
      <c r="E1547" s="1" t="s">
        <v>54</v>
      </c>
      <c r="I1547" s="1" t="s">
        <v>54</v>
      </c>
      <c r="J1547" s="2"/>
      <c r="K1547" s="1" t="s">
        <v>54</v>
      </c>
      <c r="M1547" s="1" t="b">
        <f>OR(Solution!$C$2=1,INDEX(Solution!$A$1:$A$11,Solution!$C$2)=Sales_Pipeline[Country])</f>
        <v>1</v>
      </c>
    </row>
    <row r="1548" spans="1:13" x14ac:dyDescent="0.25">
      <c r="A1548" s="2"/>
      <c r="B1548" s="1" t="s">
        <v>54</v>
      </c>
      <c r="C1548" s="1" t="s">
        <v>54</v>
      </c>
      <c r="D1548" s="1" t="s">
        <v>54</v>
      </c>
      <c r="E1548" s="1" t="s">
        <v>54</v>
      </c>
      <c r="I1548" s="1" t="s">
        <v>54</v>
      </c>
      <c r="J1548" s="2"/>
      <c r="K1548" s="1" t="s">
        <v>54</v>
      </c>
      <c r="M1548" s="1" t="b">
        <f>OR(Solution!$C$2=1,INDEX(Solution!$A$1:$A$11,Solution!$C$2)=Sales_Pipeline[Country])</f>
        <v>1</v>
      </c>
    </row>
    <row r="1549" spans="1:13" x14ac:dyDescent="0.25">
      <c r="A1549" s="2"/>
      <c r="B1549" s="1" t="s">
        <v>54</v>
      </c>
      <c r="C1549" s="1" t="s">
        <v>54</v>
      </c>
      <c r="D1549" s="1" t="s">
        <v>54</v>
      </c>
      <c r="E1549" s="1" t="s">
        <v>54</v>
      </c>
      <c r="I1549" s="1" t="s">
        <v>54</v>
      </c>
      <c r="J1549" s="2"/>
      <c r="K1549" s="1" t="s">
        <v>54</v>
      </c>
      <c r="M1549" s="1" t="b">
        <f>OR(Solution!$C$2=1,INDEX(Solution!$A$1:$A$11,Solution!$C$2)=Sales_Pipeline[Country])</f>
        <v>1</v>
      </c>
    </row>
    <row r="1550" spans="1:13" x14ac:dyDescent="0.25">
      <c r="A1550" s="2"/>
      <c r="B1550" s="1" t="s">
        <v>54</v>
      </c>
      <c r="C1550" s="1" t="s">
        <v>54</v>
      </c>
      <c r="D1550" s="1" t="s">
        <v>54</v>
      </c>
      <c r="E1550" s="1" t="s">
        <v>54</v>
      </c>
      <c r="I1550" s="1" t="s">
        <v>54</v>
      </c>
      <c r="J1550" s="2"/>
      <c r="K1550" s="1" t="s">
        <v>54</v>
      </c>
      <c r="M1550" s="1" t="b">
        <f>OR(Solution!$C$2=1,INDEX(Solution!$A$1:$A$11,Solution!$C$2)=Sales_Pipeline[Country])</f>
        <v>1</v>
      </c>
    </row>
    <row r="1551" spans="1:13" x14ac:dyDescent="0.25">
      <c r="A1551" s="2"/>
      <c r="B1551" s="1" t="s">
        <v>54</v>
      </c>
      <c r="C1551" s="1" t="s">
        <v>54</v>
      </c>
      <c r="D1551" s="1" t="s">
        <v>54</v>
      </c>
      <c r="E1551" s="1" t="s">
        <v>54</v>
      </c>
      <c r="I1551" s="1" t="s">
        <v>54</v>
      </c>
      <c r="J1551" s="2"/>
      <c r="K1551" s="1" t="s">
        <v>54</v>
      </c>
      <c r="M1551" s="1" t="b">
        <f>OR(Solution!$C$2=1,INDEX(Solution!$A$1:$A$11,Solution!$C$2)=Sales_Pipeline[Country])</f>
        <v>1</v>
      </c>
    </row>
    <row r="1552" spans="1:13" x14ac:dyDescent="0.25">
      <c r="A1552" s="2"/>
      <c r="B1552" s="1" t="s">
        <v>54</v>
      </c>
      <c r="C1552" s="1" t="s">
        <v>54</v>
      </c>
      <c r="D1552" s="1" t="s">
        <v>54</v>
      </c>
      <c r="E1552" s="1" t="s">
        <v>54</v>
      </c>
      <c r="I1552" s="1" t="s">
        <v>54</v>
      </c>
      <c r="J1552" s="2"/>
      <c r="K1552" s="1" t="s">
        <v>54</v>
      </c>
      <c r="M1552" s="1" t="b">
        <f>OR(Solution!$C$2=1,INDEX(Solution!$A$1:$A$11,Solution!$C$2)=Sales_Pipeline[Country])</f>
        <v>1</v>
      </c>
    </row>
    <row r="1553" spans="1:13" x14ac:dyDescent="0.25">
      <c r="A1553" s="2"/>
      <c r="B1553" s="1" t="s">
        <v>54</v>
      </c>
      <c r="C1553" s="1" t="s">
        <v>54</v>
      </c>
      <c r="D1553" s="1" t="s">
        <v>54</v>
      </c>
      <c r="E1553" s="1" t="s">
        <v>54</v>
      </c>
      <c r="I1553" s="1" t="s">
        <v>54</v>
      </c>
      <c r="J1553" s="2"/>
      <c r="K1553" s="1" t="s">
        <v>54</v>
      </c>
      <c r="M1553" s="1" t="b">
        <f>OR(Solution!$C$2=1,INDEX(Solution!$A$1:$A$11,Solution!$C$2)=Sales_Pipeline[Country])</f>
        <v>1</v>
      </c>
    </row>
    <row r="1554" spans="1:13" x14ac:dyDescent="0.25">
      <c r="A1554" s="2"/>
      <c r="B1554" s="1" t="s">
        <v>54</v>
      </c>
      <c r="C1554" s="1" t="s">
        <v>54</v>
      </c>
      <c r="D1554" s="1" t="s">
        <v>54</v>
      </c>
      <c r="E1554" s="1" t="s">
        <v>54</v>
      </c>
      <c r="I1554" s="1" t="s">
        <v>54</v>
      </c>
      <c r="J1554" s="2"/>
      <c r="K1554" s="1" t="s">
        <v>54</v>
      </c>
      <c r="M1554" s="1" t="b">
        <f>OR(Solution!$C$2=1,INDEX(Solution!$A$1:$A$11,Solution!$C$2)=Sales_Pipeline[Country])</f>
        <v>1</v>
      </c>
    </row>
    <row r="1555" spans="1:13" x14ac:dyDescent="0.25">
      <c r="A1555" s="2"/>
      <c r="B1555" s="1" t="s">
        <v>54</v>
      </c>
      <c r="C1555" s="1" t="s">
        <v>54</v>
      </c>
      <c r="D1555" s="1" t="s">
        <v>54</v>
      </c>
      <c r="E1555" s="1" t="s">
        <v>54</v>
      </c>
      <c r="I1555" s="1" t="s">
        <v>54</v>
      </c>
      <c r="J1555" s="2"/>
      <c r="K1555" s="1" t="s">
        <v>54</v>
      </c>
      <c r="M1555" s="1" t="b">
        <f>OR(Solution!$C$2=1,INDEX(Solution!$A$1:$A$11,Solution!$C$2)=Sales_Pipeline[Country])</f>
        <v>1</v>
      </c>
    </row>
    <row r="1556" spans="1:13" x14ac:dyDescent="0.25">
      <c r="A1556" s="2"/>
      <c r="B1556" s="1" t="s">
        <v>54</v>
      </c>
      <c r="C1556" s="1" t="s">
        <v>54</v>
      </c>
      <c r="D1556" s="1" t="s">
        <v>54</v>
      </c>
      <c r="E1556" s="1" t="s">
        <v>54</v>
      </c>
      <c r="I1556" s="1" t="s">
        <v>54</v>
      </c>
      <c r="J1556" s="2"/>
      <c r="K1556" s="1" t="s">
        <v>54</v>
      </c>
      <c r="M1556" s="1" t="b">
        <f>OR(Solution!$C$2=1,INDEX(Solution!$A$1:$A$11,Solution!$C$2)=Sales_Pipeline[Country])</f>
        <v>1</v>
      </c>
    </row>
    <row r="1557" spans="1:13" x14ac:dyDescent="0.25">
      <c r="A1557" s="2"/>
      <c r="B1557" s="1" t="s">
        <v>54</v>
      </c>
      <c r="C1557" s="1" t="s">
        <v>54</v>
      </c>
      <c r="D1557" s="1" t="s">
        <v>54</v>
      </c>
      <c r="E1557" s="1" t="s">
        <v>54</v>
      </c>
      <c r="I1557" s="1" t="s">
        <v>54</v>
      </c>
      <c r="J1557" s="2"/>
      <c r="K1557" s="1" t="s">
        <v>54</v>
      </c>
      <c r="M1557" s="1" t="b">
        <f>OR(Solution!$C$2=1,INDEX(Solution!$A$1:$A$11,Solution!$C$2)=Sales_Pipeline[Country])</f>
        <v>1</v>
      </c>
    </row>
    <row r="1558" spans="1:13" x14ac:dyDescent="0.25">
      <c r="A1558" s="2"/>
      <c r="B1558" s="1" t="s">
        <v>54</v>
      </c>
      <c r="C1558" s="1" t="s">
        <v>54</v>
      </c>
      <c r="D1558" s="1" t="s">
        <v>54</v>
      </c>
      <c r="E1558" s="1" t="s">
        <v>54</v>
      </c>
      <c r="I1558" s="1" t="s">
        <v>54</v>
      </c>
      <c r="J1558" s="2"/>
      <c r="K1558" s="1" t="s">
        <v>54</v>
      </c>
      <c r="M1558" s="1" t="b">
        <f>OR(Solution!$C$2=1,INDEX(Solution!$A$1:$A$11,Solution!$C$2)=Sales_Pipeline[Country])</f>
        <v>1</v>
      </c>
    </row>
    <row r="1559" spans="1:13" x14ac:dyDescent="0.25">
      <c r="A1559" s="2"/>
      <c r="B1559" s="1" t="s">
        <v>54</v>
      </c>
      <c r="C1559" s="1" t="s">
        <v>54</v>
      </c>
      <c r="D1559" s="1" t="s">
        <v>54</v>
      </c>
      <c r="E1559" s="1" t="s">
        <v>54</v>
      </c>
      <c r="I1559" s="1" t="s">
        <v>54</v>
      </c>
      <c r="J1559" s="2"/>
      <c r="K1559" s="1" t="s">
        <v>54</v>
      </c>
      <c r="M1559" s="1" t="b">
        <f>OR(Solution!$C$2=1,INDEX(Solution!$A$1:$A$11,Solution!$C$2)=Sales_Pipeline[Country])</f>
        <v>1</v>
      </c>
    </row>
    <row r="1560" spans="1:13" x14ac:dyDescent="0.25">
      <c r="A1560" s="2"/>
      <c r="B1560" s="1" t="s">
        <v>54</v>
      </c>
      <c r="C1560" s="1" t="s">
        <v>54</v>
      </c>
      <c r="D1560" s="1" t="s">
        <v>54</v>
      </c>
      <c r="E1560" s="1" t="s">
        <v>54</v>
      </c>
      <c r="I1560" s="1" t="s">
        <v>54</v>
      </c>
      <c r="J1560" s="2"/>
      <c r="K1560" s="1" t="s">
        <v>54</v>
      </c>
      <c r="M1560" s="1" t="b">
        <f>OR(Solution!$C$2=1,INDEX(Solution!$A$1:$A$11,Solution!$C$2)=Sales_Pipeline[Country])</f>
        <v>1</v>
      </c>
    </row>
    <row r="1561" spans="1:13" x14ac:dyDescent="0.25">
      <c r="A1561" s="2"/>
      <c r="B1561" s="1" t="s">
        <v>54</v>
      </c>
      <c r="C1561" s="1" t="s">
        <v>54</v>
      </c>
      <c r="D1561" s="1" t="s">
        <v>54</v>
      </c>
      <c r="E1561" s="1" t="s">
        <v>54</v>
      </c>
      <c r="I1561" s="1" t="s">
        <v>54</v>
      </c>
      <c r="J1561" s="2"/>
      <c r="K1561" s="1" t="s">
        <v>54</v>
      </c>
      <c r="M1561" s="1" t="b">
        <f>OR(Solution!$C$2=1,INDEX(Solution!$A$1:$A$11,Solution!$C$2)=Sales_Pipeline[Country])</f>
        <v>1</v>
      </c>
    </row>
    <row r="1562" spans="1:13" x14ac:dyDescent="0.25">
      <c r="A1562" s="2"/>
      <c r="B1562" s="1" t="s">
        <v>54</v>
      </c>
      <c r="C1562" s="1" t="s">
        <v>54</v>
      </c>
      <c r="D1562" s="1" t="s">
        <v>54</v>
      </c>
      <c r="E1562" s="1" t="s">
        <v>54</v>
      </c>
      <c r="I1562" s="1" t="s">
        <v>54</v>
      </c>
      <c r="J1562" s="2"/>
      <c r="K1562" s="1" t="s">
        <v>54</v>
      </c>
      <c r="M1562" s="1" t="b">
        <f>OR(Solution!$C$2=1,INDEX(Solution!$A$1:$A$11,Solution!$C$2)=Sales_Pipeline[Country])</f>
        <v>1</v>
      </c>
    </row>
    <row r="1563" spans="1:13" x14ac:dyDescent="0.25">
      <c r="A1563" s="2"/>
      <c r="B1563" s="1" t="s">
        <v>54</v>
      </c>
      <c r="C1563" s="1" t="s">
        <v>54</v>
      </c>
      <c r="D1563" s="1" t="s">
        <v>54</v>
      </c>
      <c r="E1563" s="1" t="s">
        <v>54</v>
      </c>
      <c r="I1563" s="1" t="s">
        <v>54</v>
      </c>
      <c r="J1563" s="2"/>
      <c r="K1563" s="1" t="s">
        <v>54</v>
      </c>
      <c r="M1563" s="1" t="b">
        <f>OR(Solution!$C$2=1,INDEX(Solution!$A$1:$A$11,Solution!$C$2)=Sales_Pipeline[Country])</f>
        <v>1</v>
      </c>
    </row>
    <row r="1564" spans="1:13" x14ac:dyDescent="0.25">
      <c r="A1564" s="2"/>
      <c r="B1564" s="1" t="s">
        <v>54</v>
      </c>
      <c r="C1564" s="1" t="s">
        <v>54</v>
      </c>
      <c r="D1564" s="1" t="s">
        <v>54</v>
      </c>
      <c r="E1564" s="1" t="s">
        <v>54</v>
      </c>
      <c r="I1564" s="1" t="s">
        <v>54</v>
      </c>
      <c r="J1564" s="2"/>
      <c r="K1564" s="1" t="s">
        <v>54</v>
      </c>
      <c r="M1564" s="1" t="b">
        <f>OR(Solution!$C$2=1,INDEX(Solution!$A$1:$A$11,Solution!$C$2)=Sales_Pipeline[Country])</f>
        <v>1</v>
      </c>
    </row>
    <row r="1565" spans="1:13" x14ac:dyDescent="0.25">
      <c r="A1565" s="2"/>
      <c r="B1565" s="1" t="s">
        <v>54</v>
      </c>
      <c r="C1565" s="1" t="s">
        <v>54</v>
      </c>
      <c r="D1565" s="1" t="s">
        <v>54</v>
      </c>
      <c r="E1565" s="1" t="s">
        <v>54</v>
      </c>
      <c r="I1565" s="1" t="s">
        <v>54</v>
      </c>
      <c r="J1565" s="2"/>
      <c r="K1565" s="1" t="s">
        <v>54</v>
      </c>
      <c r="M1565" s="1" t="b">
        <f>OR(Solution!$C$2=1,INDEX(Solution!$A$1:$A$11,Solution!$C$2)=Sales_Pipeline[Country])</f>
        <v>1</v>
      </c>
    </row>
    <row r="1566" spans="1:13" x14ac:dyDescent="0.25">
      <c r="A1566" s="2"/>
      <c r="B1566" s="1" t="s">
        <v>54</v>
      </c>
      <c r="C1566" s="1" t="s">
        <v>54</v>
      </c>
      <c r="D1566" s="1" t="s">
        <v>54</v>
      </c>
      <c r="E1566" s="1" t="s">
        <v>54</v>
      </c>
      <c r="I1566" s="1" t="s">
        <v>54</v>
      </c>
      <c r="J1566" s="2"/>
      <c r="K1566" s="1" t="s">
        <v>54</v>
      </c>
      <c r="M1566" s="1" t="b">
        <f>OR(Solution!$C$2=1,INDEX(Solution!$A$1:$A$11,Solution!$C$2)=Sales_Pipeline[Country])</f>
        <v>1</v>
      </c>
    </row>
    <row r="1567" spans="1:13" x14ac:dyDescent="0.25">
      <c r="A1567" s="2"/>
      <c r="B1567" s="1" t="s">
        <v>54</v>
      </c>
      <c r="C1567" s="1" t="s">
        <v>54</v>
      </c>
      <c r="D1567" s="1" t="s">
        <v>54</v>
      </c>
      <c r="E1567" s="1" t="s">
        <v>54</v>
      </c>
      <c r="I1567" s="1" t="s">
        <v>54</v>
      </c>
      <c r="J1567" s="2"/>
      <c r="K1567" s="1" t="s">
        <v>54</v>
      </c>
      <c r="M1567" s="1" t="b">
        <f>OR(Solution!$C$2=1,INDEX(Solution!$A$1:$A$11,Solution!$C$2)=Sales_Pipeline[Country])</f>
        <v>1</v>
      </c>
    </row>
    <row r="1568" spans="1:13" x14ac:dyDescent="0.25">
      <c r="A1568" s="2"/>
      <c r="B1568" s="1" t="s">
        <v>54</v>
      </c>
      <c r="C1568" s="1" t="s">
        <v>54</v>
      </c>
      <c r="D1568" s="1" t="s">
        <v>54</v>
      </c>
      <c r="E1568" s="1" t="s">
        <v>54</v>
      </c>
      <c r="I1568" s="1" t="s">
        <v>54</v>
      </c>
      <c r="J1568" s="2"/>
      <c r="K1568" s="1" t="s">
        <v>54</v>
      </c>
      <c r="M1568" s="1" t="b">
        <f>OR(Solution!$C$2=1,INDEX(Solution!$A$1:$A$11,Solution!$C$2)=Sales_Pipeline[Country])</f>
        <v>1</v>
      </c>
    </row>
    <row r="1569" spans="1:13" x14ac:dyDescent="0.25">
      <c r="A1569" s="2"/>
      <c r="B1569" s="1" t="s">
        <v>54</v>
      </c>
      <c r="C1569" s="1" t="s">
        <v>54</v>
      </c>
      <c r="D1569" s="1" t="s">
        <v>54</v>
      </c>
      <c r="E1569" s="1" t="s">
        <v>54</v>
      </c>
      <c r="I1569" s="1" t="s">
        <v>54</v>
      </c>
      <c r="J1569" s="2"/>
      <c r="K1569" s="1" t="s">
        <v>54</v>
      </c>
      <c r="M1569" s="1" t="b">
        <f>OR(Solution!$C$2=1,INDEX(Solution!$A$1:$A$11,Solution!$C$2)=Sales_Pipeline[Country])</f>
        <v>1</v>
      </c>
    </row>
    <row r="1570" spans="1:13" x14ac:dyDescent="0.25">
      <c r="A1570" s="2"/>
      <c r="B1570" s="1" t="s">
        <v>54</v>
      </c>
      <c r="C1570" s="1" t="s">
        <v>54</v>
      </c>
      <c r="D1570" s="1" t="s">
        <v>54</v>
      </c>
      <c r="E1570" s="1" t="s">
        <v>54</v>
      </c>
      <c r="I1570" s="1" t="s">
        <v>54</v>
      </c>
      <c r="J1570" s="2"/>
      <c r="K1570" s="1" t="s">
        <v>54</v>
      </c>
      <c r="M1570" s="1" t="b">
        <f>OR(Solution!$C$2=1,INDEX(Solution!$A$1:$A$11,Solution!$C$2)=Sales_Pipeline[Country])</f>
        <v>1</v>
      </c>
    </row>
    <row r="1571" spans="1:13" x14ac:dyDescent="0.25">
      <c r="A1571" s="2"/>
      <c r="B1571" s="1" t="s">
        <v>54</v>
      </c>
      <c r="C1571" s="1" t="s">
        <v>54</v>
      </c>
      <c r="D1571" s="1" t="s">
        <v>54</v>
      </c>
      <c r="E1571" s="1" t="s">
        <v>54</v>
      </c>
      <c r="I1571" s="1" t="s">
        <v>54</v>
      </c>
      <c r="J1571" s="2"/>
      <c r="K1571" s="1" t="s">
        <v>54</v>
      </c>
      <c r="M1571" s="1" t="b">
        <f>OR(Solution!$C$2=1,INDEX(Solution!$A$1:$A$11,Solution!$C$2)=Sales_Pipeline[Country])</f>
        <v>1</v>
      </c>
    </row>
    <row r="1572" spans="1:13" x14ac:dyDescent="0.25">
      <c r="A1572" s="2"/>
      <c r="B1572" s="1" t="s">
        <v>54</v>
      </c>
      <c r="C1572" s="1" t="s">
        <v>54</v>
      </c>
      <c r="D1572" s="1" t="s">
        <v>54</v>
      </c>
      <c r="E1572" s="1" t="s">
        <v>54</v>
      </c>
      <c r="I1572" s="1" t="s">
        <v>54</v>
      </c>
      <c r="J1572" s="2"/>
      <c r="K1572" s="1" t="s">
        <v>54</v>
      </c>
      <c r="M1572" s="1" t="b">
        <f>OR(Solution!$C$2=1,INDEX(Solution!$A$1:$A$11,Solution!$C$2)=Sales_Pipeline[Country])</f>
        <v>1</v>
      </c>
    </row>
    <row r="1573" spans="1:13" x14ac:dyDescent="0.25">
      <c r="A1573" s="2"/>
      <c r="B1573" s="1" t="s">
        <v>54</v>
      </c>
      <c r="C1573" s="1" t="s">
        <v>54</v>
      </c>
      <c r="D1573" s="1" t="s">
        <v>54</v>
      </c>
      <c r="E1573" s="1" t="s">
        <v>54</v>
      </c>
      <c r="I1573" s="1" t="s">
        <v>54</v>
      </c>
      <c r="J1573" s="2"/>
      <c r="K1573" s="1" t="s">
        <v>54</v>
      </c>
      <c r="M1573" s="1" t="b">
        <f>OR(Solution!$C$2=1,INDEX(Solution!$A$1:$A$11,Solution!$C$2)=Sales_Pipeline[Country])</f>
        <v>1</v>
      </c>
    </row>
    <row r="1574" spans="1:13" x14ac:dyDescent="0.25">
      <c r="A1574" s="2"/>
      <c r="B1574" s="1" t="s">
        <v>54</v>
      </c>
      <c r="C1574" s="1" t="s">
        <v>54</v>
      </c>
      <c r="D1574" s="1" t="s">
        <v>54</v>
      </c>
      <c r="E1574" s="1" t="s">
        <v>54</v>
      </c>
      <c r="I1574" s="1" t="s">
        <v>54</v>
      </c>
      <c r="J1574" s="2"/>
      <c r="K1574" s="1" t="s">
        <v>54</v>
      </c>
      <c r="M1574" s="1" t="b">
        <f>OR(Solution!$C$2=1,INDEX(Solution!$A$1:$A$11,Solution!$C$2)=Sales_Pipeline[Country])</f>
        <v>1</v>
      </c>
    </row>
    <row r="1575" spans="1:13" x14ac:dyDescent="0.25">
      <c r="A1575" s="2"/>
      <c r="B1575" s="1" t="s">
        <v>54</v>
      </c>
      <c r="C1575" s="1" t="s">
        <v>54</v>
      </c>
      <c r="D1575" s="1" t="s">
        <v>54</v>
      </c>
      <c r="E1575" s="1" t="s">
        <v>54</v>
      </c>
      <c r="I1575" s="1" t="s">
        <v>54</v>
      </c>
      <c r="J1575" s="2"/>
      <c r="K1575" s="1" t="s">
        <v>54</v>
      </c>
      <c r="M1575" s="1" t="b">
        <f>OR(Solution!$C$2=1,INDEX(Solution!$A$1:$A$11,Solution!$C$2)=Sales_Pipeline[Country])</f>
        <v>1</v>
      </c>
    </row>
    <row r="1576" spans="1:13" x14ac:dyDescent="0.25">
      <c r="A1576" s="2"/>
      <c r="B1576" s="1" t="s">
        <v>54</v>
      </c>
      <c r="C1576" s="1" t="s">
        <v>54</v>
      </c>
      <c r="D1576" s="1" t="s">
        <v>54</v>
      </c>
      <c r="E1576" s="1" t="s">
        <v>54</v>
      </c>
      <c r="I1576" s="1" t="s">
        <v>54</v>
      </c>
      <c r="J1576" s="2"/>
      <c r="K1576" s="1" t="s">
        <v>54</v>
      </c>
      <c r="M1576" s="1" t="b">
        <f>OR(Solution!$C$2=1,INDEX(Solution!$A$1:$A$11,Solution!$C$2)=Sales_Pipeline[Country])</f>
        <v>1</v>
      </c>
    </row>
    <row r="1577" spans="1:13" x14ac:dyDescent="0.25">
      <c r="A1577" s="2"/>
      <c r="B1577" s="1" t="s">
        <v>54</v>
      </c>
      <c r="C1577" s="1" t="s">
        <v>54</v>
      </c>
      <c r="D1577" s="1" t="s">
        <v>54</v>
      </c>
      <c r="E1577" s="1" t="s">
        <v>54</v>
      </c>
      <c r="I1577" s="1" t="s">
        <v>54</v>
      </c>
      <c r="J1577" s="2"/>
      <c r="K1577" s="1" t="s">
        <v>54</v>
      </c>
      <c r="M1577" s="1" t="b">
        <f>OR(Solution!$C$2=1,INDEX(Solution!$A$1:$A$11,Solution!$C$2)=Sales_Pipeline[Country])</f>
        <v>1</v>
      </c>
    </row>
    <row r="1578" spans="1:13" x14ac:dyDescent="0.25">
      <c r="A1578" s="2"/>
      <c r="B1578" s="1" t="s">
        <v>54</v>
      </c>
      <c r="C1578" s="1" t="s">
        <v>54</v>
      </c>
      <c r="D1578" s="1" t="s">
        <v>54</v>
      </c>
      <c r="E1578" s="1" t="s">
        <v>54</v>
      </c>
      <c r="I1578" s="1" t="s">
        <v>54</v>
      </c>
      <c r="J1578" s="2"/>
      <c r="K1578" s="1" t="s">
        <v>54</v>
      </c>
      <c r="M1578" s="1" t="b">
        <f>OR(Solution!$C$2=1,INDEX(Solution!$A$1:$A$11,Solution!$C$2)=Sales_Pipeline[Country])</f>
        <v>1</v>
      </c>
    </row>
    <row r="1579" spans="1:13" x14ac:dyDescent="0.25">
      <c r="A1579" s="2"/>
      <c r="B1579" s="1" t="s">
        <v>54</v>
      </c>
      <c r="C1579" s="1" t="s">
        <v>54</v>
      </c>
      <c r="D1579" s="1" t="s">
        <v>54</v>
      </c>
      <c r="E1579" s="1" t="s">
        <v>54</v>
      </c>
      <c r="I1579" s="1" t="s">
        <v>54</v>
      </c>
      <c r="J1579" s="2"/>
      <c r="K1579" s="1" t="s">
        <v>54</v>
      </c>
      <c r="M1579" s="1" t="b">
        <f>OR(Solution!$C$2=1,INDEX(Solution!$A$1:$A$11,Solution!$C$2)=Sales_Pipeline[Country])</f>
        <v>1</v>
      </c>
    </row>
    <row r="1580" spans="1:13" x14ac:dyDescent="0.25">
      <c r="A1580" s="2"/>
      <c r="B1580" s="1" t="s">
        <v>54</v>
      </c>
      <c r="C1580" s="1" t="s">
        <v>54</v>
      </c>
      <c r="D1580" s="1" t="s">
        <v>54</v>
      </c>
      <c r="E1580" s="1" t="s">
        <v>54</v>
      </c>
      <c r="I1580" s="1" t="s">
        <v>54</v>
      </c>
      <c r="J1580" s="2"/>
      <c r="K1580" s="1" t="s">
        <v>54</v>
      </c>
      <c r="M1580" s="1" t="b">
        <f>OR(Solution!$C$2=1,INDEX(Solution!$A$1:$A$11,Solution!$C$2)=Sales_Pipeline[Country])</f>
        <v>1</v>
      </c>
    </row>
    <row r="1581" spans="1:13" x14ac:dyDescent="0.25">
      <c r="A1581" s="2"/>
      <c r="B1581" s="1" t="s">
        <v>54</v>
      </c>
      <c r="C1581" s="1" t="s">
        <v>54</v>
      </c>
      <c r="D1581" s="1" t="s">
        <v>54</v>
      </c>
      <c r="E1581" s="1" t="s">
        <v>54</v>
      </c>
      <c r="I1581" s="1" t="s">
        <v>54</v>
      </c>
      <c r="J1581" s="2"/>
      <c r="K1581" s="1" t="s">
        <v>54</v>
      </c>
      <c r="M1581" s="1" t="b">
        <f>OR(Solution!$C$2=1,INDEX(Solution!$A$1:$A$11,Solution!$C$2)=Sales_Pipeline[Country])</f>
        <v>1</v>
      </c>
    </row>
    <row r="1582" spans="1:13" x14ac:dyDescent="0.25">
      <c r="A1582" s="2"/>
      <c r="B1582" s="1" t="s">
        <v>54</v>
      </c>
      <c r="C1582" s="1" t="s">
        <v>54</v>
      </c>
      <c r="D1582" s="1" t="s">
        <v>54</v>
      </c>
      <c r="E1582" s="1" t="s">
        <v>54</v>
      </c>
      <c r="I1582" s="1" t="s">
        <v>54</v>
      </c>
      <c r="J1582" s="2"/>
      <c r="K1582" s="1" t="s">
        <v>54</v>
      </c>
      <c r="M1582" s="1" t="b">
        <f>OR(Solution!$C$2=1,INDEX(Solution!$A$1:$A$11,Solution!$C$2)=Sales_Pipeline[Country])</f>
        <v>1</v>
      </c>
    </row>
    <row r="1583" spans="1:13" x14ac:dyDescent="0.25">
      <c r="A1583" s="2"/>
      <c r="B1583" s="1" t="s">
        <v>54</v>
      </c>
      <c r="C1583" s="1" t="s">
        <v>54</v>
      </c>
      <c r="D1583" s="1" t="s">
        <v>54</v>
      </c>
      <c r="E1583" s="1" t="s">
        <v>54</v>
      </c>
      <c r="I1583" s="1" t="s">
        <v>54</v>
      </c>
      <c r="J1583" s="2"/>
      <c r="K1583" s="1" t="s">
        <v>54</v>
      </c>
      <c r="M1583" s="1" t="b">
        <f>OR(Solution!$C$2=1,INDEX(Solution!$A$1:$A$11,Solution!$C$2)=Sales_Pipeline[Country])</f>
        <v>1</v>
      </c>
    </row>
    <row r="1584" spans="1:13" x14ac:dyDescent="0.25">
      <c r="A1584" s="2"/>
      <c r="B1584" s="1" t="s">
        <v>54</v>
      </c>
      <c r="C1584" s="1" t="s">
        <v>54</v>
      </c>
      <c r="D1584" s="1" t="s">
        <v>54</v>
      </c>
      <c r="E1584" s="1" t="s">
        <v>54</v>
      </c>
      <c r="I1584" s="1" t="s">
        <v>54</v>
      </c>
      <c r="J1584" s="2"/>
      <c r="K1584" s="1" t="s">
        <v>54</v>
      </c>
      <c r="M1584" s="1" t="b">
        <f>OR(Solution!$C$2=1,INDEX(Solution!$A$1:$A$11,Solution!$C$2)=Sales_Pipeline[Country])</f>
        <v>1</v>
      </c>
    </row>
    <row r="1585" spans="1:13" x14ac:dyDescent="0.25">
      <c r="A1585" s="2"/>
      <c r="B1585" s="1" t="s">
        <v>54</v>
      </c>
      <c r="C1585" s="1" t="s">
        <v>54</v>
      </c>
      <c r="D1585" s="1" t="s">
        <v>54</v>
      </c>
      <c r="E1585" s="1" t="s">
        <v>54</v>
      </c>
      <c r="I1585" s="1" t="s">
        <v>54</v>
      </c>
      <c r="J1585" s="2"/>
      <c r="K1585" s="1" t="s">
        <v>54</v>
      </c>
      <c r="M1585" s="1" t="b">
        <f>OR(Solution!$C$2=1,INDEX(Solution!$A$1:$A$11,Solution!$C$2)=Sales_Pipeline[Country])</f>
        <v>1</v>
      </c>
    </row>
    <row r="1586" spans="1:13" x14ac:dyDescent="0.25">
      <c r="A1586" s="2"/>
      <c r="B1586" s="1" t="s">
        <v>54</v>
      </c>
      <c r="C1586" s="1" t="s">
        <v>54</v>
      </c>
      <c r="D1586" s="1" t="s">
        <v>54</v>
      </c>
      <c r="E1586" s="1" t="s">
        <v>54</v>
      </c>
      <c r="I1586" s="1" t="s">
        <v>54</v>
      </c>
      <c r="J1586" s="2"/>
      <c r="K1586" s="1" t="s">
        <v>54</v>
      </c>
      <c r="M1586" s="1" t="b">
        <f>OR(Solution!$C$2=1,INDEX(Solution!$A$1:$A$11,Solution!$C$2)=Sales_Pipeline[Country])</f>
        <v>1</v>
      </c>
    </row>
    <row r="1587" spans="1:13" x14ac:dyDescent="0.25">
      <c r="A1587" s="2"/>
      <c r="B1587" s="1" t="s">
        <v>54</v>
      </c>
      <c r="C1587" s="1" t="s">
        <v>54</v>
      </c>
      <c r="D1587" s="1" t="s">
        <v>54</v>
      </c>
      <c r="E1587" s="1" t="s">
        <v>54</v>
      </c>
      <c r="I1587" s="1" t="s">
        <v>54</v>
      </c>
      <c r="J1587" s="2"/>
      <c r="K1587" s="1" t="s">
        <v>54</v>
      </c>
      <c r="M1587" s="1" t="b">
        <f>OR(Solution!$C$2=1,INDEX(Solution!$A$1:$A$11,Solution!$C$2)=Sales_Pipeline[Country])</f>
        <v>1</v>
      </c>
    </row>
    <row r="1588" spans="1:13" x14ac:dyDescent="0.25">
      <c r="A1588" s="2"/>
      <c r="B1588" s="1" t="s">
        <v>54</v>
      </c>
      <c r="C1588" s="1" t="s">
        <v>54</v>
      </c>
      <c r="D1588" s="1" t="s">
        <v>54</v>
      </c>
      <c r="E1588" s="1" t="s">
        <v>54</v>
      </c>
      <c r="I1588" s="1" t="s">
        <v>54</v>
      </c>
      <c r="J1588" s="2"/>
      <c r="K1588" s="1" t="s">
        <v>54</v>
      </c>
      <c r="M1588" s="1" t="b">
        <f>OR(Solution!$C$2=1,INDEX(Solution!$A$1:$A$11,Solution!$C$2)=Sales_Pipeline[Country])</f>
        <v>1</v>
      </c>
    </row>
    <row r="1589" spans="1:13" x14ac:dyDescent="0.25">
      <c r="A1589" s="2"/>
      <c r="B1589" s="1" t="s">
        <v>54</v>
      </c>
      <c r="C1589" s="1" t="s">
        <v>54</v>
      </c>
      <c r="D1589" s="1" t="s">
        <v>54</v>
      </c>
      <c r="E1589" s="1" t="s">
        <v>54</v>
      </c>
      <c r="I1589" s="1" t="s">
        <v>54</v>
      </c>
      <c r="J1589" s="2"/>
      <c r="K1589" s="1" t="s">
        <v>54</v>
      </c>
      <c r="M1589" s="1" t="b">
        <f>OR(Solution!$C$2=1,INDEX(Solution!$A$1:$A$11,Solution!$C$2)=Sales_Pipeline[Country])</f>
        <v>1</v>
      </c>
    </row>
    <row r="1590" spans="1:13" x14ac:dyDescent="0.25">
      <c r="A1590" s="2"/>
      <c r="B1590" s="1" t="s">
        <v>54</v>
      </c>
      <c r="C1590" s="1" t="s">
        <v>54</v>
      </c>
      <c r="D1590" s="1" t="s">
        <v>54</v>
      </c>
      <c r="E1590" s="1" t="s">
        <v>54</v>
      </c>
      <c r="I1590" s="1" t="s">
        <v>54</v>
      </c>
      <c r="J1590" s="2"/>
      <c r="K1590" s="1" t="s">
        <v>54</v>
      </c>
      <c r="M1590" s="1" t="b">
        <f>OR(Solution!$C$2=1,INDEX(Solution!$A$1:$A$11,Solution!$C$2)=Sales_Pipeline[Country])</f>
        <v>1</v>
      </c>
    </row>
    <row r="1591" spans="1:13" x14ac:dyDescent="0.25">
      <c r="A1591" s="2"/>
      <c r="B1591" s="1" t="s">
        <v>54</v>
      </c>
      <c r="C1591" s="1" t="s">
        <v>54</v>
      </c>
      <c r="D1591" s="1" t="s">
        <v>54</v>
      </c>
      <c r="E1591" s="1" t="s">
        <v>54</v>
      </c>
      <c r="I1591" s="1" t="s">
        <v>54</v>
      </c>
      <c r="J1591" s="2"/>
      <c r="K1591" s="1" t="s">
        <v>54</v>
      </c>
      <c r="M1591" s="1" t="b">
        <f>OR(Solution!$C$2=1,INDEX(Solution!$A$1:$A$11,Solution!$C$2)=Sales_Pipeline[Country])</f>
        <v>1</v>
      </c>
    </row>
    <row r="1592" spans="1:13" x14ac:dyDescent="0.25">
      <c r="A1592" s="2"/>
      <c r="B1592" s="1" t="s">
        <v>54</v>
      </c>
      <c r="C1592" s="1" t="s">
        <v>54</v>
      </c>
      <c r="D1592" s="1" t="s">
        <v>54</v>
      </c>
      <c r="E1592" s="1" t="s">
        <v>54</v>
      </c>
      <c r="I1592" s="1" t="s">
        <v>54</v>
      </c>
      <c r="J1592" s="2"/>
      <c r="K1592" s="1" t="s">
        <v>54</v>
      </c>
      <c r="M1592" s="1" t="b">
        <f>OR(Solution!$C$2=1,INDEX(Solution!$A$1:$A$11,Solution!$C$2)=Sales_Pipeline[Country])</f>
        <v>1</v>
      </c>
    </row>
    <row r="1593" spans="1:13" x14ac:dyDescent="0.25">
      <c r="A1593" s="2"/>
      <c r="B1593" s="1" t="s">
        <v>54</v>
      </c>
      <c r="C1593" s="1" t="s">
        <v>54</v>
      </c>
      <c r="D1593" s="1" t="s">
        <v>54</v>
      </c>
      <c r="E1593" s="1" t="s">
        <v>54</v>
      </c>
      <c r="I1593" s="1" t="s">
        <v>54</v>
      </c>
      <c r="J1593" s="2"/>
      <c r="K1593" s="1" t="s">
        <v>54</v>
      </c>
      <c r="M1593" s="1" t="b">
        <f>OR(Solution!$C$2=1,INDEX(Solution!$A$1:$A$11,Solution!$C$2)=Sales_Pipeline[Country])</f>
        <v>1</v>
      </c>
    </row>
    <row r="1594" spans="1:13" x14ac:dyDescent="0.25">
      <c r="A1594" s="2"/>
      <c r="B1594" s="1" t="s">
        <v>54</v>
      </c>
      <c r="C1594" s="1" t="s">
        <v>54</v>
      </c>
      <c r="D1594" s="1" t="s">
        <v>54</v>
      </c>
      <c r="E1594" s="1" t="s">
        <v>54</v>
      </c>
      <c r="I1594" s="1" t="s">
        <v>54</v>
      </c>
      <c r="J1594" s="2"/>
      <c r="K1594" s="1" t="s">
        <v>54</v>
      </c>
      <c r="M1594" s="1" t="b">
        <f>OR(Solution!$C$2=1,INDEX(Solution!$A$1:$A$11,Solution!$C$2)=Sales_Pipeline[Country])</f>
        <v>1</v>
      </c>
    </row>
    <row r="1595" spans="1:13" x14ac:dyDescent="0.25">
      <c r="A1595" s="2"/>
      <c r="B1595" s="1" t="s">
        <v>54</v>
      </c>
      <c r="C1595" s="1" t="s">
        <v>54</v>
      </c>
      <c r="D1595" s="1" t="s">
        <v>54</v>
      </c>
      <c r="E1595" s="1" t="s">
        <v>54</v>
      </c>
      <c r="I1595" s="1" t="s">
        <v>54</v>
      </c>
      <c r="J1595" s="2"/>
      <c r="K1595" s="1" t="s">
        <v>54</v>
      </c>
      <c r="M1595" s="1" t="b">
        <f>OR(Solution!$C$2=1,INDEX(Solution!$A$1:$A$11,Solution!$C$2)=Sales_Pipeline[Country])</f>
        <v>1</v>
      </c>
    </row>
    <row r="1596" spans="1:13" x14ac:dyDescent="0.25">
      <c r="A1596" s="2"/>
      <c r="B1596" s="1" t="s">
        <v>54</v>
      </c>
      <c r="C1596" s="1" t="s">
        <v>54</v>
      </c>
      <c r="D1596" s="1" t="s">
        <v>54</v>
      </c>
      <c r="E1596" s="1" t="s">
        <v>54</v>
      </c>
      <c r="I1596" s="1" t="s">
        <v>54</v>
      </c>
      <c r="J1596" s="2"/>
      <c r="K1596" s="1" t="s">
        <v>54</v>
      </c>
      <c r="M1596" s="1" t="b">
        <f>OR(Solution!$C$2=1,INDEX(Solution!$A$1:$A$11,Solution!$C$2)=Sales_Pipeline[Country])</f>
        <v>1</v>
      </c>
    </row>
    <row r="1597" spans="1:13" x14ac:dyDescent="0.25">
      <c r="A1597" s="2"/>
      <c r="B1597" s="1" t="s">
        <v>54</v>
      </c>
      <c r="C1597" s="1" t="s">
        <v>54</v>
      </c>
      <c r="D1597" s="1" t="s">
        <v>54</v>
      </c>
      <c r="E1597" s="1" t="s">
        <v>54</v>
      </c>
      <c r="I1597" s="1" t="s">
        <v>54</v>
      </c>
      <c r="J1597" s="2"/>
      <c r="K1597" s="1" t="s">
        <v>54</v>
      </c>
      <c r="M1597" s="1" t="b">
        <f>OR(Solution!$C$2=1,INDEX(Solution!$A$1:$A$11,Solution!$C$2)=Sales_Pipeline[Country])</f>
        <v>1</v>
      </c>
    </row>
    <row r="1598" spans="1:13" x14ac:dyDescent="0.25">
      <c r="A1598" s="2"/>
      <c r="B1598" s="1" t="s">
        <v>54</v>
      </c>
      <c r="C1598" s="1" t="s">
        <v>54</v>
      </c>
      <c r="D1598" s="1" t="s">
        <v>54</v>
      </c>
      <c r="E1598" s="1" t="s">
        <v>54</v>
      </c>
      <c r="I1598" s="1" t="s">
        <v>54</v>
      </c>
      <c r="J1598" s="2"/>
      <c r="K1598" s="1" t="s">
        <v>54</v>
      </c>
      <c r="M1598" s="1" t="b">
        <f>OR(Solution!$C$2=1,INDEX(Solution!$A$1:$A$11,Solution!$C$2)=Sales_Pipeline[Country])</f>
        <v>1</v>
      </c>
    </row>
    <row r="1599" spans="1:13" x14ac:dyDescent="0.25">
      <c r="A1599" s="2"/>
      <c r="B1599" s="1" t="s">
        <v>54</v>
      </c>
      <c r="C1599" s="1" t="s">
        <v>54</v>
      </c>
      <c r="D1599" s="1" t="s">
        <v>54</v>
      </c>
      <c r="E1599" s="1" t="s">
        <v>54</v>
      </c>
      <c r="I1599" s="1" t="s">
        <v>54</v>
      </c>
      <c r="J1599" s="2"/>
      <c r="K1599" s="1" t="s">
        <v>54</v>
      </c>
      <c r="M1599" s="1" t="b">
        <f>OR(Solution!$C$2=1,INDEX(Solution!$A$1:$A$11,Solution!$C$2)=Sales_Pipeline[Country])</f>
        <v>1</v>
      </c>
    </row>
    <row r="1600" spans="1:13" x14ac:dyDescent="0.25">
      <c r="A1600" s="2"/>
      <c r="B1600" s="1" t="s">
        <v>54</v>
      </c>
      <c r="C1600" s="1" t="s">
        <v>54</v>
      </c>
      <c r="D1600" s="1" t="s">
        <v>54</v>
      </c>
      <c r="E1600" s="1" t="s">
        <v>54</v>
      </c>
      <c r="I1600" s="1" t="s">
        <v>54</v>
      </c>
      <c r="J1600" s="2"/>
      <c r="K1600" s="1" t="s">
        <v>54</v>
      </c>
      <c r="M1600" s="1" t="b">
        <f>OR(Solution!$C$2=1,INDEX(Solution!$A$1:$A$11,Solution!$C$2)=Sales_Pipeline[Country])</f>
        <v>1</v>
      </c>
    </row>
    <row r="1601" spans="1:13" x14ac:dyDescent="0.25">
      <c r="A1601" s="2"/>
      <c r="B1601" s="1" t="s">
        <v>54</v>
      </c>
      <c r="C1601" s="1" t="s">
        <v>54</v>
      </c>
      <c r="D1601" s="1" t="s">
        <v>54</v>
      </c>
      <c r="E1601" s="1" t="s">
        <v>54</v>
      </c>
      <c r="I1601" s="1" t="s">
        <v>54</v>
      </c>
      <c r="J1601" s="2"/>
      <c r="K1601" s="1" t="s">
        <v>54</v>
      </c>
      <c r="M1601" s="1" t="b">
        <f>OR(Solution!$C$2=1,INDEX(Solution!$A$1:$A$11,Solution!$C$2)=Sales_Pipeline[Country])</f>
        <v>1</v>
      </c>
    </row>
    <row r="1602" spans="1:13" x14ac:dyDescent="0.25">
      <c r="A1602" s="2"/>
      <c r="B1602" s="1" t="s">
        <v>54</v>
      </c>
      <c r="C1602" s="1" t="s">
        <v>54</v>
      </c>
      <c r="D1602" s="1" t="s">
        <v>54</v>
      </c>
      <c r="E1602" s="1" t="s">
        <v>54</v>
      </c>
      <c r="I1602" s="1" t="s">
        <v>54</v>
      </c>
      <c r="J1602" s="2"/>
      <c r="K1602" s="1" t="s">
        <v>54</v>
      </c>
      <c r="M1602" s="1" t="b">
        <f>OR(Solution!$C$2=1,INDEX(Solution!$A$1:$A$11,Solution!$C$2)=Sales_Pipeline[Country])</f>
        <v>1</v>
      </c>
    </row>
    <row r="1603" spans="1:13" x14ac:dyDescent="0.25">
      <c r="A1603" s="2"/>
      <c r="B1603" s="1" t="s">
        <v>54</v>
      </c>
      <c r="C1603" s="1" t="s">
        <v>54</v>
      </c>
      <c r="D1603" s="1" t="s">
        <v>54</v>
      </c>
      <c r="E1603" s="1" t="s">
        <v>54</v>
      </c>
      <c r="I1603" s="1" t="s">
        <v>54</v>
      </c>
      <c r="J1603" s="2"/>
      <c r="K1603" s="1" t="s">
        <v>54</v>
      </c>
      <c r="M1603" s="1" t="b">
        <f>OR(Solution!$C$2=1,INDEX(Solution!$A$1:$A$11,Solution!$C$2)=Sales_Pipeline[Country])</f>
        <v>1</v>
      </c>
    </row>
    <row r="1604" spans="1:13" x14ac:dyDescent="0.25">
      <c r="A1604" s="2"/>
      <c r="B1604" s="1" t="s">
        <v>54</v>
      </c>
      <c r="C1604" s="1" t="s">
        <v>54</v>
      </c>
      <c r="D1604" s="1" t="s">
        <v>54</v>
      </c>
      <c r="E1604" s="1" t="s">
        <v>54</v>
      </c>
      <c r="I1604" s="1" t="s">
        <v>54</v>
      </c>
      <c r="J1604" s="2"/>
      <c r="K1604" s="1" t="s">
        <v>54</v>
      </c>
      <c r="M1604" s="1" t="b">
        <f>OR(Solution!$C$2=1,INDEX(Solution!$A$1:$A$11,Solution!$C$2)=Sales_Pipeline[Country])</f>
        <v>1</v>
      </c>
    </row>
    <row r="1605" spans="1:13" x14ac:dyDescent="0.25">
      <c r="A1605" s="2"/>
      <c r="B1605" s="1" t="s">
        <v>54</v>
      </c>
      <c r="C1605" s="1" t="s">
        <v>54</v>
      </c>
      <c r="D1605" s="1" t="s">
        <v>54</v>
      </c>
      <c r="E1605" s="1" t="s">
        <v>54</v>
      </c>
      <c r="I1605" s="1" t="s">
        <v>54</v>
      </c>
      <c r="J1605" s="2"/>
      <c r="K1605" s="1" t="s">
        <v>54</v>
      </c>
      <c r="M1605" s="1" t="b">
        <f>OR(Solution!$C$2=1,INDEX(Solution!$A$1:$A$11,Solution!$C$2)=Sales_Pipeline[Country])</f>
        <v>1</v>
      </c>
    </row>
    <row r="1606" spans="1:13" x14ac:dyDescent="0.25">
      <c r="A1606" s="2"/>
      <c r="B1606" s="1" t="s">
        <v>54</v>
      </c>
      <c r="C1606" s="1" t="s">
        <v>54</v>
      </c>
      <c r="D1606" s="1" t="s">
        <v>54</v>
      </c>
      <c r="E1606" s="1" t="s">
        <v>54</v>
      </c>
      <c r="I1606" s="1" t="s">
        <v>54</v>
      </c>
      <c r="J1606" s="2"/>
      <c r="K1606" s="1" t="s">
        <v>54</v>
      </c>
      <c r="M1606" s="1" t="b">
        <f>OR(Solution!$C$2=1,INDEX(Solution!$A$1:$A$11,Solution!$C$2)=Sales_Pipeline[Country])</f>
        <v>1</v>
      </c>
    </row>
    <row r="1607" spans="1:13" x14ac:dyDescent="0.25">
      <c r="A1607" s="2"/>
      <c r="B1607" s="1" t="s">
        <v>54</v>
      </c>
      <c r="C1607" s="1" t="s">
        <v>54</v>
      </c>
      <c r="D1607" s="1" t="s">
        <v>54</v>
      </c>
      <c r="E1607" s="1" t="s">
        <v>54</v>
      </c>
      <c r="I1607" s="1" t="s">
        <v>54</v>
      </c>
      <c r="J1607" s="2"/>
      <c r="K1607" s="1" t="s">
        <v>54</v>
      </c>
      <c r="M1607" s="1" t="b">
        <f>OR(Solution!$C$2=1,INDEX(Solution!$A$1:$A$11,Solution!$C$2)=Sales_Pipeline[Country])</f>
        <v>1</v>
      </c>
    </row>
    <row r="1608" spans="1:13" x14ac:dyDescent="0.25">
      <c r="A1608" s="2"/>
      <c r="B1608" s="1" t="s">
        <v>54</v>
      </c>
      <c r="C1608" s="1" t="s">
        <v>54</v>
      </c>
      <c r="D1608" s="1" t="s">
        <v>54</v>
      </c>
      <c r="E1608" s="1" t="s">
        <v>54</v>
      </c>
      <c r="I1608" s="1" t="s">
        <v>54</v>
      </c>
      <c r="J1608" s="2"/>
      <c r="K1608" s="1" t="s">
        <v>54</v>
      </c>
      <c r="M1608" s="1" t="b">
        <f>OR(Solution!$C$2=1,INDEX(Solution!$A$1:$A$11,Solution!$C$2)=Sales_Pipeline[Country])</f>
        <v>1</v>
      </c>
    </row>
    <row r="1609" spans="1:13" x14ac:dyDescent="0.25">
      <c r="A1609" s="2"/>
      <c r="B1609" s="1" t="s">
        <v>54</v>
      </c>
      <c r="C1609" s="1" t="s">
        <v>54</v>
      </c>
      <c r="D1609" s="1" t="s">
        <v>54</v>
      </c>
      <c r="E1609" s="1" t="s">
        <v>54</v>
      </c>
      <c r="I1609" s="1" t="s">
        <v>54</v>
      </c>
      <c r="J1609" s="2"/>
      <c r="K1609" s="1" t="s">
        <v>54</v>
      </c>
      <c r="M1609" s="1" t="b">
        <f>OR(Solution!$C$2=1,INDEX(Solution!$A$1:$A$11,Solution!$C$2)=Sales_Pipeline[Country])</f>
        <v>1</v>
      </c>
    </row>
    <row r="1610" spans="1:13" x14ac:dyDescent="0.25">
      <c r="A1610" s="2"/>
      <c r="B1610" s="1" t="s">
        <v>54</v>
      </c>
      <c r="C1610" s="1" t="s">
        <v>54</v>
      </c>
      <c r="D1610" s="1" t="s">
        <v>54</v>
      </c>
      <c r="E1610" s="1" t="s">
        <v>54</v>
      </c>
      <c r="I1610" s="1" t="s">
        <v>54</v>
      </c>
      <c r="J1610" s="2"/>
      <c r="K1610" s="1" t="s">
        <v>54</v>
      </c>
      <c r="M1610" s="1" t="b">
        <f>OR(Solution!$C$2=1,INDEX(Solution!$A$1:$A$11,Solution!$C$2)=Sales_Pipeline[Country])</f>
        <v>1</v>
      </c>
    </row>
    <row r="1611" spans="1:13" x14ac:dyDescent="0.25">
      <c r="A1611" s="2"/>
      <c r="B1611" s="1" t="s">
        <v>54</v>
      </c>
      <c r="C1611" s="1" t="s">
        <v>54</v>
      </c>
      <c r="D1611" s="1" t="s">
        <v>54</v>
      </c>
      <c r="E1611" s="1" t="s">
        <v>54</v>
      </c>
      <c r="I1611" s="1" t="s">
        <v>54</v>
      </c>
      <c r="J1611" s="2"/>
      <c r="K1611" s="1" t="s">
        <v>54</v>
      </c>
      <c r="M1611" s="1" t="b">
        <f>OR(Solution!$C$2=1,INDEX(Solution!$A$1:$A$11,Solution!$C$2)=Sales_Pipeline[Country])</f>
        <v>1</v>
      </c>
    </row>
    <row r="1612" spans="1:13" x14ac:dyDescent="0.25">
      <c r="A1612" s="2"/>
      <c r="B1612" s="1" t="s">
        <v>54</v>
      </c>
      <c r="C1612" s="1" t="s">
        <v>54</v>
      </c>
      <c r="D1612" s="1" t="s">
        <v>54</v>
      </c>
      <c r="E1612" s="1" t="s">
        <v>54</v>
      </c>
      <c r="I1612" s="1" t="s">
        <v>54</v>
      </c>
      <c r="J1612" s="2"/>
      <c r="K1612" s="1" t="s">
        <v>54</v>
      </c>
      <c r="M1612" s="1" t="b">
        <f>OR(Solution!$C$2=1,INDEX(Solution!$A$1:$A$11,Solution!$C$2)=Sales_Pipeline[Country])</f>
        <v>1</v>
      </c>
    </row>
    <row r="1613" spans="1:13" x14ac:dyDescent="0.25">
      <c r="A1613" s="2"/>
      <c r="B1613" s="1" t="s">
        <v>54</v>
      </c>
      <c r="C1613" s="1" t="s">
        <v>54</v>
      </c>
      <c r="D1613" s="1" t="s">
        <v>54</v>
      </c>
      <c r="E1613" s="1" t="s">
        <v>54</v>
      </c>
      <c r="I1613" s="1" t="s">
        <v>54</v>
      </c>
      <c r="J1613" s="2"/>
      <c r="K1613" s="1" t="s">
        <v>54</v>
      </c>
      <c r="M1613" s="1" t="b">
        <f>OR(Solution!$C$2=1,INDEX(Solution!$A$1:$A$11,Solution!$C$2)=Sales_Pipeline[Country])</f>
        <v>1</v>
      </c>
    </row>
    <row r="1614" spans="1:13" x14ac:dyDescent="0.25">
      <c r="A1614" s="2"/>
      <c r="B1614" s="1" t="s">
        <v>54</v>
      </c>
      <c r="C1614" s="1" t="s">
        <v>54</v>
      </c>
      <c r="D1614" s="1" t="s">
        <v>54</v>
      </c>
      <c r="E1614" s="1" t="s">
        <v>54</v>
      </c>
      <c r="I1614" s="1" t="s">
        <v>54</v>
      </c>
      <c r="J1614" s="2"/>
      <c r="K1614" s="1" t="s">
        <v>54</v>
      </c>
      <c r="M1614" s="1" t="b">
        <f>OR(Solution!$C$2=1,INDEX(Solution!$A$1:$A$11,Solution!$C$2)=Sales_Pipeline[Country])</f>
        <v>1</v>
      </c>
    </row>
    <row r="1615" spans="1:13" x14ac:dyDescent="0.25">
      <c r="A1615" s="2"/>
      <c r="B1615" s="1" t="s">
        <v>54</v>
      </c>
      <c r="C1615" s="1" t="s">
        <v>54</v>
      </c>
      <c r="D1615" s="1" t="s">
        <v>54</v>
      </c>
      <c r="E1615" s="1" t="s">
        <v>54</v>
      </c>
      <c r="I1615" s="1" t="s">
        <v>54</v>
      </c>
      <c r="J1615" s="2"/>
      <c r="K1615" s="1" t="s">
        <v>54</v>
      </c>
      <c r="M1615" s="1" t="b">
        <f>OR(Solution!$C$2=1,INDEX(Solution!$A$1:$A$11,Solution!$C$2)=Sales_Pipeline[Country])</f>
        <v>1</v>
      </c>
    </row>
    <row r="1616" spans="1:13" x14ac:dyDescent="0.25">
      <c r="A1616" s="2"/>
      <c r="B1616" s="1" t="s">
        <v>54</v>
      </c>
      <c r="C1616" s="1" t="s">
        <v>54</v>
      </c>
      <c r="D1616" s="1" t="s">
        <v>54</v>
      </c>
      <c r="E1616" s="1" t="s">
        <v>54</v>
      </c>
      <c r="I1616" s="1" t="s">
        <v>54</v>
      </c>
      <c r="J1616" s="2"/>
      <c r="K1616" s="1" t="s">
        <v>54</v>
      </c>
      <c r="M1616" s="1" t="b">
        <f>OR(Solution!$C$2=1,INDEX(Solution!$A$1:$A$11,Solution!$C$2)=Sales_Pipeline[Country])</f>
        <v>1</v>
      </c>
    </row>
    <row r="1617" spans="1:13" x14ac:dyDescent="0.25">
      <c r="A1617" s="2"/>
      <c r="B1617" s="1" t="s">
        <v>54</v>
      </c>
      <c r="C1617" s="1" t="s">
        <v>54</v>
      </c>
      <c r="D1617" s="1" t="s">
        <v>54</v>
      </c>
      <c r="E1617" s="1" t="s">
        <v>54</v>
      </c>
      <c r="I1617" s="1" t="s">
        <v>54</v>
      </c>
      <c r="J1617" s="2"/>
      <c r="K1617" s="1" t="s">
        <v>54</v>
      </c>
      <c r="M1617" s="1" t="b">
        <f>OR(Solution!$C$2=1,INDEX(Solution!$A$1:$A$11,Solution!$C$2)=Sales_Pipeline[Country])</f>
        <v>1</v>
      </c>
    </row>
    <row r="1618" spans="1:13" x14ac:dyDescent="0.25">
      <c r="A1618" s="2"/>
      <c r="B1618" s="1" t="s">
        <v>54</v>
      </c>
      <c r="C1618" s="1" t="s">
        <v>54</v>
      </c>
      <c r="D1618" s="1" t="s">
        <v>54</v>
      </c>
      <c r="E1618" s="1" t="s">
        <v>54</v>
      </c>
      <c r="I1618" s="1" t="s">
        <v>54</v>
      </c>
      <c r="J1618" s="2"/>
      <c r="K1618" s="1" t="s">
        <v>54</v>
      </c>
      <c r="M1618" s="1" t="b">
        <f>OR(Solution!$C$2=1,INDEX(Solution!$A$1:$A$11,Solution!$C$2)=Sales_Pipeline[Country])</f>
        <v>1</v>
      </c>
    </row>
    <row r="1619" spans="1:13" x14ac:dyDescent="0.25">
      <c r="A1619" s="2"/>
      <c r="B1619" s="1" t="s">
        <v>54</v>
      </c>
      <c r="C1619" s="1" t="s">
        <v>54</v>
      </c>
      <c r="D1619" s="1" t="s">
        <v>54</v>
      </c>
      <c r="E1619" s="1" t="s">
        <v>54</v>
      </c>
      <c r="I1619" s="1" t="s">
        <v>54</v>
      </c>
      <c r="J1619" s="2"/>
      <c r="K1619" s="1" t="s">
        <v>54</v>
      </c>
      <c r="M1619" s="1" t="b">
        <f>OR(Solution!$C$2=1,INDEX(Solution!$A$1:$A$11,Solution!$C$2)=Sales_Pipeline[Country])</f>
        <v>1</v>
      </c>
    </row>
    <row r="1620" spans="1:13" x14ac:dyDescent="0.25">
      <c r="A1620" s="2"/>
      <c r="B1620" s="1" t="s">
        <v>54</v>
      </c>
      <c r="C1620" s="1" t="s">
        <v>54</v>
      </c>
      <c r="D1620" s="1" t="s">
        <v>54</v>
      </c>
      <c r="E1620" s="1" t="s">
        <v>54</v>
      </c>
      <c r="I1620" s="1" t="s">
        <v>54</v>
      </c>
      <c r="J1620" s="2"/>
      <c r="K1620" s="1" t="s">
        <v>54</v>
      </c>
      <c r="M1620" s="1" t="b">
        <f>OR(Solution!$C$2=1,INDEX(Solution!$A$1:$A$11,Solution!$C$2)=Sales_Pipeline[Country])</f>
        <v>1</v>
      </c>
    </row>
    <row r="1621" spans="1:13" x14ac:dyDescent="0.25">
      <c r="A1621" s="2"/>
      <c r="B1621" s="1" t="s">
        <v>54</v>
      </c>
      <c r="C1621" s="1" t="s">
        <v>54</v>
      </c>
      <c r="D1621" s="1" t="s">
        <v>54</v>
      </c>
      <c r="E1621" s="1" t="s">
        <v>54</v>
      </c>
      <c r="I1621" s="1" t="s">
        <v>54</v>
      </c>
      <c r="J1621" s="2"/>
      <c r="K1621" s="1" t="s">
        <v>54</v>
      </c>
      <c r="M1621" s="1" t="b">
        <f>OR(Solution!$C$2=1,INDEX(Solution!$A$1:$A$11,Solution!$C$2)=Sales_Pipeline[Country])</f>
        <v>1</v>
      </c>
    </row>
    <row r="1622" spans="1:13" x14ac:dyDescent="0.25">
      <c r="A1622" s="2"/>
      <c r="B1622" s="1" t="s">
        <v>54</v>
      </c>
      <c r="C1622" s="1" t="s">
        <v>54</v>
      </c>
      <c r="D1622" s="1" t="s">
        <v>54</v>
      </c>
      <c r="E1622" s="1" t="s">
        <v>54</v>
      </c>
      <c r="I1622" s="1" t="s">
        <v>54</v>
      </c>
      <c r="J1622" s="2"/>
      <c r="K1622" s="1" t="s">
        <v>54</v>
      </c>
      <c r="M1622" s="1" t="b">
        <f>OR(Solution!$C$2=1,INDEX(Solution!$A$1:$A$11,Solution!$C$2)=Sales_Pipeline[Country])</f>
        <v>1</v>
      </c>
    </row>
    <row r="1623" spans="1:13" x14ac:dyDescent="0.25">
      <c r="A1623" s="2"/>
      <c r="B1623" s="1" t="s">
        <v>54</v>
      </c>
      <c r="C1623" s="1" t="s">
        <v>54</v>
      </c>
      <c r="D1623" s="1" t="s">
        <v>54</v>
      </c>
      <c r="E1623" s="1" t="s">
        <v>54</v>
      </c>
      <c r="I1623" s="1" t="s">
        <v>54</v>
      </c>
      <c r="J1623" s="2"/>
      <c r="K1623" s="1" t="s">
        <v>54</v>
      </c>
      <c r="M1623" s="1" t="b">
        <f>OR(Solution!$C$2=1,INDEX(Solution!$A$1:$A$11,Solution!$C$2)=Sales_Pipeline[Country])</f>
        <v>1</v>
      </c>
    </row>
    <row r="1624" spans="1:13" x14ac:dyDescent="0.25">
      <c r="A1624" s="2"/>
      <c r="B1624" s="1" t="s">
        <v>54</v>
      </c>
      <c r="C1624" s="1" t="s">
        <v>54</v>
      </c>
      <c r="D1624" s="1" t="s">
        <v>54</v>
      </c>
      <c r="E1624" s="1" t="s">
        <v>54</v>
      </c>
      <c r="I1624" s="1" t="s">
        <v>54</v>
      </c>
      <c r="J1624" s="2"/>
      <c r="K1624" s="1" t="s">
        <v>54</v>
      </c>
      <c r="M1624" s="1" t="b">
        <f>OR(Solution!$C$2=1,INDEX(Solution!$A$1:$A$11,Solution!$C$2)=Sales_Pipeline[Country])</f>
        <v>1</v>
      </c>
    </row>
    <row r="1625" spans="1:13" x14ac:dyDescent="0.25">
      <c r="A1625" s="2"/>
      <c r="B1625" s="1" t="s">
        <v>54</v>
      </c>
      <c r="C1625" s="1" t="s">
        <v>54</v>
      </c>
      <c r="D1625" s="1" t="s">
        <v>54</v>
      </c>
      <c r="E1625" s="1" t="s">
        <v>54</v>
      </c>
      <c r="I1625" s="1" t="s">
        <v>54</v>
      </c>
      <c r="J1625" s="2"/>
      <c r="K1625" s="1" t="s">
        <v>54</v>
      </c>
      <c r="M1625" s="1" t="b">
        <f>OR(Solution!$C$2=1,INDEX(Solution!$A$1:$A$11,Solution!$C$2)=Sales_Pipeline[Country])</f>
        <v>1</v>
      </c>
    </row>
    <row r="1626" spans="1:13" x14ac:dyDescent="0.25">
      <c r="A1626" s="2"/>
      <c r="B1626" s="1" t="s">
        <v>54</v>
      </c>
      <c r="C1626" s="1" t="s">
        <v>54</v>
      </c>
      <c r="D1626" s="1" t="s">
        <v>54</v>
      </c>
      <c r="E1626" s="1" t="s">
        <v>54</v>
      </c>
      <c r="I1626" s="1" t="s">
        <v>54</v>
      </c>
      <c r="J1626" s="2"/>
      <c r="K1626" s="1" t="s">
        <v>54</v>
      </c>
      <c r="M1626" s="1" t="b">
        <f>OR(Solution!$C$2=1,INDEX(Solution!$A$1:$A$11,Solution!$C$2)=Sales_Pipeline[Country])</f>
        <v>1</v>
      </c>
    </row>
    <row r="1627" spans="1:13" x14ac:dyDescent="0.25">
      <c r="A1627" s="2"/>
      <c r="B1627" s="1" t="s">
        <v>54</v>
      </c>
      <c r="C1627" s="1" t="s">
        <v>54</v>
      </c>
      <c r="D1627" s="1" t="s">
        <v>54</v>
      </c>
      <c r="E1627" s="1" t="s">
        <v>54</v>
      </c>
      <c r="I1627" s="1" t="s">
        <v>54</v>
      </c>
      <c r="J1627" s="2"/>
      <c r="K1627" s="1" t="s">
        <v>54</v>
      </c>
      <c r="M1627" s="1" t="b">
        <f>OR(Solution!$C$2=1,INDEX(Solution!$A$1:$A$11,Solution!$C$2)=Sales_Pipeline[Country])</f>
        <v>1</v>
      </c>
    </row>
    <row r="1628" spans="1:13" x14ac:dyDescent="0.25">
      <c r="A1628" s="2"/>
      <c r="B1628" s="1" t="s">
        <v>54</v>
      </c>
      <c r="C1628" s="1" t="s">
        <v>54</v>
      </c>
      <c r="D1628" s="1" t="s">
        <v>54</v>
      </c>
      <c r="E1628" s="1" t="s">
        <v>54</v>
      </c>
      <c r="I1628" s="1" t="s">
        <v>54</v>
      </c>
      <c r="J1628" s="2"/>
      <c r="K1628" s="1" t="s">
        <v>54</v>
      </c>
      <c r="M1628" s="1" t="b">
        <f>OR(Solution!$C$2=1,INDEX(Solution!$A$1:$A$11,Solution!$C$2)=Sales_Pipeline[Country])</f>
        <v>1</v>
      </c>
    </row>
    <row r="1629" spans="1:13" x14ac:dyDescent="0.25">
      <c r="A1629" s="2"/>
      <c r="B1629" s="1" t="s">
        <v>54</v>
      </c>
      <c r="C1629" s="1" t="s">
        <v>54</v>
      </c>
      <c r="D1629" s="1" t="s">
        <v>54</v>
      </c>
      <c r="E1629" s="1" t="s">
        <v>54</v>
      </c>
      <c r="I1629" s="1" t="s">
        <v>54</v>
      </c>
      <c r="J1629" s="2"/>
      <c r="K1629" s="1" t="s">
        <v>54</v>
      </c>
      <c r="M1629" s="1" t="b">
        <f>OR(Solution!$C$2=1,INDEX(Solution!$A$1:$A$11,Solution!$C$2)=Sales_Pipeline[Country])</f>
        <v>1</v>
      </c>
    </row>
    <row r="1630" spans="1:13" x14ac:dyDescent="0.25">
      <c r="A1630" s="2"/>
      <c r="B1630" s="1" t="s">
        <v>54</v>
      </c>
      <c r="C1630" s="1" t="s">
        <v>54</v>
      </c>
      <c r="D1630" s="1" t="s">
        <v>54</v>
      </c>
      <c r="E1630" s="1" t="s">
        <v>54</v>
      </c>
      <c r="I1630" s="1" t="s">
        <v>54</v>
      </c>
      <c r="J1630" s="2"/>
      <c r="K1630" s="1" t="s">
        <v>54</v>
      </c>
      <c r="M1630" s="1" t="b">
        <f>OR(Solution!$C$2=1,INDEX(Solution!$A$1:$A$11,Solution!$C$2)=Sales_Pipeline[Country])</f>
        <v>1</v>
      </c>
    </row>
    <row r="1631" spans="1:13" x14ac:dyDescent="0.25">
      <c r="A1631" s="2"/>
      <c r="B1631" s="1" t="s">
        <v>54</v>
      </c>
      <c r="C1631" s="1" t="s">
        <v>54</v>
      </c>
      <c r="D1631" s="1" t="s">
        <v>54</v>
      </c>
      <c r="E1631" s="1" t="s">
        <v>54</v>
      </c>
      <c r="I1631" s="1" t="s">
        <v>54</v>
      </c>
      <c r="J1631" s="2"/>
      <c r="K1631" s="1" t="s">
        <v>54</v>
      </c>
      <c r="M1631" s="1" t="b">
        <f>OR(Solution!$C$2=1,INDEX(Solution!$A$1:$A$11,Solution!$C$2)=Sales_Pipeline[Country])</f>
        <v>1</v>
      </c>
    </row>
    <row r="1632" spans="1:13" x14ac:dyDescent="0.25">
      <c r="A1632" s="2"/>
      <c r="B1632" s="1" t="s">
        <v>54</v>
      </c>
      <c r="C1632" s="1" t="s">
        <v>54</v>
      </c>
      <c r="D1632" s="1" t="s">
        <v>54</v>
      </c>
      <c r="E1632" s="1" t="s">
        <v>54</v>
      </c>
      <c r="I1632" s="1" t="s">
        <v>54</v>
      </c>
      <c r="J1632" s="2"/>
      <c r="K1632" s="1" t="s">
        <v>54</v>
      </c>
      <c r="M1632" s="1" t="b">
        <f>OR(Solution!$C$2=1,INDEX(Solution!$A$1:$A$11,Solution!$C$2)=Sales_Pipeline[Country])</f>
        <v>1</v>
      </c>
    </row>
    <row r="1633" spans="1:13" x14ac:dyDescent="0.25">
      <c r="A1633" s="2"/>
      <c r="B1633" s="1" t="s">
        <v>54</v>
      </c>
      <c r="C1633" s="1" t="s">
        <v>54</v>
      </c>
      <c r="D1633" s="1" t="s">
        <v>54</v>
      </c>
      <c r="E1633" s="1" t="s">
        <v>54</v>
      </c>
      <c r="I1633" s="1" t="s">
        <v>54</v>
      </c>
      <c r="J1633" s="2"/>
      <c r="K1633" s="1" t="s">
        <v>54</v>
      </c>
      <c r="M1633" s="1" t="b">
        <f>OR(Solution!$C$2=1,INDEX(Solution!$A$1:$A$11,Solution!$C$2)=Sales_Pipeline[Country])</f>
        <v>1</v>
      </c>
    </row>
    <row r="1634" spans="1:13" x14ac:dyDescent="0.25">
      <c r="A1634" s="2"/>
      <c r="B1634" s="1" t="s">
        <v>54</v>
      </c>
      <c r="C1634" s="1" t="s">
        <v>54</v>
      </c>
      <c r="D1634" s="1" t="s">
        <v>54</v>
      </c>
      <c r="E1634" s="1" t="s">
        <v>54</v>
      </c>
      <c r="I1634" s="1" t="s">
        <v>54</v>
      </c>
      <c r="J1634" s="2"/>
      <c r="K1634" s="1" t="s">
        <v>54</v>
      </c>
      <c r="M1634" s="1" t="b">
        <f>OR(Solution!$C$2=1,INDEX(Solution!$A$1:$A$11,Solution!$C$2)=Sales_Pipeline[Country])</f>
        <v>1</v>
      </c>
    </row>
    <row r="1635" spans="1:13" x14ac:dyDescent="0.25">
      <c r="A1635" s="2"/>
      <c r="B1635" s="1" t="s">
        <v>54</v>
      </c>
      <c r="C1635" s="1" t="s">
        <v>54</v>
      </c>
      <c r="D1635" s="1" t="s">
        <v>54</v>
      </c>
      <c r="E1635" s="1" t="s">
        <v>54</v>
      </c>
      <c r="I1635" s="1" t="s">
        <v>54</v>
      </c>
      <c r="J1635" s="2"/>
      <c r="K1635" s="1" t="s">
        <v>54</v>
      </c>
      <c r="M1635" s="1" t="b">
        <f>OR(Solution!$C$2=1,INDEX(Solution!$A$1:$A$11,Solution!$C$2)=Sales_Pipeline[Country])</f>
        <v>1</v>
      </c>
    </row>
    <row r="1636" spans="1:13" x14ac:dyDescent="0.25">
      <c r="A1636" s="2"/>
      <c r="B1636" s="1" t="s">
        <v>54</v>
      </c>
      <c r="C1636" s="1" t="s">
        <v>54</v>
      </c>
      <c r="D1636" s="1" t="s">
        <v>54</v>
      </c>
      <c r="E1636" s="1" t="s">
        <v>54</v>
      </c>
      <c r="I1636" s="1" t="s">
        <v>54</v>
      </c>
      <c r="J1636" s="2"/>
      <c r="K1636" s="1" t="s">
        <v>54</v>
      </c>
      <c r="M1636" s="1" t="b">
        <f>OR(Solution!$C$2=1,INDEX(Solution!$A$1:$A$11,Solution!$C$2)=Sales_Pipeline[Country])</f>
        <v>1</v>
      </c>
    </row>
    <row r="1637" spans="1:13" x14ac:dyDescent="0.25">
      <c r="A1637" s="2"/>
      <c r="B1637" s="1" t="s">
        <v>54</v>
      </c>
      <c r="C1637" s="1" t="s">
        <v>54</v>
      </c>
      <c r="D1637" s="1" t="s">
        <v>54</v>
      </c>
      <c r="E1637" s="1" t="s">
        <v>54</v>
      </c>
      <c r="I1637" s="1" t="s">
        <v>54</v>
      </c>
      <c r="J1637" s="2"/>
      <c r="K1637" s="1" t="s">
        <v>54</v>
      </c>
      <c r="M1637" s="1" t="b">
        <f>OR(Solution!$C$2=1,INDEX(Solution!$A$1:$A$11,Solution!$C$2)=Sales_Pipeline[Country])</f>
        <v>1</v>
      </c>
    </row>
    <row r="1638" spans="1:13" x14ac:dyDescent="0.25">
      <c r="A1638" s="2"/>
      <c r="B1638" s="1" t="s">
        <v>54</v>
      </c>
      <c r="C1638" s="1" t="s">
        <v>54</v>
      </c>
      <c r="D1638" s="1" t="s">
        <v>54</v>
      </c>
      <c r="E1638" s="1" t="s">
        <v>54</v>
      </c>
      <c r="I1638" s="1" t="s">
        <v>54</v>
      </c>
      <c r="J1638" s="2"/>
      <c r="K1638" s="1" t="s">
        <v>54</v>
      </c>
      <c r="M1638" s="1" t="b">
        <f>OR(Solution!$C$2=1,INDEX(Solution!$A$1:$A$11,Solution!$C$2)=Sales_Pipeline[Country])</f>
        <v>1</v>
      </c>
    </row>
    <row r="1639" spans="1:13" x14ac:dyDescent="0.25">
      <c r="A1639" s="2"/>
      <c r="B1639" s="1" t="s">
        <v>54</v>
      </c>
      <c r="C1639" s="1" t="s">
        <v>54</v>
      </c>
      <c r="D1639" s="1" t="s">
        <v>54</v>
      </c>
      <c r="E1639" s="1" t="s">
        <v>54</v>
      </c>
      <c r="I1639" s="1" t="s">
        <v>54</v>
      </c>
      <c r="J1639" s="2"/>
      <c r="K1639" s="1" t="s">
        <v>54</v>
      </c>
      <c r="M1639" s="1" t="b">
        <f>OR(Solution!$C$2=1,INDEX(Solution!$A$1:$A$11,Solution!$C$2)=Sales_Pipeline[Country])</f>
        <v>1</v>
      </c>
    </row>
    <row r="1640" spans="1:13" x14ac:dyDescent="0.25">
      <c r="A1640" s="2"/>
      <c r="B1640" s="1" t="s">
        <v>54</v>
      </c>
      <c r="C1640" s="1" t="s">
        <v>54</v>
      </c>
      <c r="D1640" s="1" t="s">
        <v>54</v>
      </c>
      <c r="E1640" s="1" t="s">
        <v>54</v>
      </c>
      <c r="I1640" s="1" t="s">
        <v>54</v>
      </c>
      <c r="J1640" s="2"/>
      <c r="K1640" s="1" t="s">
        <v>54</v>
      </c>
      <c r="M1640" s="1" t="b">
        <f>OR(Solution!$C$2=1,INDEX(Solution!$A$1:$A$11,Solution!$C$2)=Sales_Pipeline[Country])</f>
        <v>1</v>
      </c>
    </row>
    <row r="1641" spans="1:13" x14ac:dyDescent="0.25">
      <c r="A1641" s="2"/>
      <c r="B1641" s="1" t="s">
        <v>54</v>
      </c>
      <c r="C1641" s="1" t="s">
        <v>54</v>
      </c>
      <c r="D1641" s="1" t="s">
        <v>54</v>
      </c>
      <c r="E1641" s="1" t="s">
        <v>54</v>
      </c>
      <c r="I1641" s="1" t="s">
        <v>54</v>
      </c>
      <c r="J1641" s="2"/>
      <c r="K1641" s="1" t="s">
        <v>54</v>
      </c>
      <c r="M1641" s="1" t="b">
        <f>OR(Solution!$C$2=1,INDEX(Solution!$A$1:$A$11,Solution!$C$2)=Sales_Pipeline[Country])</f>
        <v>1</v>
      </c>
    </row>
    <row r="1642" spans="1:13" x14ac:dyDescent="0.25">
      <c r="A1642" s="2"/>
      <c r="B1642" s="1" t="s">
        <v>54</v>
      </c>
      <c r="C1642" s="1" t="s">
        <v>54</v>
      </c>
      <c r="D1642" s="1" t="s">
        <v>54</v>
      </c>
      <c r="E1642" s="1" t="s">
        <v>54</v>
      </c>
      <c r="I1642" s="1" t="s">
        <v>54</v>
      </c>
      <c r="J1642" s="2"/>
      <c r="K1642" s="1" t="s">
        <v>54</v>
      </c>
      <c r="M1642" s="1" t="b">
        <f>OR(Solution!$C$2=1,INDEX(Solution!$A$1:$A$11,Solution!$C$2)=Sales_Pipeline[Country])</f>
        <v>1</v>
      </c>
    </row>
    <row r="1643" spans="1:13" x14ac:dyDescent="0.25">
      <c r="A1643" s="2"/>
      <c r="B1643" s="1" t="s">
        <v>54</v>
      </c>
      <c r="C1643" s="1" t="s">
        <v>54</v>
      </c>
      <c r="D1643" s="1" t="s">
        <v>54</v>
      </c>
      <c r="E1643" s="1" t="s">
        <v>54</v>
      </c>
      <c r="I1643" s="1" t="s">
        <v>54</v>
      </c>
      <c r="J1643" s="2"/>
      <c r="K1643" s="1" t="s">
        <v>54</v>
      </c>
      <c r="M1643" s="1" t="b">
        <f>OR(Solution!$C$2=1,INDEX(Solution!$A$1:$A$11,Solution!$C$2)=Sales_Pipeline[Country])</f>
        <v>1</v>
      </c>
    </row>
    <row r="1644" spans="1:13" x14ac:dyDescent="0.25">
      <c r="A1644" s="2"/>
      <c r="B1644" s="1" t="s">
        <v>54</v>
      </c>
      <c r="C1644" s="1" t="s">
        <v>54</v>
      </c>
      <c r="D1644" s="1" t="s">
        <v>54</v>
      </c>
      <c r="E1644" s="1" t="s">
        <v>54</v>
      </c>
      <c r="I1644" s="1" t="s">
        <v>54</v>
      </c>
      <c r="J1644" s="2"/>
      <c r="K1644" s="1" t="s">
        <v>54</v>
      </c>
      <c r="M1644" s="1" t="b">
        <f>OR(Solution!$C$2=1,INDEX(Solution!$A$1:$A$11,Solution!$C$2)=Sales_Pipeline[Country])</f>
        <v>1</v>
      </c>
    </row>
    <row r="1645" spans="1:13" x14ac:dyDescent="0.25">
      <c r="A1645" s="2"/>
      <c r="B1645" s="1" t="s">
        <v>54</v>
      </c>
      <c r="C1645" s="1" t="s">
        <v>54</v>
      </c>
      <c r="D1645" s="1" t="s">
        <v>54</v>
      </c>
      <c r="E1645" s="1" t="s">
        <v>54</v>
      </c>
      <c r="I1645" s="1" t="s">
        <v>54</v>
      </c>
      <c r="J1645" s="2"/>
      <c r="K1645" s="1" t="s">
        <v>54</v>
      </c>
      <c r="M1645" s="1" t="b">
        <f>OR(Solution!$C$2=1,INDEX(Solution!$A$1:$A$11,Solution!$C$2)=Sales_Pipeline[Country])</f>
        <v>1</v>
      </c>
    </row>
    <row r="1646" spans="1:13" x14ac:dyDescent="0.25">
      <c r="A1646" s="2"/>
      <c r="B1646" s="1" t="s">
        <v>54</v>
      </c>
      <c r="C1646" s="1" t="s">
        <v>54</v>
      </c>
      <c r="D1646" s="1" t="s">
        <v>54</v>
      </c>
      <c r="E1646" s="1" t="s">
        <v>54</v>
      </c>
      <c r="I1646" s="1" t="s">
        <v>54</v>
      </c>
      <c r="J1646" s="2"/>
      <c r="K1646" s="1" t="s">
        <v>54</v>
      </c>
      <c r="M1646" s="1" t="b">
        <f>OR(Solution!$C$2=1,INDEX(Solution!$A$1:$A$11,Solution!$C$2)=Sales_Pipeline[Country])</f>
        <v>1</v>
      </c>
    </row>
    <row r="1647" spans="1:13" x14ac:dyDescent="0.25">
      <c r="A1647" s="2"/>
      <c r="B1647" s="1" t="s">
        <v>54</v>
      </c>
      <c r="C1647" s="1" t="s">
        <v>54</v>
      </c>
      <c r="D1647" s="1" t="s">
        <v>54</v>
      </c>
      <c r="E1647" s="1" t="s">
        <v>54</v>
      </c>
      <c r="I1647" s="1" t="s">
        <v>54</v>
      </c>
      <c r="J1647" s="2"/>
      <c r="K1647" s="1" t="s">
        <v>54</v>
      </c>
      <c r="M1647" s="1" t="b">
        <f>OR(Solution!$C$2=1,INDEX(Solution!$A$1:$A$11,Solution!$C$2)=Sales_Pipeline[Country])</f>
        <v>1</v>
      </c>
    </row>
    <row r="1648" spans="1:13" x14ac:dyDescent="0.25">
      <c r="A1648" s="2"/>
      <c r="B1648" s="1" t="s">
        <v>54</v>
      </c>
      <c r="C1648" s="1" t="s">
        <v>54</v>
      </c>
      <c r="D1648" s="1" t="s">
        <v>54</v>
      </c>
      <c r="E1648" s="1" t="s">
        <v>54</v>
      </c>
      <c r="I1648" s="1" t="s">
        <v>54</v>
      </c>
      <c r="J1648" s="2"/>
      <c r="K1648" s="1" t="s">
        <v>54</v>
      </c>
      <c r="M1648" s="1" t="b">
        <f>OR(Solution!$C$2=1,INDEX(Solution!$A$1:$A$11,Solution!$C$2)=Sales_Pipeline[Country])</f>
        <v>1</v>
      </c>
    </row>
    <row r="1649" spans="1:13" x14ac:dyDescent="0.25">
      <c r="A1649" s="2"/>
      <c r="B1649" s="1" t="s">
        <v>54</v>
      </c>
      <c r="C1649" s="1" t="s">
        <v>54</v>
      </c>
      <c r="D1649" s="1" t="s">
        <v>54</v>
      </c>
      <c r="E1649" s="1" t="s">
        <v>54</v>
      </c>
      <c r="I1649" s="1" t="s">
        <v>54</v>
      </c>
      <c r="J1649" s="2"/>
      <c r="K1649" s="1" t="s">
        <v>54</v>
      </c>
      <c r="M1649" s="1" t="b">
        <f>OR(Solution!$C$2=1,INDEX(Solution!$A$1:$A$11,Solution!$C$2)=Sales_Pipeline[Country])</f>
        <v>1</v>
      </c>
    </row>
    <row r="1650" spans="1:13" x14ac:dyDescent="0.25">
      <c r="A1650" s="2"/>
      <c r="B1650" s="1" t="s">
        <v>54</v>
      </c>
      <c r="C1650" s="1" t="s">
        <v>54</v>
      </c>
      <c r="D1650" s="1" t="s">
        <v>54</v>
      </c>
      <c r="E1650" s="1" t="s">
        <v>54</v>
      </c>
      <c r="I1650" s="1" t="s">
        <v>54</v>
      </c>
      <c r="J1650" s="2"/>
      <c r="K1650" s="1" t="s">
        <v>54</v>
      </c>
      <c r="M1650" s="1" t="b">
        <f>OR(Solution!$C$2=1,INDEX(Solution!$A$1:$A$11,Solution!$C$2)=Sales_Pipeline[Country])</f>
        <v>1</v>
      </c>
    </row>
    <row r="1651" spans="1:13" x14ac:dyDescent="0.25">
      <c r="A1651" s="2"/>
      <c r="B1651" s="1" t="s">
        <v>54</v>
      </c>
      <c r="C1651" s="1" t="s">
        <v>54</v>
      </c>
      <c r="D1651" s="1" t="s">
        <v>54</v>
      </c>
      <c r="E1651" s="1" t="s">
        <v>54</v>
      </c>
      <c r="I1651" s="1" t="s">
        <v>54</v>
      </c>
      <c r="J1651" s="2"/>
      <c r="K1651" s="1" t="s">
        <v>54</v>
      </c>
      <c r="M1651" s="1" t="b">
        <f>OR(Solution!$C$2=1,INDEX(Solution!$A$1:$A$11,Solution!$C$2)=Sales_Pipeline[Country])</f>
        <v>1</v>
      </c>
    </row>
    <row r="1652" spans="1:13" x14ac:dyDescent="0.25">
      <c r="A1652" s="2"/>
      <c r="B1652" s="1" t="s">
        <v>54</v>
      </c>
      <c r="C1652" s="1" t="s">
        <v>54</v>
      </c>
      <c r="D1652" s="1" t="s">
        <v>54</v>
      </c>
      <c r="E1652" s="1" t="s">
        <v>54</v>
      </c>
      <c r="I1652" s="1" t="s">
        <v>54</v>
      </c>
      <c r="J1652" s="2"/>
      <c r="K1652" s="1" t="s">
        <v>54</v>
      </c>
      <c r="M1652" s="1" t="b">
        <f>OR(Solution!$C$2=1,INDEX(Solution!$A$1:$A$11,Solution!$C$2)=Sales_Pipeline[Country])</f>
        <v>1</v>
      </c>
    </row>
    <row r="1653" spans="1:13" x14ac:dyDescent="0.25">
      <c r="A1653" s="2"/>
      <c r="B1653" s="1" t="s">
        <v>54</v>
      </c>
      <c r="C1653" s="1" t="s">
        <v>54</v>
      </c>
      <c r="D1653" s="1" t="s">
        <v>54</v>
      </c>
      <c r="E1653" s="1" t="s">
        <v>54</v>
      </c>
      <c r="I1653" s="1" t="s">
        <v>54</v>
      </c>
      <c r="J1653" s="2"/>
      <c r="K1653" s="1" t="s">
        <v>54</v>
      </c>
      <c r="M1653" s="1" t="b">
        <f>OR(Solution!$C$2=1,INDEX(Solution!$A$1:$A$11,Solution!$C$2)=Sales_Pipeline[Country])</f>
        <v>1</v>
      </c>
    </row>
    <row r="1654" spans="1:13" x14ac:dyDescent="0.25">
      <c r="A1654" s="2"/>
      <c r="B1654" s="1" t="s">
        <v>54</v>
      </c>
      <c r="C1654" s="1" t="s">
        <v>54</v>
      </c>
      <c r="D1654" s="1" t="s">
        <v>54</v>
      </c>
      <c r="E1654" s="1" t="s">
        <v>54</v>
      </c>
      <c r="I1654" s="1" t="s">
        <v>54</v>
      </c>
      <c r="J1654" s="2"/>
      <c r="K1654" s="1" t="s">
        <v>54</v>
      </c>
      <c r="M1654" s="1" t="b">
        <f>OR(Solution!$C$2=1,INDEX(Solution!$A$1:$A$11,Solution!$C$2)=Sales_Pipeline[Country])</f>
        <v>1</v>
      </c>
    </row>
    <row r="1655" spans="1:13" x14ac:dyDescent="0.25">
      <c r="A1655" s="2"/>
      <c r="B1655" s="1" t="s">
        <v>54</v>
      </c>
      <c r="C1655" s="1" t="s">
        <v>54</v>
      </c>
      <c r="D1655" s="1" t="s">
        <v>54</v>
      </c>
      <c r="E1655" s="1" t="s">
        <v>54</v>
      </c>
      <c r="I1655" s="1" t="s">
        <v>54</v>
      </c>
      <c r="J1655" s="2"/>
      <c r="K1655" s="1" t="s">
        <v>54</v>
      </c>
      <c r="M1655" s="1" t="b">
        <f>OR(Solution!$C$2=1,INDEX(Solution!$A$1:$A$11,Solution!$C$2)=Sales_Pipeline[Country])</f>
        <v>1</v>
      </c>
    </row>
    <row r="1656" spans="1:13" x14ac:dyDescent="0.25">
      <c r="A1656" s="2"/>
      <c r="B1656" s="1" t="s">
        <v>54</v>
      </c>
      <c r="C1656" s="1" t="s">
        <v>54</v>
      </c>
      <c r="D1656" s="1" t="s">
        <v>54</v>
      </c>
      <c r="E1656" s="1" t="s">
        <v>54</v>
      </c>
      <c r="I1656" s="1" t="s">
        <v>54</v>
      </c>
      <c r="J1656" s="2"/>
      <c r="K1656" s="1" t="s">
        <v>54</v>
      </c>
      <c r="M1656" s="1" t="b">
        <f>OR(Solution!$C$2=1,INDEX(Solution!$A$1:$A$11,Solution!$C$2)=Sales_Pipeline[Country])</f>
        <v>1</v>
      </c>
    </row>
    <row r="1657" spans="1:13" x14ac:dyDescent="0.25">
      <c r="A1657" s="2"/>
      <c r="B1657" s="1" t="s">
        <v>54</v>
      </c>
      <c r="C1657" s="1" t="s">
        <v>54</v>
      </c>
      <c r="D1657" s="1" t="s">
        <v>54</v>
      </c>
      <c r="E1657" s="1" t="s">
        <v>54</v>
      </c>
      <c r="I1657" s="1" t="s">
        <v>54</v>
      </c>
      <c r="J1657" s="2"/>
      <c r="K1657" s="1" t="s">
        <v>54</v>
      </c>
      <c r="M1657" s="1" t="b">
        <f>OR(Solution!$C$2=1,INDEX(Solution!$A$1:$A$11,Solution!$C$2)=Sales_Pipeline[Country])</f>
        <v>1</v>
      </c>
    </row>
    <row r="1658" spans="1:13" x14ac:dyDescent="0.25">
      <c r="A1658" s="2"/>
      <c r="B1658" s="1" t="s">
        <v>54</v>
      </c>
      <c r="C1658" s="1" t="s">
        <v>54</v>
      </c>
      <c r="D1658" s="1" t="s">
        <v>54</v>
      </c>
      <c r="E1658" s="1" t="s">
        <v>54</v>
      </c>
      <c r="I1658" s="1" t="s">
        <v>54</v>
      </c>
      <c r="J1658" s="2"/>
      <c r="K1658" s="1" t="s">
        <v>54</v>
      </c>
      <c r="M1658" s="1" t="b">
        <f>OR(Solution!$C$2=1,INDEX(Solution!$A$1:$A$11,Solution!$C$2)=Sales_Pipeline[Country])</f>
        <v>1</v>
      </c>
    </row>
    <row r="1659" spans="1:13" x14ac:dyDescent="0.25">
      <c r="A1659" s="2"/>
      <c r="B1659" s="1" t="s">
        <v>54</v>
      </c>
      <c r="C1659" s="1" t="s">
        <v>54</v>
      </c>
      <c r="D1659" s="1" t="s">
        <v>54</v>
      </c>
      <c r="E1659" s="1" t="s">
        <v>54</v>
      </c>
      <c r="I1659" s="1" t="s">
        <v>54</v>
      </c>
      <c r="J1659" s="2"/>
      <c r="K1659" s="1" t="s">
        <v>54</v>
      </c>
      <c r="M1659" s="1" t="b">
        <f>OR(Solution!$C$2=1,INDEX(Solution!$A$1:$A$11,Solution!$C$2)=Sales_Pipeline[Country])</f>
        <v>1</v>
      </c>
    </row>
    <row r="1660" spans="1:13" x14ac:dyDescent="0.25">
      <c r="A1660" s="2"/>
      <c r="B1660" s="1" t="s">
        <v>54</v>
      </c>
      <c r="C1660" s="1" t="s">
        <v>54</v>
      </c>
      <c r="D1660" s="1" t="s">
        <v>54</v>
      </c>
      <c r="E1660" s="1" t="s">
        <v>54</v>
      </c>
      <c r="I1660" s="1" t="s">
        <v>54</v>
      </c>
      <c r="J1660" s="2"/>
      <c r="K1660" s="1" t="s">
        <v>54</v>
      </c>
      <c r="M1660" s="1" t="b">
        <f>OR(Solution!$C$2=1,INDEX(Solution!$A$1:$A$11,Solution!$C$2)=Sales_Pipeline[Country])</f>
        <v>1</v>
      </c>
    </row>
    <row r="1661" spans="1:13" x14ac:dyDescent="0.25">
      <c r="A1661" s="2"/>
      <c r="B1661" s="1" t="s">
        <v>54</v>
      </c>
      <c r="C1661" s="1" t="s">
        <v>54</v>
      </c>
      <c r="D1661" s="1" t="s">
        <v>54</v>
      </c>
      <c r="E1661" s="1" t="s">
        <v>54</v>
      </c>
      <c r="I1661" s="1" t="s">
        <v>54</v>
      </c>
      <c r="J1661" s="2"/>
      <c r="K1661" s="1" t="s">
        <v>54</v>
      </c>
      <c r="M1661" s="1" t="b">
        <f>OR(Solution!$C$2=1,INDEX(Solution!$A$1:$A$11,Solution!$C$2)=Sales_Pipeline[Country])</f>
        <v>1</v>
      </c>
    </row>
    <row r="1662" spans="1:13" x14ac:dyDescent="0.25">
      <c r="A1662" s="2"/>
      <c r="B1662" s="1" t="s">
        <v>54</v>
      </c>
      <c r="C1662" s="1" t="s">
        <v>54</v>
      </c>
      <c r="D1662" s="1" t="s">
        <v>54</v>
      </c>
      <c r="E1662" s="1" t="s">
        <v>54</v>
      </c>
      <c r="I1662" s="1" t="s">
        <v>54</v>
      </c>
      <c r="J1662" s="2"/>
      <c r="K1662" s="1" t="s">
        <v>54</v>
      </c>
      <c r="M1662" s="1" t="b">
        <f>OR(Solution!$C$2=1,INDEX(Solution!$A$1:$A$11,Solution!$C$2)=Sales_Pipeline[Country])</f>
        <v>1</v>
      </c>
    </row>
    <row r="1663" spans="1:13" x14ac:dyDescent="0.25">
      <c r="A1663" s="2"/>
      <c r="B1663" s="1" t="s">
        <v>54</v>
      </c>
      <c r="C1663" s="1" t="s">
        <v>54</v>
      </c>
      <c r="D1663" s="1" t="s">
        <v>54</v>
      </c>
      <c r="E1663" s="1" t="s">
        <v>54</v>
      </c>
      <c r="I1663" s="1" t="s">
        <v>54</v>
      </c>
      <c r="J1663" s="2"/>
      <c r="K1663" s="1" t="s">
        <v>54</v>
      </c>
      <c r="M1663" s="1" t="b">
        <f>OR(Solution!$C$2=1,INDEX(Solution!$A$1:$A$11,Solution!$C$2)=Sales_Pipeline[Country])</f>
        <v>1</v>
      </c>
    </row>
    <row r="1664" spans="1:13" x14ac:dyDescent="0.25">
      <c r="A1664" s="2"/>
      <c r="B1664" s="1" t="s">
        <v>54</v>
      </c>
      <c r="C1664" s="1" t="s">
        <v>54</v>
      </c>
      <c r="D1664" s="1" t="s">
        <v>54</v>
      </c>
      <c r="E1664" s="1" t="s">
        <v>54</v>
      </c>
      <c r="I1664" s="1" t="s">
        <v>54</v>
      </c>
      <c r="J1664" s="2"/>
      <c r="K1664" s="1" t="s">
        <v>54</v>
      </c>
      <c r="M1664" s="1" t="b">
        <f>OR(Solution!$C$2=1,INDEX(Solution!$A$1:$A$11,Solution!$C$2)=Sales_Pipeline[Country])</f>
        <v>1</v>
      </c>
    </row>
    <row r="1665" spans="1:13" x14ac:dyDescent="0.25">
      <c r="A1665" s="2"/>
      <c r="B1665" s="1" t="s">
        <v>54</v>
      </c>
      <c r="C1665" s="1" t="s">
        <v>54</v>
      </c>
      <c r="D1665" s="1" t="s">
        <v>54</v>
      </c>
      <c r="E1665" s="1" t="s">
        <v>54</v>
      </c>
      <c r="I1665" s="1" t="s">
        <v>54</v>
      </c>
      <c r="J1665" s="2"/>
      <c r="K1665" s="1" t="s">
        <v>54</v>
      </c>
      <c r="M1665" s="1" t="b">
        <f>OR(Solution!$C$2=1,INDEX(Solution!$A$1:$A$11,Solution!$C$2)=Sales_Pipeline[Country])</f>
        <v>1</v>
      </c>
    </row>
    <row r="1666" spans="1:13" x14ac:dyDescent="0.25">
      <c r="A1666" s="2"/>
      <c r="B1666" s="1" t="s">
        <v>54</v>
      </c>
      <c r="C1666" s="1" t="s">
        <v>54</v>
      </c>
      <c r="D1666" s="1" t="s">
        <v>54</v>
      </c>
      <c r="E1666" s="1" t="s">
        <v>54</v>
      </c>
      <c r="I1666" s="1" t="s">
        <v>54</v>
      </c>
      <c r="J1666" s="2"/>
      <c r="K1666" s="1" t="s">
        <v>54</v>
      </c>
      <c r="M1666" s="1" t="b">
        <f>OR(Solution!$C$2=1,INDEX(Solution!$A$1:$A$11,Solution!$C$2)=Sales_Pipeline[Country])</f>
        <v>1</v>
      </c>
    </row>
    <row r="1667" spans="1:13" x14ac:dyDescent="0.25">
      <c r="A1667" s="2"/>
      <c r="B1667" s="1" t="s">
        <v>54</v>
      </c>
      <c r="C1667" s="1" t="s">
        <v>54</v>
      </c>
      <c r="D1667" s="1" t="s">
        <v>54</v>
      </c>
      <c r="E1667" s="1" t="s">
        <v>54</v>
      </c>
      <c r="I1667" s="1" t="s">
        <v>54</v>
      </c>
      <c r="J1667" s="2"/>
      <c r="K1667" s="1" t="s">
        <v>54</v>
      </c>
      <c r="M1667" s="1" t="b">
        <f>OR(Solution!$C$2=1,INDEX(Solution!$A$1:$A$11,Solution!$C$2)=Sales_Pipeline[Country])</f>
        <v>1</v>
      </c>
    </row>
    <row r="1668" spans="1:13" x14ac:dyDescent="0.25">
      <c r="A1668" s="2"/>
      <c r="B1668" s="1" t="s">
        <v>54</v>
      </c>
      <c r="C1668" s="1" t="s">
        <v>54</v>
      </c>
      <c r="D1668" s="1" t="s">
        <v>54</v>
      </c>
      <c r="E1668" s="1" t="s">
        <v>54</v>
      </c>
      <c r="I1668" s="1" t="s">
        <v>54</v>
      </c>
      <c r="J1668" s="2"/>
      <c r="K1668" s="1" t="s">
        <v>54</v>
      </c>
      <c r="M1668" s="1" t="b">
        <f>OR(Solution!$C$2=1,INDEX(Solution!$A$1:$A$11,Solution!$C$2)=Sales_Pipeline[Country])</f>
        <v>1</v>
      </c>
    </row>
    <row r="1669" spans="1:13" x14ac:dyDescent="0.25">
      <c r="A1669" s="2"/>
      <c r="B1669" s="1" t="s">
        <v>54</v>
      </c>
      <c r="C1669" s="1" t="s">
        <v>54</v>
      </c>
      <c r="D1669" s="1" t="s">
        <v>54</v>
      </c>
      <c r="E1669" s="1" t="s">
        <v>54</v>
      </c>
      <c r="I1669" s="1" t="s">
        <v>54</v>
      </c>
      <c r="J1669" s="2"/>
      <c r="K1669" s="1" t="s">
        <v>54</v>
      </c>
      <c r="M1669" s="1" t="b">
        <f>OR(Solution!$C$2=1,INDEX(Solution!$A$1:$A$11,Solution!$C$2)=Sales_Pipeline[Country])</f>
        <v>1</v>
      </c>
    </row>
    <row r="1670" spans="1:13" x14ac:dyDescent="0.25">
      <c r="A1670" s="2"/>
      <c r="B1670" s="1" t="s">
        <v>54</v>
      </c>
      <c r="C1670" s="1" t="s">
        <v>54</v>
      </c>
      <c r="D1670" s="1" t="s">
        <v>54</v>
      </c>
      <c r="E1670" s="1" t="s">
        <v>54</v>
      </c>
      <c r="I1670" s="1" t="s">
        <v>54</v>
      </c>
      <c r="J1670" s="2"/>
      <c r="K1670" s="1" t="s">
        <v>54</v>
      </c>
      <c r="M1670" s="1" t="b">
        <f>OR(Solution!$C$2=1,INDEX(Solution!$A$1:$A$11,Solution!$C$2)=Sales_Pipeline[Country])</f>
        <v>1</v>
      </c>
    </row>
    <row r="1671" spans="1:13" x14ac:dyDescent="0.25">
      <c r="A1671" s="2"/>
      <c r="B1671" s="1" t="s">
        <v>54</v>
      </c>
      <c r="C1671" s="1" t="s">
        <v>54</v>
      </c>
      <c r="D1671" s="1" t="s">
        <v>54</v>
      </c>
      <c r="E1671" s="1" t="s">
        <v>54</v>
      </c>
      <c r="I1671" s="1" t="s">
        <v>54</v>
      </c>
      <c r="J1671" s="2"/>
      <c r="K1671" s="1" t="s">
        <v>54</v>
      </c>
      <c r="M1671" s="1" t="b">
        <f>OR(Solution!$C$2=1,INDEX(Solution!$A$1:$A$11,Solution!$C$2)=Sales_Pipeline[Country])</f>
        <v>1</v>
      </c>
    </row>
    <row r="1672" spans="1:13" x14ac:dyDescent="0.25">
      <c r="A1672" s="2"/>
      <c r="B1672" s="1" t="s">
        <v>54</v>
      </c>
      <c r="C1672" s="1" t="s">
        <v>54</v>
      </c>
      <c r="D1672" s="1" t="s">
        <v>54</v>
      </c>
      <c r="E1672" s="1" t="s">
        <v>54</v>
      </c>
      <c r="I1672" s="1" t="s">
        <v>54</v>
      </c>
      <c r="J1672" s="2"/>
      <c r="K1672" s="1" t="s">
        <v>54</v>
      </c>
      <c r="M1672" s="1" t="b">
        <f>OR(Solution!$C$2=1,INDEX(Solution!$A$1:$A$11,Solution!$C$2)=Sales_Pipeline[Country])</f>
        <v>1</v>
      </c>
    </row>
    <row r="1673" spans="1:13" x14ac:dyDescent="0.25">
      <c r="A1673" s="2"/>
      <c r="B1673" s="1" t="s">
        <v>54</v>
      </c>
      <c r="C1673" s="1" t="s">
        <v>54</v>
      </c>
      <c r="D1673" s="1" t="s">
        <v>54</v>
      </c>
      <c r="E1673" s="1" t="s">
        <v>54</v>
      </c>
      <c r="I1673" s="1" t="s">
        <v>54</v>
      </c>
      <c r="J1673" s="2"/>
      <c r="K1673" s="1" t="s">
        <v>54</v>
      </c>
      <c r="M1673" s="1" t="b">
        <f>OR(Solution!$C$2=1,INDEX(Solution!$A$1:$A$11,Solution!$C$2)=Sales_Pipeline[Country])</f>
        <v>1</v>
      </c>
    </row>
    <row r="1674" spans="1:13" x14ac:dyDescent="0.25">
      <c r="A1674" s="2"/>
      <c r="B1674" s="1" t="s">
        <v>54</v>
      </c>
      <c r="C1674" s="1" t="s">
        <v>54</v>
      </c>
      <c r="D1674" s="1" t="s">
        <v>54</v>
      </c>
      <c r="E1674" s="1" t="s">
        <v>54</v>
      </c>
      <c r="I1674" s="1" t="s">
        <v>54</v>
      </c>
      <c r="J1674" s="2"/>
      <c r="K1674" s="1" t="s">
        <v>54</v>
      </c>
      <c r="M1674" s="1" t="b">
        <f>OR(Solution!$C$2=1,INDEX(Solution!$A$1:$A$11,Solution!$C$2)=Sales_Pipeline[Country])</f>
        <v>1</v>
      </c>
    </row>
    <row r="1675" spans="1:13" x14ac:dyDescent="0.25">
      <c r="A1675" s="2"/>
      <c r="B1675" s="1" t="s">
        <v>54</v>
      </c>
      <c r="C1675" s="1" t="s">
        <v>54</v>
      </c>
      <c r="D1675" s="1" t="s">
        <v>54</v>
      </c>
      <c r="E1675" s="1" t="s">
        <v>54</v>
      </c>
      <c r="I1675" s="1" t="s">
        <v>54</v>
      </c>
      <c r="J1675" s="2"/>
      <c r="K1675" s="1" t="s">
        <v>54</v>
      </c>
      <c r="M1675" s="1" t="b">
        <f>OR(Solution!$C$2=1,INDEX(Solution!$A$1:$A$11,Solution!$C$2)=Sales_Pipeline[Country])</f>
        <v>1</v>
      </c>
    </row>
    <row r="1676" spans="1:13" x14ac:dyDescent="0.25">
      <c r="A1676" s="2"/>
      <c r="B1676" s="1" t="s">
        <v>54</v>
      </c>
      <c r="C1676" s="1" t="s">
        <v>54</v>
      </c>
      <c r="D1676" s="1" t="s">
        <v>54</v>
      </c>
      <c r="E1676" s="1" t="s">
        <v>54</v>
      </c>
      <c r="I1676" s="1" t="s">
        <v>54</v>
      </c>
      <c r="J1676" s="2"/>
      <c r="K1676" s="1" t="s">
        <v>54</v>
      </c>
      <c r="M1676" s="1" t="b">
        <f>OR(Solution!$C$2=1,INDEX(Solution!$A$1:$A$11,Solution!$C$2)=Sales_Pipeline[Country])</f>
        <v>1</v>
      </c>
    </row>
    <row r="1677" spans="1:13" x14ac:dyDescent="0.25">
      <c r="A1677" s="2"/>
      <c r="B1677" s="1" t="s">
        <v>54</v>
      </c>
      <c r="C1677" s="1" t="s">
        <v>54</v>
      </c>
      <c r="D1677" s="1" t="s">
        <v>54</v>
      </c>
      <c r="E1677" s="1" t="s">
        <v>54</v>
      </c>
      <c r="I1677" s="1" t="s">
        <v>54</v>
      </c>
      <c r="J1677" s="2"/>
      <c r="K1677" s="1" t="s">
        <v>54</v>
      </c>
      <c r="M1677" s="1" t="b">
        <f>OR(Solution!$C$2=1,INDEX(Solution!$A$1:$A$11,Solution!$C$2)=Sales_Pipeline[Country])</f>
        <v>1</v>
      </c>
    </row>
    <row r="1678" spans="1:13" x14ac:dyDescent="0.25">
      <c r="A1678" s="2"/>
      <c r="B1678" s="1" t="s">
        <v>54</v>
      </c>
      <c r="C1678" s="1" t="s">
        <v>54</v>
      </c>
      <c r="D1678" s="1" t="s">
        <v>54</v>
      </c>
      <c r="E1678" s="1" t="s">
        <v>54</v>
      </c>
      <c r="I1678" s="1" t="s">
        <v>54</v>
      </c>
      <c r="J1678" s="2"/>
      <c r="K1678" s="1" t="s">
        <v>54</v>
      </c>
      <c r="M1678" s="1" t="b">
        <f>OR(Solution!$C$2=1,INDEX(Solution!$A$1:$A$11,Solution!$C$2)=Sales_Pipeline[Country])</f>
        <v>1</v>
      </c>
    </row>
    <row r="1679" spans="1:13" x14ac:dyDescent="0.25">
      <c r="A1679" s="2"/>
      <c r="B1679" s="1" t="s">
        <v>54</v>
      </c>
      <c r="C1679" s="1" t="s">
        <v>54</v>
      </c>
      <c r="D1679" s="1" t="s">
        <v>54</v>
      </c>
      <c r="E1679" s="1" t="s">
        <v>54</v>
      </c>
      <c r="I1679" s="1" t="s">
        <v>54</v>
      </c>
      <c r="J1679" s="2"/>
      <c r="K1679" s="1" t="s">
        <v>54</v>
      </c>
      <c r="M1679" s="1" t="b">
        <f>OR(Solution!$C$2=1,INDEX(Solution!$A$1:$A$11,Solution!$C$2)=Sales_Pipeline[Country])</f>
        <v>1</v>
      </c>
    </row>
    <row r="1680" spans="1:13" x14ac:dyDescent="0.25">
      <c r="A1680" s="2"/>
      <c r="B1680" s="1" t="s">
        <v>54</v>
      </c>
      <c r="C1680" s="1" t="s">
        <v>54</v>
      </c>
      <c r="D1680" s="1" t="s">
        <v>54</v>
      </c>
      <c r="E1680" s="1" t="s">
        <v>54</v>
      </c>
      <c r="I1680" s="1" t="s">
        <v>54</v>
      </c>
      <c r="J1680" s="2"/>
      <c r="K1680" s="1" t="s">
        <v>54</v>
      </c>
      <c r="M1680" s="1" t="b">
        <f>OR(Solution!$C$2=1,INDEX(Solution!$A$1:$A$11,Solution!$C$2)=Sales_Pipeline[Country])</f>
        <v>1</v>
      </c>
    </row>
    <row r="1681" spans="1:13" x14ac:dyDescent="0.25">
      <c r="A1681" s="2"/>
      <c r="B1681" s="1" t="s">
        <v>54</v>
      </c>
      <c r="C1681" s="1" t="s">
        <v>54</v>
      </c>
      <c r="D1681" s="1" t="s">
        <v>54</v>
      </c>
      <c r="E1681" s="1" t="s">
        <v>54</v>
      </c>
      <c r="I1681" s="1" t="s">
        <v>54</v>
      </c>
      <c r="J1681" s="2"/>
      <c r="K1681" s="1" t="s">
        <v>54</v>
      </c>
      <c r="M1681" s="1" t="b">
        <f>OR(Solution!$C$2=1,INDEX(Solution!$A$1:$A$11,Solution!$C$2)=Sales_Pipeline[Country])</f>
        <v>1</v>
      </c>
    </row>
    <row r="1682" spans="1:13" x14ac:dyDescent="0.25">
      <c r="A1682" s="2"/>
      <c r="B1682" s="1" t="s">
        <v>54</v>
      </c>
      <c r="C1682" s="1" t="s">
        <v>54</v>
      </c>
      <c r="D1682" s="1" t="s">
        <v>54</v>
      </c>
      <c r="E1682" s="1" t="s">
        <v>54</v>
      </c>
      <c r="I1682" s="1" t="s">
        <v>54</v>
      </c>
      <c r="J1682" s="2"/>
      <c r="K1682" s="1" t="s">
        <v>54</v>
      </c>
      <c r="M1682" s="1" t="b">
        <f>OR(Solution!$C$2=1,INDEX(Solution!$A$1:$A$11,Solution!$C$2)=Sales_Pipeline[Country])</f>
        <v>1</v>
      </c>
    </row>
    <row r="1683" spans="1:13" x14ac:dyDescent="0.25">
      <c r="A1683" s="2"/>
      <c r="B1683" s="1" t="s">
        <v>54</v>
      </c>
      <c r="C1683" s="1" t="s">
        <v>54</v>
      </c>
      <c r="D1683" s="1" t="s">
        <v>54</v>
      </c>
      <c r="E1683" s="1" t="s">
        <v>54</v>
      </c>
      <c r="I1683" s="1" t="s">
        <v>54</v>
      </c>
      <c r="J1683" s="2"/>
      <c r="K1683" s="1" t="s">
        <v>54</v>
      </c>
      <c r="M1683" s="1" t="b">
        <f>OR(Solution!$C$2=1,INDEX(Solution!$A$1:$A$11,Solution!$C$2)=Sales_Pipeline[Country])</f>
        <v>1</v>
      </c>
    </row>
    <row r="1684" spans="1:13" x14ac:dyDescent="0.25">
      <c r="A1684" s="2"/>
      <c r="B1684" s="1" t="s">
        <v>54</v>
      </c>
      <c r="C1684" s="1" t="s">
        <v>54</v>
      </c>
      <c r="D1684" s="1" t="s">
        <v>54</v>
      </c>
      <c r="E1684" s="1" t="s">
        <v>54</v>
      </c>
      <c r="I1684" s="1" t="s">
        <v>54</v>
      </c>
      <c r="J1684" s="2"/>
      <c r="K1684" s="1" t="s">
        <v>54</v>
      </c>
      <c r="M1684" s="1" t="b">
        <f>OR(Solution!$C$2=1,INDEX(Solution!$A$1:$A$11,Solution!$C$2)=Sales_Pipeline[Country])</f>
        <v>1</v>
      </c>
    </row>
    <row r="1685" spans="1:13" x14ac:dyDescent="0.25">
      <c r="A1685" s="2"/>
      <c r="B1685" s="1" t="s">
        <v>54</v>
      </c>
      <c r="C1685" s="1" t="s">
        <v>54</v>
      </c>
      <c r="D1685" s="1" t="s">
        <v>54</v>
      </c>
      <c r="E1685" s="1" t="s">
        <v>54</v>
      </c>
      <c r="I1685" s="1" t="s">
        <v>54</v>
      </c>
      <c r="J1685" s="2"/>
      <c r="K1685" s="1" t="s">
        <v>54</v>
      </c>
      <c r="M1685" s="1" t="b">
        <f>OR(Solution!$C$2=1,INDEX(Solution!$A$1:$A$11,Solution!$C$2)=Sales_Pipeline[Country])</f>
        <v>1</v>
      </c>
    </row>
    <row r="1686" spans="1:13" x14ac:dyDescent="0.25">
      <c r="A1686" s="2"/>
      <c r="B1686" s="1" t="s">
        <v>54</v>
      </c>
      <c r="C1686" s="1" t="s">
        <v>54</v>
      </c>
      <c r="D1686" s="1" t="s">
        <v>54</v>
      </c>
      <c r="E1686" s="1" t="s">
        <v>54</v>
      </c>
      <c r="I1686" s="1" t="s">
        <v>54</v>
      </c>
      <c r="J1686" s="2"/>
      <c r="K1686" s="1" t="s">
        <v>54</v>
      </c>
      <c r="M1686" s="1" t="b">
        <f>OR(Solution!$C$2=1,INDEX(Solution!$A$1:$A$11,Solution!$C$2)=Sales_Pipeline[Country])</f>
        <v>1</v>
      </c>
    </row>
    <row r="1687" spans="1:13" x14ac:dyDescent="0.25">
      <c r="A1687" s="2"/>
      <c r="B1687" s="1" t="s">
        <v>54</v>
      </c>
      <c r="C1687" s="1" t="s">
        <v>54</v>
      </c>
      <c r="D1687" s="1" t="s">
        <v>54</v>
      </c>
      <c r="E1687" s="1" t="s">
        <v>54</v>
      </c>
      <c r="I1687" s="1" t="s">
        <v>54</v>
      </c>
      <c r="J1687" s="2"/>
      <c r="K1687" s="1" t="s">
        <v>54</v>
      </c>
      <c r="M1687" s="1" t="b">
        <f>OR(Solution!$C$2=1,INDEX(Solution!$A$1:$A$11,Solution!$C$2)=Sales_Pipeline[Country])</f>
        <v>1</v>
      </c>
    </row>
    <row r="1688" spans="1:13" x14ac:dyDescent="0.25">
      <c r="A1688" s="2"/>
      <c r="B1688" s="1" t="s">
        <v>54</v>
      </c>
      <c r="C1688" s="1" t="s">
        <v>54</v>
      </c>
      <c r="D1688" s="1" t="s">
        <v>54</v>
      </c>
      <c r="E1688" s="1" t="s">
        <v>54</v>
      </c>
      <c r="I1688" s="1" t="s">
        <v>54</v>
      </c>
      <c r="J1688" s="2"/>
      <c r="K1688" s="1" t="s">
        <v>54</v>
      </c>
      <c r="M1688" s="1" t="b">
        <f>OR(Solution!$C$2=1,INDEX(Solution!$A$1:$A$11,Solution!$C$2)=Sales_Pipeline[Country])</f>
        <v>1</v>
      </c>
    </row>
    <row r="1689" spans="1:13" x14ac:dyDescent="0.25">
      <c r="A1689" s="2"/>
      <c r="B1689" s="1" t="s">
        <v>54</v>
      </c>
      <c r="C1689" s="1" t="s">
        <v>54</v>
      </c>
      <c r="D1689" s="1" t="s">
        <v>54</v>
      </c>
      <c r="E1689" s="1" t="s">
        <v>54</v>
      </c>
      <c r="I1689" s="1" t="s">
        <v>54</v>
      </c>
      <c r="J1689" s="2"/>
      <c r="K1689" s="1" t="s">
        <v>54</v>
      </c>
      <c r="M1689" s="1" t="b">
        <f>OR(Solution!$C$2=1,INDEX(Solution!$A$1:$A$11,Solution!$C$2)=Sales_Pipeline[Country])</f>
        <v>1</v>
      </c>
    </row>
    <row r="1690" spans="1:13" x14ac:dyDescent="0.25">
      <c r="A1690" s="2"/>
      <c r="B1690" s="1" t="s">
        <v>54</v>
      </c>
      <c r="C1690" s="1" t="s">
        <v>54</v>
      </c>
      <c r="D1690" s="1" t="s">
        <v>54</v>
      </c>
      <c r="E1690" s="1" t="s">
        <v>54</v>
      </c>
      <c r="I1690" s="1" t="s">
        <v>54</v>
      </c>
      <c r="J1690" s="2"/>
      <c r="K1690" s="1" t="s">
        <v>54</v>
      </c>
      <c r="M1690" s="1" t="b">
        <f>OR(Solution!$C$2=1,INDEX(Solution!$A$1:$A$11,Solution!$C$2)=Sales_Pipeline[Country])</f>
        <v>1</v>
      </c>
    </row>
    <row r="1691" spans="1:13" x14ac:dyDescent="0.25">
      <c r="A1691" s="2"/>
      <c r="B1691" s="1" t="s">
        <v>54</v>
      </c>
      <c r="C1691" s="1" t="s">
        <v>54</v>
      </c>
      <c r="D1691" s="1" t="s">
        <v>54</v>
      </c>
      <c r="E1691" s="1" t="s">
        <v>54</v>
      </c>
      <c r="I1691" s="1" t="s">
        <v>54</v>
      </c>
      <c r="J1691" s="2"/>
      <c r="K1691" s="1" t="s">
        <v>54</v>
      </c>
      <c r="M1691" s="1" t="b">
        <f>OR(Solution!$C$2=1,INDEX(Solution!$A$1:$A$11,Solution!$C$2)=Sales_Pipeline[Country])</f>
        <v>1</v>
      </c>
    </row>
    <row r="1692" spans="1:13" x14ac:dyDescent="0.25">
      <c r="A1692" s="2"/>
      <c r="B1692" s="1" t="s">
        <v>54</v>
      </c>
      <c r="C1692" s="1" t="s">
        <v>54</v>
      </c>
      <c r="D1692" s="1" t="s">
        <v>54</v>
      </c>
      <c r="E1692" s="1" t="s">
        <v>54</v>
      </c>
      <c r="I1692" s="1" t="s">
        <v>54</v>
      </c>
      <c r="J1692" s="2"/>
      <c r="K1692" s="1" t="s">
        <v>54</v>
      </c>
      <c r="M1692" s="1" t="b">
        <f>OR(Solution!$C$2=1,INDEX(Solution!$A$1:$A$11,Solution!$C$2)=Sales_Pipeline[Country])</f>
        <v>1</v>
      </c>
    </row>
    <row r="1693" spans="1:13" x14ac:dyDescent="0.25">
      <c r="A1693" s="2"/>
      <c r="B1693" s="1" t="s">
        <v>54</v>
      </c>
      <c r="C1693" s="1" t="s">
        <v>54</v>
      </c>
      <c r="D1693" s="1" t="s">
        <v>54</v>
      </c>
      <c r="E1693" s="1" t="s">
        <v>54</v>
      </c>
      <c r="I1693" s="1" t="s">
        <v>54</v>
      </c>
      <c r="J1693" s="2"/>
      <c r="K1693" s="1" t="s">
        <v>54</v>
      </c>
      <c r="M1693" s="1" t="b">
        <f>OR(Solution!$C$2=1,INDEX(Solution!$A$1:$A$11,Solution!$C$2)=Sales_Pipeline[Country])</f>
        <v>1</v>
      </c>
    </row>
    <row r="1694" spans="1:13" x14ac:dyDescent="0.25">
      <c r="A1694" s="2"/>
      <c r="B1694" s="1" t="s">
        <v>54</v>
      </c>
      <c r="C1694" s="1" t="s">
        <v>54</v>
      </c>
      <c r="D1694" s="1" t="s">
        <v>54</v>
      </c>
      <c r="E1694" s="1" t="s">
        <v>54</v>
      </c>
      <c r="I1694" s="1" t="s">
        <v>54</v>
      </c>
      <c r="J1694" s="2"/>
      <c r="K1694" s="1" t="s">
        <v>54</v>
      </c>
      <c r="M1694" s="1" t="b">
        <f>OR(Solution!$C$2=1,INDEX(Solution!$A$1:$A$11,Solution!$C$2)=Sales_Pipeline[Country])</f>
        <v>1</v>
      </c>
    </row>
    <row r="1695" spans="1:13" x14ac:dyDescent="0.25">
      <c r="A1695" s="2"/>
      <c r="B1695" s="1" t="s">
        <v>54</v>
      </c>
      <c r="C1695" s="1" t="s">
        <v>54</v>
      </c>
      <c r="D1695" s="1" t="s">
        <v>54</v>
      </c>
      <c r="E1695" s="1" t="s">
        <v>54</v>
      </c>
      <c r="I1695" s="1" t="s">
        <v>54</v>
      </c>
      <c r="J1695" s="2"/>
      <c r="K1695" s="1" t="s">
        <v>54</v>
      </c>
      <c r="M1695" s="1" t="b">
        <f>OR(Solution!$C$2=1,INDEX(Solution!$A$1:$A$11,Solution!$C$2)=Sales_Pipeline[Country])</f>
        <v>1</v>
      </c>
    </row>
    <row r="1696" spans="1:13" x14ac:dyDescent="0.25">
      <c r="A1696" s="2"/>
      <c r="B1696" s="1" t="s">
        <v>54</v>
      </c>
      <c r="C1696" s="1" t="s">
        <v>54</v>
      </c>
      <c r="D1696" s="1" t="s">
        <v>54</v>
      </c>
      <c r="E1696" s="1" t="s">
        <v>54</v>
      </c>
      <c r="I1696" s="1" t="s">
        <v>54</v>
      </c>
      <c r="J1696" s="2"/>
      <c r="K1696" s="1" t="s">
        <v>54</v>
      </c>
      <c r="M1696" s="1" t="b">
        <f>OR(Solution!$C$2=1,INDEX(Solution!$A$1:$A$11,Solution!$C$2)=Sales_Pipeline[Country])</f>
        <v>1</v>
      </c>
    </row>
    <row r="1697" spans="1:13" x14ac:dyDescent="0.25">
      <c r="A1697" s="2"/>
      <c r="B1697" s="1" t="s">
        <v>54</v>
      </c>
      <c r="C1697" s="1" t="s">
        <v>54</v>
      </c>
      <c r="D1697" s="1" t="s">
        <v>54</v>
      </c>
      <c r="E1697" s="1" t="s">
        <v>54</v>
      </c>
      <c r="I1697" s="1" t="s">
        <v>54</v>
      </c>
      <c r="J1697" s="2"/>
      <c r="K1697" s="1" t="s">
        <v>54</v>
      </c>
      <c r="M1697" s="1" t="b">
        <f>OR(Solution!$C$2=1,INDEX(Solution!$A$1:$A$11,Solution!$C$2)=Sales_Pipeline[Country])</f>
        <v>1</v>
      </c>
    </row>
    <row r="1698" spans="1:13" x14ac:dyDescent="0.25">
      <c r="A1698" s="2"/>
      <c r="B1698" s="1" t="s">
        <v>54</v>
      </c>
      <c r="C1698" s="1" t="s">
        <v>54</v>
      </c>
      <c r="D1698" s="1" t="s">
        <v>54</v>
      </c>
      <c r="E1698" s="1" t="s">
        <v>54</v>
      </c>
      <c r="I1698" s="1" t="s">
        <v>54</v>
      </c>
      <c r="J1698" s="2"/>
      <c r="K1698" s="1" t="s">
        <v>54</v>
      </c>
      <c r="M1698" s="1" t="b">
        <f>OR(Solution!$C$2=1,INDEX(Solution!$A$1:$A$11,Solution!$C$2)=Sales_Pipeline[Country])</f>
        <v>1</v>
      </c>
    </row>
    <row r="1699" spans="1:13" x14ac:dyDescent="0.25">
      <c r="A1699" s="2"/>
      <c r="B1699" s="1" t="s">
        <v>54</v>
      </c>
      <c r="C1699" s="1" t="s">
        <v>54</v>
      </c>
      <c r="D1699" s="1" t="s">
        <v>54</v>
      </c>
      <c r="E1699" s="1" t="s">
        <v>54</v>
      </c>
      <c r="I1699" s="1" t="s">
        <v>54</v>
      </c>
      <c r="J1699" s="2"/>
      <c r="K1699" s="1" t="s">
        <v>54</v>
      </c>
      <c r="M1699" s="1" t="b">
        <f>OR(Solution!$C$2=1,INDEX(Solution!$A$1:$A$11,Solution!$C$2)=Sales_Pipeline[Country])</f>
        <v>1</v>
      </c>
    </row>
    <row r="1700" spans="1:13" x14ac:dyDescent="0.25">
      <c r="A1700" s="2"/>
      <c r="B1700" s="1" t="s">
        <v>54</v>
      </c>
      <c r="C1700" s="1" t="s">
        <v>54</v>
      </c>
      <c r="D1700" s="1" t="s">
        <v>54</v>
      </c>
      <c r="E1700" s="1" t="s">
        <v>54</v>
      </c>
      <c r="I1700" s="1" t="s">
        <v>54</v>
      </c>
      <c r="J1700" s="2"/>
      <c r="K1700" s="1" t="s">
        <v>54</v>
      </c>
      <c r="M1700" s="1" t="b">
        <f>OR(Solution!$C$2=1,INDEX(Solution!$A$1:$A$11,Solution!$C$2)=Sales_Pipeline[Country])</f>
        <v>1</v>
      </c>
    </row>
    <row r="1701" spans="1:13" x14ac:dyDescent="0.25">
      <c r="A1701" s="2"/>
      <c r="B1701" s="1" t="s">
        <v>54</v>
      </c>
      <c r="C1701" s="1" t="s">
        <v>54</v>
      </c>
      <c r="D1701" s="1" t="s">
        <v>54</v>
      </c>
      <c r="E1701" s="1" t="s">
        <v>54</v>
      </c>
      <c r="I1701" s="1" t="s">
        <v>54</v>
      </c>
      <c r="J1701" s="2"/>
      <c r="K1701" s="1" t="s">
        <v>54</v>
      </c>
      <c r="M1701" s="1" t="b">
        <f>OR(Solution!$C$2=1,INDEX(Solution!$A$1:$A$11,Solution!$C$2)=Sales_Pipeline[Country])</f>
        <v>1</v>
      </c>
    </row>
    <row r="1702" spans="1:13" x14ac:dyDescent="0.25">
      <c r="A1702" s="2"/>
      <c r="B1702" s="1" t="s">
        <v>54</v>
      </c>
      <c r="C1702" s="1" t="s">
        <v>54</v>
      </c>
      <c r="D1702" s="1" t="s">
        <v>54</v>
      </c>
      <c r="E1702" s="1" t="s">
        <v>54</v>
      </c>
      <c r="I1702" s="1" t="s">
        <v>54</v>
      </c>
      <c r="J1702" s="2"/>
      <c r="K1702" s="1" t="s">
        <v>54</v>
      </c>
      <c r="M1702" s="1" t="b">
        <f>OR(Solution!$C$2=1,INDEX(Solution!$A$1:$A$11,Solution!$C$2)=Sales_Pipeline[Country])</f>
        <v>1</v>
      </c>
    </row>
    <row r="1703" spans="1:13" x14ac:dyDescent="0.25">
      <c r="A1703" s="2"/>
      <c r="B1703" s="1" t="s">
        <v>54</v>
      </c>
      <c r="C1703" s="1" t="s">
        <v>54</v>
      </c>
      <c r="D1703" s="1" t="s">
        <v>54</v>
      </c>
      <c r="E1703" s="1" t="s">
        <v>54</v>
      </c>
      <c r="I1703" s="1" t="s">
        <v>54</v>
      </c>
      <c r="J1703" s="2"/>
      <c r="K1703" s="1" t="s">
        <v>54</v>
      </c>
      <c r="M1703" s="1" t="b">
        <f>OR(Solution!$C$2=1,INDEX(Solution!$A$1:$A$11,Solution!$C$2)=Sales_Pipeline[Country])</f>
        <v>1</v>
      </c>
    </row>
    <row r="1704" spans="1:13" x14ac:dyDescent="0.25">
      <c r="A1704" s="2"/>
      <c r="B1704" s="1" t="s">
        <v>54</v>
      </c>
      <c r="C1704" s="1" t="s">
        <v>54</v>
      </c>
      <c r="D1704" s="1" t="s">
        <v>54</v>
      </c>
      <c r="E1704" s="1" t="s">
        <v>54</v>
      </c>
      <c r="I1704" s="1" t="s">
        <v>54</v>
      </c>
      <c r="J1704" s="2"/>
      <c r="K1704" s="1" t="s">
        <v>54</v>
      </c>
      <c r="M1704" s="1" t="b">
        <f>OR(Solution!$C$2=1,INDEX(Solution!$A$1:$A$11,Solution!$C$2)=Sales_Pipeline[Country])</f>
        <v>1</v>
      </c>
    </row>
    <row r="1705" spans="1:13" x14ac:dyDescent="0.25">
      <c r="A1705" s="2"/>
      <c r="B1705" s="1" t="s">
        <v>54</v>
      </c>
      <c r="C1705" s="1" t="s">
        <v>54</v>
      </c>
      <c r="D1705" s="1" t="s">
        <v>54</v>
      </c>
      <c r="E1705" s="1" t="s">
        <v>54</v>
      </c>
      <c r="I1705" s="1" t="s">
        <v>54</v>
      </c>
      <c r="J1705" s="2"/>
      <c r="K1705" s="1" t="s">
        <v>54</v>
      </c>
      <c r="M1705" s="1" t="b">
        <f>OR(Solution!$C$2=1,INDEX(Solution!$A$1:$A$11,Solution!$C$2)=Sales_Pipeline[Country])</f>
        <v>1</v>
      </c>
    </row>
    <row r="1706" spans="1:13" x14ac:dyDescent="0.25">
      <c r="A1706" s="2"/>
      <c r="B1706" s="1" t="s">
        <v>54</v>
      </c>
      <c r="C1706" s="1" t="s">
        <v>54</v>
      </c>
      <c r="D1706" s="1" t="s">
        <v>54</v>
      </c>
      <c r="E1706" s="1" t="s">
        <v>54</v>
      </c>
      <c r="I1706" s="1" t="s">
        <v>54</v>
      </c>
      <c r="J1706" s="2"/>
      <c r="K1706" s="1" t="s">
        <v>54</v>
      </c>
      <c r="M1706" s="1" t="b">
        <f>OR(Solution!$C$2=1,INDEX(Solution!$A$1:$A$11,Solution!$C$2)=Sales_Pipeline[Country])</f>
        <v>1</v>
      </c>
    </row>
    <row r="1707" spans="1:13" x14ac:dyDescent="0.25">
      <c r="A1707" s="2"/>
      <c r="B1707" s="1" t="s">
        <v>54</v>
      </c>
      <c r="C1707" s="1" t="s">
        <v>54</v>
      </c>
      <c r="D1707" s="1" t="s">
        <v>54</v>
      </c>
      <c r="E1707" s="1" t="s">
        <v>54</v>
      </c>
      <c r="I1707" s="1" t="s">
        <v>54</v>
      </c>
      <c r="J1707" s="2"/>
      <c r="K1707" s="1" t="s">
        <v>54</v>
      </c>
      <c r="M1707" s="1" t="b">
        <f>OR(Solution!$C$2=1,INDEX(Solution!$A$1:$A$11,Solution!$C$2)=Sales_Pipeline[Country])</f>
        <v>1</v>
      </c>
    </row>
    <row r="1708" spans="1:13" x14ac:dyDescent="0.25">
      <c r="A1708" s="2"/>
      <c r="B1708" s="1" t="s">
        <v>54</v>
      </c>
      <c r="C1708" s="1" t="s">
        <v>54</v>
      </c>
      <c r="D1708" s="1" t="s">
        <v>54</v>
      </c>
      <c r="E1708" s="1" t="s">
        <v>54</v>
      </c>
      <c r="I1708" s="1" t="s">
        <v>54</v>
      </c>
      <c r="J1708" s="2"/>
      <c r="K1708" s="1" t="s">
        <v>54</v>
      </c>
      <c r="M1708" s="1" t="b">
        <f>OR(Solution!$C$2=1,INDEX(Solution!$A$1:$A$11,Solution!$C$2)=Sales_Pipeline[Country])</f>
        <v>1</v>
      </c>
    </row>
    <row r="1709" spans="1:13" x14ac:dyDescent="0.25">
      <c r="A1709" s="2"/>
      <c r="B1709" s="1" t="s">
        <v>54</v>
      </c>
      <c r="C1709" s="1" t="s">
        <v>54</v>
      </c>
      <c r="D1709" s="1" t="s">
        <v>54</v>
      </c>
      <c r="E1709" s="1" t="s">
        <v>54</v>
      </c>
      <c r="I1709" s="1" t="s">
        <v>54</v>
      </c>
      <c r="J1709" s="2"/>
      <c r="K1709" s="1" t="s">
        <v>54</v>
      </c>
      <c r="M1709" s="1" t="b">
        <f>OR(Solution!$C$2=1,INDEX(Solution!$A$1:$A$11,Solution!$C$2)=Sales_Pipeline[Country])</f>
        <v>1</v>
      </c>
    </row>
    <row r="1710" spans="1:13" x14ac:dyDescent="0.25">
      <c r="A1710" s="2"/>
      <c r="B1710" s="1" t="s">
        <v>54</v>
      </c>
      <c r="C1710" s="1" t="s">
        <v>54</v>
      </c>
      <c r="D1710" s="1" t="s">
        <v>54</v>
      </c>
      <c r="E1710" s="1" t="s">
        <v>54</v>
      </c>
      <c r="I1710" s="1" t="s">
        <v>54</v>
      </c>
      <c r="J1710" s="2"/>
      <c r="K1710" s="1" t="s">
        <v>54</v>
      </c>
      <c r="M1710" s="1" t="b">
        <f>OR(Solution!$C$2=1,INDEX(Solution!$A$1:$A$11,Solution!$C$2)=Sales_Pipeline[Country])</f>
        <v>1</v>
      </c>
    </row>
    <row r="1711" spans="1:13" x14ac:dyDescent="0.25">
      <c r="A1711" s="2"/>
      <c r="B1711" s="1" t="s">
        <v>54</v>
      </c>
      <c r="C1711" s="1" t="s">
        <v>54</v>
      </c>
      <c r="D1711" s="1" t="s">
        <v>54</v>
      </c>
      <c r="E1711" s="1" t="s">
        <v>54</v>
      </c>
      <c r="I1711" s="1" t="s">
        <v>54</v>
      </c>
      <c r="J1711" s="2"/>
      <c r="K1711" s="1" t="s">
        <v>54</v>
      </c>
      <c r="M1711" s="1" t="b">
        <f>OR(Solution!$C$2=1,INDEX(Solution!$A$1:$A$11,Solution!$C$2)=Sales_Pipeline[Country])</f>
        <v>1</v>
      </c>
    </row>
    <row r="1712" spans="1:13" x14ac:dyDescent="0.25">
      <c r="A1712" s="2"/>
      <c r="B1712" s="1" t="s">
        <v>54</v>
      </c>
      <c r="C1712" s="1" t="s">
        <v>54</v>
      </c>
      <c r="D1712" s="1" t="s">
        <v>54</v>
      </c>
      <c r="E1712" s="1" t="s">
        <v>54</v>
      </c>
      <c r="I1712" s="1" t="s">
        <v>54</v>
      </c>
      <c r="J1712" s="2"/>
      <c r="K1712" s="1" t="s">
        <v>54</v>
      </c>
      <c r="M1712" s="1" t="b">
        <f>OR(Solution!$C$2=1,INDEX(Solution!$A$1:$A$11,Solution!$C$2)=Sales_Pipeline[Country])</f>
        <v>1</v>
      </c>
    </row>
    <row r="1713" spans="1:13" x14ac:dyDescent="0.25">
      <c r="A1713" s="2"/>
      <c r="B1713" s="1" t="s">
        <v>54</v>
      </c>
      <c r="C1713" s="1" t="s">
        <v>54</v>
      </c>
      <c r="D1713" s="1" t="s">
        <v>54</v>
      </c>
      <c r="E1713" s="1" t="s">
        <v>54</v>
      </c>
      <c r="I1713" s="1" t="s">
        <v>54</v>
      </c>
      <c r="J1713" s="2"/>
      <c r="K1713" s="1" t="s">
        <v>54</v>
      </c>
      <c r="M1713" s="1" t="b">
        <f>OR(Solution!$C$2=1,INDEX(Solution!$A$1:$A$11,Solution!$C$2)=Sales_Pipeline[Country])</f>
        <v>1</v>
      </c>
    </row>
    <row r="1714" spans="1:13" x14ac:dyDescent="0.25">
      <c r="A1714" s="2"/>
      <c r="B1714" s="1" t="s">
        <v>54</v>
      </c>
      <c r="C1714" s="1" t="s">
        <v>54</v>
      </c>
      <c r="D1714" s="1" t="s">
        <v>54</v>
      </c>
      <c r="E1714" s="1" t="s">
        <v>54</v>
      </c>
      <c r="I1714" s="1" t="s">
        <v>54</v>
      </c>
      <c r="J1714" s="2"/>
      <c r="K1714" s="1" t="s">
        <v>54</v>
      </c>
      <c r="M1714" s="1" t="b">
        <f>OR(Solution!$C$2=1,INDEX(Solution!$A$1:$A$11,Solution!$C$2)=Sales_Pipeline[Country])</f>
        <v>1</v>
      </c>
    </row>
    <row r="1715" spans="1:13" x14ac:dyDescent="0.25">
      <c r="A1715" s="2"/>
      <c r="B1715" s="1" t="s">
        <v>54</v>
      </c>
      <c r="C1715" s="1" t="s">
        <v>54</v>
      </c>
      <c r="D1715" s="1" t="s">
        <v>54</v>
      </c>
      <c r="E1715" s="1" t="s">
        <v>54</v>
      </c>
      <c r="I1715" s="1" t="s">
        <v>54</v>
      </c>
      <c r="J1715" s="2"/>
      <c r="K1715" s="1" t="s">
        <v>54</v>
      </c>
      <c r="M1715" s="1" t="b">
        <f>OR(Solution!$C$2=1,INDEX(Solution!$A$1:$A$11,Solution!$C$2)=Sales_Pipeline[Country])</f>
        <v>1</v>
      </c>
    </row>
    <row r="1716" spans="1:13" x14ac:dyDescent="0.25">
      <c r="A1716" s="2"/>
      <c r="B1716" s="1" t="s">
        <v>54</v>
      </c>
      <c r="C1716" s="1" t="s">
        <v>54</v>
      </c>
      <c r="D1716" s="1" t="s">
        <v>54</v>
      </c>
      <c r="E1716" s="1" t="s">
        <v>54</v>
      </c>
      <c r="I1716" s="1" t="s">
        <v>54</v>
      </c>
      <c r="J1716" s="2"/>
      <c r="K1716" s="1" t="s">
        <v>54</v>
      </c>
      <c r="M1716" s="1" t="b">
        <f>OR(Solution!$C$2=1,INDEX(Solution!$A$1:$A$11,Solution!$C$2)=Sales_Pipeline[Country])</f>
        <v>1</v>
      </c>
    </row>
    <row r="1717" spans="1:13" x14ac:dyDescent="0.25">
      <c r="A1717" s="2"/>
      <c r="B1717" s="1" t="s">
        <v>54</v>
      </c>
      <c r="C1717" s="1" t="s">
        <v>54</v>
      </c>
      <c r="D1717" s="1" t="s">
        <v>54</v>
      </c>
      <c r="E1717" s="1" t="s">
        <v>54</v>
      </c>
      <c r="I1717" s="1" t="s">
        <v>54</v>
      </c>
      <c r="J1717" s="2"/>
      <c r="K1717" s="1" t="s">
        <v>54</v>
      </c>
      <c r="M1717" s="1" t="b">
        <f>OR(Solution!$C$2=1,INDEX(Solution!$A$1:$A$11,Solution!$C$2)=Sales_Pipeline[Country])</f>
        <v>1</v>
      </c>
    </row>
    <row r="1718" spans="1:13" x14ac:dyDescent="0.25">
      <c r="A1718" s="2"/>
      <c r="B1718" s="1" t="s">
        <v>54</v>
      </c>
      <c r="C1718" s="1" t="s">
        <v>54</v>
      </c>
      <c r="D1718" s="1" t="s">
        <v>54</v>
      </c>
      <c r="E1718" s="1" t="s">
        <v>54</v>
      </c>
      <c r="I1718" s="1" t="s">
        <v>54</v>
      </c>
      <c r="J1718" s="2"/>
      <c r="K1718" s="1" t="s">
        <v>54</v>
      </c>
      <c r="M1718" s="1" t="b">
        <f>OR(Solution!$C$2=1,INDEX(Solution!$A$1:$A$11,Solution!$C$2)=Sales_Pipeline[Country])</f>
        <v>1</v>
      </c>
    </row>
    <row r="1719" spans="1:13" x14ac:dyDescent="0.25">
      <c r="A1719" s="2"/>
      <c r="B1719" s="1" t="s">
        <v>54</v>
      </c>
      <c r="C1719" s="1" t="s">
        <v>54</v>
      </c>
      <c r="D1719" s="1" t="s">
        <v>54</v>
      </c>
      <c r="E1719" s="1" t="s">
        <v>54</v>
      </c>
      <c r="I1719" s="1" t="s">
        <v>54</v>
      </c>
      <c r="J1719" s="2"/>
      <c r="K1719" s="1" t="s">
        <v>54</v>
      </c>
      <c r="M1719" s="1" t="b">
        <f>OR(Solution!$C$2=1,INDEX(Solution!$A$1:$A$11,Solution!$C$2)=Sales_Pipeline[Country])</f>
        <v>1</v>
      </c>
    </row>
    <row r="1720" spans="1:13" x14ac:dyDescent="0.25">
      <c r="A1720" s="2"/>
      <c r="B1720" s="1" t="s">
        <v>54</v>
      </c>
      <c r="C1720" s="1" t="s">
        <v>54</v>
      </c>
      <c r="D1720" s="1" t="s">
        <v>54</v>
      </c>
      <c r="E1720" s="1" t="s">
        <v>54</v>
      </c>
      <c r="I1720" s="1" t="s">
        <v>54</v>
      </c>
      <c r="J1720" s="2"/>
      <c r="K1720" s="1" t="s">
        <v>54</v>
      </c>
      <c r="M1720" s="1" t="b">
        <f>OR(Solution!$C$2=1,INDEX(Solution!$A$1:$A$11,Solution!$C$2)=Sales_Pipeline[Country])</f>
        <v>1</v>
      </c>
    </row>
    <row r="1721" spans="1:13" x14ac:dyDescent="0.25">
      <c r="A1721" s="2"/>
      <c r="B1721" s="1" t="s">
        <v>54</v>
      </c>
      <c r="C1721" s="1" t="s">
        <v>54</v>
      </c>
      <c r="D1721" s="1" t="s">
        <v>54</v>
      </c>
      <c r="E1721" s="1" t="s">
        <v>54</v>
      </c>
      <c r="I1721" s="1" t="s">
        <v>54</v>
      </c>
      <c r="J1721" s="2"/>
      <c r="K1721" s="1" t="s">
        <v>54</v>
      </c>
      <c r="M1721" s="1" t="b">
        <f>OR(Solution!$C$2=1,INDEX(Solution!$A$1:$A$11,Solution!$C$2)=Sales_Pipeline[Country])</f>
        <v>1</v>
      </c>
    </row>
    <row r="1722" spans="1:13" x14ac:dyDescent="0.25">
      <c r="A1722" s="2"/>
      <c r="B1722" s="1" t="s">
        <v>54</v>
      </c>
      <c r="C1722" s="1" t="s">
        <v>54</v>
      </c>
      <c r="D1722" s="1" t="s">
        <v>54</v>
      </c>
      <c r="E1722" s="1" t="s">
        <v>54</v>
      </c>
      <c r="I1722" s="1" t="s">
        <v>54</v>
      </c>
      <c r="J1722" s="2"/>
      <c r="K1722" s="1" t="s">
        <v>54</v>
      </c>
      <c r="M1722" s="1" t="b">
        <f>OR(Solution!$C$2=1,INDEX(Solution!$A$1:$A$11,Solution!$C$2)=Sales_Pipeline[Country])</f>
        <v>1</v>
      </c>
    </row>
    <row r="1723" spans="1:13" x14ac:dyDescent="0.25">
      <c r="A1723" s="2"/>
      <c r="B1723" s="1" t="s">
        <v>54</v>
      </c>
      <c r="C1723" s="1" t="s">
        <v>54</v>
      </c>
      <c r="D1723" s="1" t="s">
        <v>54</v>
      </c>
      <c r="E1723" s="1" t="s">
        <v>54</v>
      </c>
      <c r="I1723" s="1" t="s">
        <v>54</v>
      </c>
      <c r="J1723" s="2"/>
      <c r="K1723" s="1" t="s">
        <v>54</v>
      </c>
      <c r="M1723" s="1" t="b">
        <f>OR(Solution!$C$2=1,INDEX(Solution!$A$1:$A$11,Solution!$C$2)=Sales_Pipeline[Country])</f>
        <v>1</v>
      </c>
    </row>
    <row r="1724" spans="1:13" x14ac:dyDescent="0.25">
      <c r="A1724" s="2"/>
      <c r="B1724" s="1" t="s">
        <v>54</v>
      </c>
      <c r="C1724" s="1" t="s">
        <v>54</v>
      </c>
      <c r="D1724" s="1" t="s">
        <v>54</v>
      </c>
      <c r="E1724" s="1" t="s">
        <v>54</v>
      </c>
      <c r="I1724" s="1" t="s">
        <v>54</v>
      </c>
      <c r="J1724" s="2"/>
      <c r="K1724" s="1" t="s">
        <v>54</v>
      </c>
      <c r="M1724" s="1" t="b">
        <f>OR(Solution!$C$2=1,INDEX(Solution!$A$1:$A$11,Solution!$C$2)=Sales_Pipeline[Country])</f>
        <v>1</v>
      </c>
    </row>
    <row r="1725" spans="1:13" x14ac:dyDescent="0.25">
      <c r="A1725" s="2"/>
      <c r="B1725" s="1" t="s">
        <v>54</v>
      </c>
      <c r="C1725" s="1" t="s">
        <v>54</v>
      </c>
      <c r="D1725" s="1" t="s">
        <v>54</v>
      </c>
      <c r="E1725" s="1" t="s">
        <v>54</v>
      </c>
      <c r="I1725" s="1" t="s">
        <v>54</v>
      </c>
      <c r="J1725" s="2"/>
      <c r="K1725" s="1" t="s">
        <v>54</v>
      </c>
      <c r="M1725" s="1" t="b">
        <f>OR(Solution!$C$2=1,INDEX(Solution!$A$1:$A$11,Solution!$C$2)=Sales_Pipeline[Country])</f>
        <v>1</v>
      </c>
    </row>
    <row r="1726" spans="1:13" x14ac:dyDescent="0.25">
      <c r="A1726" s="2"/>
      <c r="B1726" s="1" t="s">
        <v>54</v>
      </c>
      <c r="C1726" s="1" t="s">
        <v>54</v>
      </c>
      <c r="D1726" s="1" t="s">
        <v>54</v>
      </c>
      <c r="E1726" s="1" t="s">
        <v>54</v>
      </c>
      <c r="I1726" s="1" t="s">
        <v>54</v>
      </c>
      <c r="J1726" s="2"/>
      <c r="K1726" s="1" t="s">
        <v>54</v>
      </c>
      <c r="M1726" s="1" t="b">
        <f>OR(Solution!$C$2=1,INDEX(Solution!$A$1:$A$11,Solution!$C$2)=Sales_Pipeline[Country])</f>
        <v>1</v>
      </c>
    </row>
    <row r="1727" spans="1:13" x14ac:dyDescent="0.25">
      <c r="A1727" s="2"/>
      <c r="B1727" s="1" t="s">
        <v>54</v>
      </c>
      <c r="C1727" s="1" t="s">
        <v>54</v>
      </c>
      <c r="D1727" s="1" t="s">
        <v>54</v>
      </c>
      <c r="E1727" s="1" t="s">
        <v>54</v>
      </c>
      <c r="I1727" s="1" t="s">
        <v>54</v>
      </c>
      <c r="J1727" s="2"/>
      <c r="K1727" s="1" t="s">
        <v>54</v>
      </c>
      <c r="M1727" s="1" t="b">
        <f>OR(Solution!$C$2=1,INDEX(Solution!$A$1:$A$11,Solution!$C$2)=Sales_Pipeline[Country])</f>
        <v>1</v>
      </c>
    </row>
    <row r="1728" spans="1:13" x14ac:dyDescent="0.25">
      <c r="A1728" s="2"/>
      <c r="B1728" s="1" t="s">
        <v>54</v>
      </c>
      <c r="C1728" s="1" t="s">
        <v>54</v>
      </c>
      <c r="D1728" s="1" t="s">
        <v>54</v>
      </c>
      <c r="E1728" s="1" t="s">
        <v>54</v>
      </c>
      <c r="I1728" s="1" t="s">
        <v>54</v>
      </c>
      <c r="J1728" s="2"/>
      <c r="K1728" s="1" t="s">
        <v>54</v>
      </c>
      <c r="M1728" s="1" t="b">
        <f>OR(Solution!$C$2=1,INDEX(Solution!$A$1:$A$11,Solution!$C$2)=Sales_Pipeline[Country])</f>
        <v>1</v>
      </c>
    </row>
    <row r="1729" spans="1:13" x14ac:dyDescent="0.25">
      <c r="A1729" s="2"/>
      <c r="B1729" s="1" t="s">
        <v>54</v>
      </c>
      <c r="C1729" s="1" t="s">
        <v>54</v>
      </c>
      <c r="D1729" s="1" t="s">
        <v>54</v>
      </c>
      <c r="E1729" s="1" t="s">
        <v>54</v>
      </c>
      <c r="I1729" s="1" t="s">
        <v>54</v>
      </c>
      <c r="J1729" s="2"/>
      <c r="K1729" s="1" t="s">
        <v>54</v>
      </c>
      <c r="M1729" s="1" t="b">
        <f>OR(Solution!$C$2=1,INDEX(Solution!$A$1:$A$11,Solution!$C$2)=Sales_Pipeline[Country])</f>
        <v>1</v>
      </c>
    </row>
    <row r="1730" spans="1:13" x14ac:dyDescent="0.25">
      <c r="A1730" s="2"/>
      <c r="B1730" s="1" t="s">
        <v>54</v>
      </c>
      <c r="C1730" s="1" t="s">
        <v>54</v>
      </c>
      <c r="D1730" s="1" t="s">
        <v>54</v>
      </c>
      <c r="E1730" s="1" t="s">
        <v>54</v>
      </c>
      <c r="I1730" s="1" t="s">
        <v>54</v>
      </c>
      <c r="J1730" s="2"/>
      <c r="K1730" s="1" t="s">
        <v>54</v>
      </c>
      <c r="M1730" s="1" t="b">
        <f>OR(Solution!$C$2=1,INDEX(Solution!$A$1:$A$11,Solution!$C$2)=Sales_Pipeline[Country])</f>
        <v>1</v>
      </c>
    </row>
    <row r="1731" spans="1:13" x14ac:dyDescent="0.25">
      <c r="A1731" s="2"/>
      <c r="B1731" s="1" t="s">
        <v>54</v>
      </c>
      <c r="C1731" s="1" t="s">
        <v>54</v>
      </c>
      <c r="D1731" s="1" t="s">
        <v>54</v>
      </c>
      <c r="E1731" s="1" t="s">
        <v>54</v>
      </c>
      <c r="I1731" s="1" t="s">
        <v>54</v>
      </c>
      <c r="J1731" s="2"/>
      <c r="K1731" s="1" t="s">
        <v>54</v>
      </c>
      <c r="M1731" s="1" t="b">
        <f>OR(Solution!$C$2=1,INDEX(Solution!$A$1:$A$11,Solution!$C$2)=Sales_Pipeline[Country])</f>
        <v>1</v>
      </c>
    </row>
    <row r="1732" spans="1:13" x14ac:dyDescent="0.25">
      <c r="A1732" s="2"/>
      <c r="B1732" s="1" t="s">
        <v>54</v>
      </c>
      <c r="C1732" s="1" t="s">
        <v>54</v>
      </c>
      <c r="D1732" s="1" t="s">
        <v>54</v>
      </c>
      <c r="E1732" s="1" t="s">
        <v>54</v>
      </c>
      <c r="I1732" s="1" t="s">
        <v>54</v>
      </c>
      <c r="J1732" s="2"/>
      <c r="K1732" s="1" t="s">
        <v>54</v>
      </c>
      <c r="M1732" s="1" t="b">
        <f>OR(Solution!$C$2=1,INDEX(Solution!$A$1:$A$11,Solution!$C$2)=Sales_Pipeline[Country])</f>
        <v>1</v>
      </c>
    </row>
    <row r="1733" spans="1:13" x14ac:dyDescent="0.25">
      <c r="A1733" s="2"/>
      <c r="B1733" s="1" t="s">
        <v>54</v>
      </c>
      <c r="C1733" s="1" t="s">
        <v>54</v>
      </c>
      <c r="D1733" s="1" t="s">
        <v>54</v>
      </c>
      <c r="E1733" s="1" t="s">
        <v>54</v>
      </c>
      <c r="I1733" s="1" t="s">
        <v>54</v>
      </c>
      <c r="J1733" s="2"/>
      <c r="K1733" s="1" t="s">
        <v>54</v>
      </c>
      <c r="M1733" s="1" t="b">
        <f>OR(Solution!$C$2=1,INDEX(Solution!$A$1:$A$11,Solution!$C$2)=Sales_Pipeline[Country])</f>
        <v>1</v>
      </c>
    </row>
    <row r="1734" spans="1:13" x14ac:dyDescent="0.25">
      <c r="A1734" s="2"/>
      <c r="B1734" s="1" t="s">
        <v>54</v>
      </c>
      <c r="C1734" s="1" t="s">
        <v>54</v>
      </c>
      <c r="D1734" s="1" t="s">
        <v>54</v>
      </c>
      <c r="E1734" s="1" t="s">
        <v>54</v>
      </c>
      <c r="I1734" s="1" t="s">
        <v>54</v>
      </c>
      <c r="J1734" s="2"/>
      <c r="K1734" s="1" t="s">
        <v>54</v>
      </c>
      <c r="M1734" s="1" t="b">
        <f>OR(Solution!$C$2=1,INDEX(Solution!$A$1:$A$11,Solution!$C$2)=Sales_Pipeline[Country])</f>
        <v>1</v>
      </c>
    </row>
    <row r="1735" spans="1:13" x14ac:dyDescent="0.25">
      <c r="A1735" s="2"/>
      <c r="B1735" s="1" t="s">
        <v>54</v>
      </c>
      <c r="C1735" s="1" t="s">
        <v>54</v>
      </c>
      <c r="D1735" s="1" t="s">
        <v>54</v>
      </c>
      <c r="E1735" s="1" t="s">
        <v>54</v>
      </c>
      <c r="I1735" s="1" t="s">
        <v>54</v>
      </c>
      <c r="J1735" s="2"/>
      <c r="K1735" s="1" t="s">
        <v>54</v>
      </c>
      <c r="M1735" s="1" t="b">
        <f>OR(Solution!$C$2=1,INDEX(Solution!$A$1:$A$11,Solution!$C$2)=Sales_Pipeline[Country])</f>
        <v>1</v>
      </c>
    </row>
    <row r="1736" spans="1:13" x14ac:dyDescent="0.25">
      <c r="A1736" s="2"/>
      <c r="B1736" s="1" t="s">
        <v>54</v>
      </c>
      <c r="C1736" s="1" t="s">
        <v>54</v>
      </c>
      <c r="D1736" s="1" t="s">
        <v>54</v>
      </c>
      <c r="E1736" s="1" t="s">
        <v>54</v>
      </c>
      <c r="I1736" s="1" t="s">
        <v>54</v>
      </c>
      <c r="J1736" s="2"/>
      <c r="K1736" s="1" t="s">
        <v>54</v>
      </c>
      <c r="M1736" s="1" t="b">
        <f>OR(Solution!$C$2=1,INDEX(Solution!$A$1:$A$11,Solution!$C$2)=Sales_Pipeline[Country])</f>
        <v>1</v>
      </c>
    </row>
    <row r="1737" spans="1:13" x14ac:dyDescent="0.25">
      <c r="A1737" s="2"/>
      <c r="B1737" s="1" t="s">
        <v>54</v>
      </c>
      <c r="C1737" s="1" t="s">
        <v>54</v>
      </c>
      <c r="D1737" s="1" t="s">
        <v>54</v>
      </c>
      <c r="E1737" s="1" t="s">
        <v>54</v>
      </c>
      <c r="I1737" s="1" t="s">
        <v>54</v>
      </c>
      <c r="J1737" s="2"/>
      <c r="K1737" s="1" t="s">
        <v>54</v>
      </c>
      <c r="M1737" s="1" t="b">
        <f>OR(Solution!$C$2=1,INDEX(Solution!$A$1:$A$11,Solution!$C$2)=Sales_Pipeline[Country])</f>
        <v>1</v>
      </c>
    </row>
    <row r="1738" spans="1:13" x14ac:dyDescent="0.25">
      <c r="A1738" s="2"/>
      <c r="B1738" s="1" t="s">
        <v>54</v>
      </c>
      <c r="C1738" s="1" t="s">
        <v>54</v>
      </c>
      <c r="D1738" s="1" t="s">
        <v>54</v>
      </c>
      <c r="E1738" s="1" t="s">
        <v>54</v>
      </c>
      <c r="I1738" s="1" t="s">
        <v>54</v>
      </c>
      <c r="J1738" s="2"/>
      <c r="K1738" s="1" t="s">
        <v>54</v>
      </c>
      <c r="M1738" s="1" t="b">
        <f>OR(Solution!$C$2=1,INDEX(Solution!$A$1:$A$11,Solution!$C$2)=Sales_Pipeline[Country])</f>
        <v>1</v>
      </c>
    </row>
    <row r="1739" spans="1:13" x14ac:dyDescent="0.25">
      <c r="A1739" s="2"/>
      <c r="B1739" s="1" t="s">
        <v>54</v>
      </c>
      <c r="C1739" s="1" t="s">
        <v>54</v>
      </c>
      <c r="D1739" s="1" t="s">
        <v>54</v>
      </c>
      <c r="E1739" s="1" t="s">
        <v>54</v>
      </c>
      <c r="I1739" s="1" t="s">
        <v>54</v>
      </c>
      <c r="J1739" s="2"/>
      <c r="K1739" s="1" t="s">
        <v>54</v>
      </c>
      <c r="M1739" s="1" t="b">
        <f>OR(Solution!$C$2=1,INDEX(Solution!$A$1:$A$11,Solution!$C$2)=Sales_Pipeline[Country])</f>
        <v>1</v>
      </c>
    </row>
    <row r="1740" spans="1:13" x14ac:dyDescent="0.25">
      <c r="A1740" s="2"/>
      <c r="B1740" s="1" t="s">
        <v>54</v>
      </c>
      <c r="C1740" s="1" t="s">
        <v>54</v>
      </c>
      <c r="D1740" s="1" t="s">
        <v>54</v>
      </c>
      <c r="E1740" s="1" t="s">
        <v>54</v>
      </c>
      <c r="I1740" s="1" t="s">
        <v>54</v>
      </c>
      <c r="J1740" s="2"/>
      <c r="K1740" s="1" t="s">
        <v>54</v>
      </c>
      <c r="M1740" s="1" t="b">
        <f>OR(Solution!$C$2=1,INDEX(Solution!$A$1:$A$11,Solution!$C$2)=Sales_Pipeline[Country])</f>
        <v>1</v>
      </c>
    </row>
    <row r="1741" spans="1:13" x14ac:dyDescent="0.25">
      <c r="A1741" s="2"/>
      <c r="B1741" s="1" t="s">
        <v>54</v>
      </c>
      <c r="C1741" s="1" t="s">
        <v>54</v>
      </c>
      <c r="D1741" s="1" t="s">
        <v>54</v>
      </c>
      <c r="E1741" s="1" t="s">
        <v>54</v>
      </c>
      <c r="I1741" s="1" t="s">
        <v>54</v>
      </c>
      <c r="J1741" s="2"/>
      <c r="K1741" s="1" t="s">
        <v>54</v>
      </c>
      <c r="M1741" s="1" t="b">
        <f>OR(Solution!$C$2=1,INDEX(Solution!$A$1:$A$11,Solution!$C$2)=Sales_Pipeline[Country])</f>
        <v>1</v>
      </c>
    </row>
    <row r="1742" spans="1:13" x14ac:dyDescent="0.25">
      <c r="A1742" s="2"/>
      <c r="B1742" s="1" t="s">
        <v>54</v>
      </c>
      <c r="C1742" s="1" t="s">
        <v>54</v>
      </c>
      <c r="D1742" s="1" t="s">
        <v>54</v>
      </c>
      <c r="E1742" s="1" t="s">
        <v>54</v>
      </c>
      <c r="I1742" s="1" t="s">
        <v>54</v>
      </c>
      <c r="J1742" s="2"/>
      <c r="K1742" s="1" t="s">
        <v>54</v>
      </c>
      <c r="M1742" s="1" t="b">
        <f>OR(Solution!$C$2=1,INDEX(Solution!$A$1:$A$11,Solution!$C$2)=Sales_Pipeline[Country])</f>
        <v>1</v>
      </c>
    </row>
    <row r="1743" spans="1:13" x14ac:dyDescent="0.25">
      <c r="A1743" s="2"/>
      <c r="B1743" s="1" t="s">
        <v>54</v>
      </c>
      <c r="C1743" s="1" t="s">
        <v>54</v>
      </c>
      <c r="D1743" s="1" t="s">
        <v>54</v>
      </c>
      <c r="E1743" s="1" t="s">
        <v>54</v>
      </c>
      <c r="I1743" s="1" t="s">
        <v>54</v>
      </c>
      <c r="J1743" s="2"/>
      <c r="K1743" s="1" t="s">
        <v>54</v>
      </c>
      <c r="M1743" s="1" t="b">
        <f>OR(Solution!$C$2=1,INDEX(Solution!$A$1:$A$11,Solution!$C$2)=Sales_Pipeline[Country])</f>
        <v>1</v>
      </c>
    </row>
    <row r="1744" spans="1:13" x14ac:dyDescent="0.25">
      <c r="A1744" s="2"/>
      <c r="B1744" s="1" t="s">
        <v>54</v>
      </c>
      <c r="C1744" s="1" t="s">
        <v>54</v>
      </c>
      <c r="D1744" s="1" t="s">
        <v>54</v>
      </c>
      <c r="E1744" s="1" t="s">
        <v>54</v>
      </c>
      <c r="I1744" s="1" t="s">
        <v>54</v>
      </c>
      <c r="J1744" s="2"/>
      <c r="K1744" s="1" t="s">
        <v>54</v>
      </c>
      <c r="M1744" s="1" t="b">
        <f>OR(Solution!$C$2=1,INDEX(Solution!$A$1:$A$11,Solution!$C$2)=Sales_Pipeline[Country])</f>
        <v>1</v>
      </c>
    </row>
    <row r="1745" spans="1:13" x14ac:dyDescent="0.25">
      <c r="A1745" s="2"/>
      <c r="B1745" s="1" t="s">
        <v>54</v>
      </c>
      <c r="C1745" s="1" t="s">
        <v>54</v>
      </c>
      <c r="D1745" s="1" t="s">
        <v>54</v>
      </c>
      <c r="E1745" s="1" t="s">
        <v>54</v>
      </c>
      <c r="I1745" s="1" t="s">
        <v>54</v>
      </c>
      <c r="J1745" s="2"/>
      <c r="K1745" s="1" t="s">
        <v>54</v>
      </c>
      <c r="M1745" s="1" t="b">
        <f>OR(Solution!$C$2=1,INDEX(Solution!$A$1:$A$11,Solution!$C$2)=Sales_Pipeline[Country])</f>
        <v>1</v>
      </c>
    </row>
    <row r="1746" spans="1:13" x14ac:dyDescent="0.25">
      <c r="A1746" s="2"/>
      <c r="B1746" s="1" t="s">
        <v>54</v>
      </c>
      <c r="C1746" s="1" t="s">
        <v>54</v>
      </c>
      <c r="D1746" s="1" t="s">
        <v>54</v>
      </c>
      <c r="E1746" s="1" t="s">
        <v>54</v>
      </c>
      <c r="I1746" s="1" t="s">
        <v>54</v>
      </c>
      <c r="J1746" s="2"/>
      <c r="K1746" s="1" t="s">
        <v>54</v>
      </c>
      <c r="M1746" s="1" t="b">
        <f>OR(Solution!$C$2=1,INDEX(Solution!$A$1:$A$11,Solution!$C$2)=Sales_Pipeline[Country])</f>
        <v>1</v>
      </c>
    </row>
    <row r="1747" spans="1:13" x14ac:dyDescent="0.25">
      <c r="A1747" s="2"/>
      <c r="B1747" s="1" t="s">
        <v>54</v>
      </c>
      <c r="C1747" s="1" t="s">
        <v>54</v>
      </c>
      <c r="D1747" s="1" t="s">
        <v>54</v>
      </c>
      <c r="E1747" s="1" t="s">
        <v>54</v>
      </c>
      <c r="I1747" s="1" t="s">
        <v>54</v>
      </c>
      <c r="J1747" s="2"/>
      <c r="K1747" s="1" t="s">
        <v>54</v>
      </c>
      <c r="M1747" s="1" t="b">
        <f>OR(Solution!$C$2=1,INDEX(Solution!$A$1:$A$11,Solution!$C$2)=Sales_Pipeline[Country])</f>
        <v>1</v>
      </c>
    </row>
    <row r="1748" spans="1:13" x14ac:dyDescent="0.25">
      <c r="A1748" s="2"/>
      <c r="B1748" s="1" t="s">
        <v>54</v>
      </c>
      <c r="C1748" s="1" t="s">
        <v>54</v>
      </c>
      <c r="D1748" s="1" t="s">
        <v>54</v>
      </c>
      <c r="E1748" s="1" t="s">
        <v>54</v>
      </c>
      <c r="I1748" s="1" t="s">
        <v>54</v>
      </c>
      <c r="J1748" s="2"/>
      <c r="K1748" s="1" t="s">
        <v>54</v>
      </c>
      <c r="M1748" s="1" t="b">
        <f>OR(Solution!$C$2=1,INDEX(Solution!$A$1:$A$11,Solution!$C$2)=Sales_Pipeline[Country])</f>
        <v>1</v>
      </c>
    </row>
    <row r="1749" spans="1:13" x14ac:dyDescent="0.25">
      <c r="A1749" s="2"/>
      <c r="B1749" s="1" t="s">
        <v>54</v>
      </c>
      <c r="C1749" s="1" t="s">
        <v>54</v>
      </c>
      <c r="D1749" s="1" t="s">
        <v>54</v>
      </c>
      <c r="E1749" s="1" t="s">
        <v>54</v>
      </c>
      <c r="I1749" s="1" t="s">
        <v>54</v>
      </c>
      <c r="J1749" s="2"/>
      <c r="K1749" s="1" t="s">
        <v>54</v>
      </c>
      <c r="M1749" s="1" t="b">
        <f>OR(Solution!$C$2=1,INDEX(Solution!$A$1:$A$11,Solution!$C$2)=Sales_Pipeline[Country])</f>
        <v>1</v>
      </c>
    </row>
    <row r="1750" spans="1:13" x14ac:dyDescent="0.25">
      <c r="A1750" s="2"/>
      <c r="B1750" s="1" t="s">
        <v>54</v>
      </c>
      <c r="C1750" s="1" t="s">
        <v>54</v>
      </c>
      <c r="D1750" s="1" t="s">
        <v>54</v>
      </c>
      <c r="E1750" s="1" t="s">
        <v>54</v>
      </c>
      <c r="I1750" s="1" t="s">
        <v>54</v>
      </c>
      <c r="J1750" s="2"/>
      <c r="K1750" s="1" t="s">
        <v>54</v>
      </c>
      <c r="M1750" s="1" t="b">
        <f>OR(Solution!$C$2=1,INDEX(Solution!$A$1:$A$11,Solution!$C$2)=Sales_Pipeline[Country])</f>
        <v>1</v>
      </c>
    </row>
    <row r="1751" spans="1:13" x14ac:dyDescent="0.25">
      <c r="A1751" s="2"/>
      <c r="B1751" s="1" t="s">
        <v>54</v>
      </c>
      <c r="C1751" s="1" t="s">
        <v>54</v>
      </c>
      <c r="D1751" s="1" t="s">
        <v>54</v>
      </c>
      <c r="E1751" s="1" t="s">
        <v>54</v>
      </c>
      <c r="I1751" s="1" t="s">
        <v>54</v>
      </c>
      <c r="J1751" s="2"/>
      <c r="K1751" s="1" t="s">
        <v>54</v>
      </c>
      <c r="M1751" s="1" t="b">
        <f>OR(Solution!$C$2=1,INDEX(Solution!$A$1:$A$11,Solution!$C$2)=Sales_Pipeline[Country])</f>
        <v>1</v>
      </c>
    </row>
    <row r="1752" spans="1:13" x14ac:dyDescent="0.25">
      <c r="A1752" s="2"/>
      <c r="B1752" s="1" t="s">
        <v>54</v>
      </c>
      <c r="C1752" s="1" t="s">
        <v>54</v>
      </c>
      <c r="D1752" s="1" t="s">
        <v>54</v>
      </c>
      <c r="E1752" s="1" t="s">
        <v>54</v>
      </c>
      <c r="I1752" s="1" t="s">
        <v>54</v>
      </c>
      <c r="J1752" s="2"/>
      <c r="K1752" s="1" t="s">
        <v>54</v>
      </c>
      <c r="M1752" s="1" t="b">
        <f>OR(Solution!$C$2=1,INDEX(Solution!$A$1:$A$11,Solution!$C$2)=Sales_Pipeline[Country])</f>
        <v>1</v>
      </c>
    </row>
    <row r="1753" spans="1:13" x14ac:dyDescent="0.25">
      <c r="A1753" s="2"/>
      <c r="B1753" s="1" t="s">
        <v>54</v>
      </c>
      <c r="C1753" s="1" t="s">
        <v>54</v>
      </c>
      <c r="D1753" s="1" t="s">
        <v>54</v>
      </c>
      <c r="E1753" s="1" t="s">
        <v>54</v>
      </c>
      <c r="I1753" s="1" t="s">
        <v>54</v>
      </c>
      <c r="J1753" s="2"/>
      <c r="K1753" s="1" t="s">
        <v>54</v>
      </c>
      <c r="M1753" s="1" t="b">
        <f>OR(Solution!$C$2=1,INDEX(Solution!$A$1:$A$11,Solution!$C$2)=Sales_Pipeline[Country])</f>
        <v>1</v>
      </c>
    </row>
    <row r="1754" spans="1:13" x14ac:dyDescent="0.25">
      <c r="A1754" s="2"/>
      <c r="B1754" s="1" t="s">
        <v>54</v>
      </c>
      <c r="C1754" s="1" t="s">
        <v>54</v>
      </c>
      <c r="D1754" s="1" t="s">
        <v>54</v>
      </c>
      <c r="E1754" s="1" t="s">
        <v>54</v>
      </c>
      <c r="I1754" s="1" t="s">
        <v>54</v>
      </c>
      <c r="J1754" s="2"/>
      <c r="K1754" s="1" t="s">
        <v>54</v>
      </c>
      <c r="M1754" s="1" t="b">
        <f>OR(Solution!$C$2=1,INDEX(Solution!$A$1:$A$11,Solution!$C$2)=Sales_Pipeline[Country])</f>
        <v>1</v>
      </c>
    </row>
    <row r="1755" spans="1:13" x14ac:dyDescent="0.25">
      <c r="A1755" s="2"/>
      <c r="B1755" s="1" t="s">
        <v>54</v>
      </c>
      <c r="C1755" s="1" t="s">
        <v>54</v>
      </c>
      <c r="D1755" s="1" t="s">
        <v>54</v>
      </c>
      <c r="E1755" s="1" t="s">
        <v>54</v>
      </c>
      <c r="I1755" s="1" t="s">
        <v>54</v>
      </c>
      <c r="J1755" s="2"/>
      <c r="K1755" s="1" t="s">
        <v>54</v>
      </c>
      <c r="M1755" s="1" t="b">
        <f>OR(Solution!$C$2=1,INDEX(Solution!$A$1:$A$11,Solution!$C$2)=Sales_Pipeline[Country])</f>
        <v>1</v>
      </c>
    </row>
    <row r="1756" spans="1:13" x14ac:dyDescent="0.25">
      <c r="A1756" s="2"/>
      <c r="B1756" s="1" t="s">
        <v>54</v>
      </c>
      <c r="C1756" s="1" t="s">
        <v>54</v>
      </c>
      <c r="D1756" s="1" t="s">
        <v>54</v>
      </c>
      <c r="E1756" s="1" t="s">
        <v>54</v>
      </c>
      <c r="I1756" s="1" t="s">
        <v>54</v>
      </c>
      <c r="J1756" s="2"/>
      <c r="K1756" s="1" t="s">
        <v>54</v>
      </c>
      <c r="M1756" s="1" t="b">
        <f>OR(Solution!$C$2=1,INDEX(Solution!$A$1:$A$11,Solution!$C$2)=Sales_Pipeline[Country])</f>
        <v>1</v>
      </c>
    </row>
    <row r="1757" spans="1:13" x14ac:dyDescent="0.25">
      <c r="A1757" s="2"/>
      <c r="B1757" s="1" t="s">
        <v>54</v>
      </c>
      <c r="C1757" s="1" t="s">
        <v>54</v>
      </c>
      <c r="D1757" s="1" t="s">
        <v>54</v>
      </c>
      <c r="E1757" s="1" t="s">
        <v>54</v>
      </c>
      <c r="I1757" s="1" t="s">
        <v>54</v>
      </c>
      <c r="J1757" s="2"/>
      <c r="K1757" s="1" t="s">
        <v>54</v>
      </c>
      <c r="M1757" s="1" t="b">
        <f>OR(Solution!$C$2=1,INDEX(Solution!$A$1:$A$11,Solution!$C$2)=Sales_Pipeline[Country])</f>
        <v>1</v>
      </c>
    </row>
    <row r="1758" spans="1:13" x14ac:dyDescent="0.25">
      <c r="A1758" s="2"/>
      <c r="B1758" s="1" t="s">
        <v>54</v>
      </c>
      <c r="C1758" s="1" t="s">
        <v>54</v>
      </c>
      <c r="D1758" s="1" t="s">
        <v>54</v>
      </c>
      <c r="E1758" s="1" t="s">
        <v>54</v>
      </c>
      <c r="I1758" s="1" t="s">
        <v>54</v>
      </c>
      <c r="J1758" s="2"/>
      <c r="K1758" s="1" t="s">
        <v>54</v>
      </c>
      <c r="M1758" s="1" t="b">
        <f>OR(Solution!$C$2=1,INDEX(Solution!$A$1:$A$11,Solution!$C$2)=Sales_Pipeline[Country])</f>
        <v>1</v>
      </c>
    </row>
    <row r="1759" spans="1:13" x14ac:dyDescent="0.25">
      <c r="A1759" s="2"/>
      <c r="B1759" s="1" t="s">
        <v>54</v>
      </c>
      <c r="C1759" s="1" t="s">
        <v>54</v>
      </c>
      <c r="D1759" s="1" t="s">
        <v>54</v>
      </c>
      <c r="E1759" s="1" t="s">
        <v>54</v>
      </c>
      <c r="I1759" s="1" t="s">
        <v>54</v>
      </c>
      <c r="J1759" s="2"/>
      <c r="K1759" s="1" t="s">
        <v>54</v>
      </c>
      <c r="M1759" s="1" t="b">
        <f>OR(Solution!$C$2=1,INDEX(Solution!$A$1:$A$11,Solution!$C$2)=Sales_Pipeline[Country])</f>
        <v>1</v>
      </c>
    </row>
    <row r="1760" spans="1:13" x14ac:dyDescent="0.25">
      <c r="A1760" s="2"/>
      <c r="B1760" s="1" t="s">
        <v>54</v>
      </c>
      <c r="C1760" s="1" t="s">
        <v>54</v>
      </c>
      <c r="D1760" s="1" t="s">
        <v>54</v>
      </c>
      <c r="E1760" s="1" t="s">
        <v>54</v>
      </c>
      <c r="I1760" s="1" t="s">
        <v>54</v>
      </c>
      <c r="J1760" s="2"/>
      <c r="K1760" s="1" t="s">
        <v>54</v>
      </c>
      <c r="M1760" s="1" t="b">
        <f>OR(Solution!$C$2=1,INDEX(Solution!$A$1:$A$11,Solution!$C$2)=Sales_Pipeline[Country])</f>
        <v>1</v>
      </c>
    </row>
    <row r="1761" spans="1:13" x14ac:dyDescent="0.25">
      <c r="A1761" s="2"/>
      <c r="B1761" s="1" t="s">
        <v>54</v>
      </c>
      <c r="C1761" s="1" t="s">
        <v>54</v>
      </c>
      <c r="D1761" s="1" t="s">
        <v>54</v>
      </c>
      <c r="E1761" s="1" t="s">
        <v>54</v>
      </c>
      <c r="I1761" s="1" t="s">
        <v>54</v>
      </c>
      <c r="J1761" s="2"/>
      <c r="K1761" s="1" t="s">
        <v>54</v>
      </c>
      <c r="M1761" s="1" t="b">
        <f>OR(Solution!$C$2=1,INDEX(Solution!$A$1:$A$11,Solution!$C$2)=Sales_Pipeline[Country])</f>
        <v>1</v>
      </c>
    </row>
    <row r="1762" spans="1:13" x14ac:dyDescent="0.25">
      <c r="A1762" s="2"/>
      <c r="B1762" s="1" t="s">
        <v>54</v>
      </c>
      <c r="C1762" s="1" t="s">
        <v>54</v>
      </c>
      <c r="D1762" s="1" t="s">
        <v>54</v>
      </c>
      <c r="E1762" s="1" t="s">
        <v>54</v>
      </c>
      <c r="I1762" s="1" t="s">
        <v>54</v>
      </c>
      <c r="J1762" s="2"/>
      <c r="K1762" s="1" t="s">
        <v>54</v>
      </c>
      <c r="M1762" s="1" t="b">
        <f>OR(Solution!$C$2=1,INDEX(Solution!$A$1:$A$11,Solution!$C$2)=Sales_Pipeline[Country])</f>
        <v>1</v>
      </c>
    </row>
    <row r="1763" spans="1:13" x14ac:dyDescent="0.25">
      <c r="A1763" s="2"/>
      <c r="B1763" s="1" t="s">
        <v>54</v>
      </c>
      <c r="C1763" s="1" t="s">
        <v>54</v>
      </c>
      <c r="D1763" s="1" t="s">
        <v>54</v>
      </c>
      <c r="E1763" s="1" t="s">
        <v>54</v>
      </c>
      <c r="I1763" s="1" t="s">
        <v>54</v>
      </c>
      <c r="J1763" s="2"/>
      <c r="K1763" s="1" t="s">
        <v>54</v>
      </c>
      <c r="M1763" s="1" t="b">
        <f>OR(Solution!$C$2=1,INDEX(Solution!$A$1:$A$11,Solution!$C$2)=Sales_Pipeline[Country])</f>
        <v>1</v>
      </c>
    </row>
    <row r="1764" spans="1:13" x14ac:dyDescent="0.25">
      <c r="A1764" s="2"/>
      <c r="B1764" s="1" t="s">
        <v>54</v>
      </c>
      <c r="C1764" s="1" t="s">
        <v>54</v>
      </c>
      <c r="D1764" s="1" t="s">
        <v>54</v>
      </c>
      <c r="E1764" s="1" t="s">
        <v>54</v>
      </c>
      <c r="I1764" s="1" t="s">
        <v>54</v>
      </c>
      <c r="J1764" s="2"/>
      <c r="K1764" s="1" t="s">
        <v>54</v>
      </c>
      <c r="M1764" s="1" t="b">
        <f>OR(Solution!$C$2=1,INDEX(Solution!$A$1:$A$11,Solution!$C$2)=Sales_Pipeline[Country])</f>
        <v>1</v>
      </c>
    </row>
    <row r="1765" spans="1:13" x14ac:dyDescent="0.25">
      <c r="A1765" s="2"/>
      <c r="B1765" s="1" t="s">
        <v>54</v>
      </c>
      <c r="C1765" s="1" t="s">
        <v>54</v>
      </c>
      <c r="D1765" s="1" t="s">
        <v>54</v>
      </c>
      <c r="E1765" s="1" t="s">
        <v>54</v>
      </c>
      <c r="I1765" s="1" t="s">
        <v>54</v>
      </c>
      <c r="J1765" s="2"/>
      <c r="K1765" s="1" t="s">
        <v>54</v>
      </c>
      <c r="M1765" s="1" t="b">
        <f>OR(Solution!$C$2=1,INDEX(Solution!$A$1:$A$11,Solution!$C$2)=Sales_Pipeline[Country])</f>
        <v>1</v>
      </c>
    </row>
    <row r="1766" spans="1:13" x14ac:dyDescent="0.25">
      <c r="A1766" s="2"/>
      <c r="B1766" s="1" t="s">
        <v>54</v>
      </c>
      <c r="C1766" s="1" t="s">
        <v>54</v>
      </c>
      <c r="D1766" s="1" t="s">
        <v>54</v>
      </c>
      <c r="E1766" s="1" t="s">
        <v>54</v>
      </c>
      <c r="I1766" s="1" t="s">
        <v>54</v>
      </c>
      <c r="J1766" s="2"/>
      <c r="K1766" s="1" t="s">
        <v>54</v>
      </c>
      <c r="M1766" s="1" t="b">
        <f>OR(Solution!$C$2=1,INDEX(Solution!$A$1:$A$11,Solution!$C$2)=Sales_Pipeline[Country])</f>
        <v>1</v>
      </c>
    </row>
    <row r="1767" spans="1:13" x14ac:dyDescent="0.25">
      <c r="A1767" s="2"/>
      <c r="B1767" s="1" t="s">
        <v>54</v>
      </c>
      <c r="C1767" s="1" t="s">
        <v>54</v>
      </c>
      <c r="D1767" s="1" t="s">
        <v>54</v>
      </c>
      <c r="E1767" s="1" t="s">
        <v>54</v>
      </c>
      <c r="I1767" s="1" t="s">
        <v>54</v>
      </c>
      <c r="J1767" s="2"/>
      <c r="K1767" s="1" t="s">
        <v>54</v>
      </c>
      <c r="M1767" s="1" t="b">
        <f>OR(Solution!$C$2=1,INDEX(Solution!$A$1:$A$11,Solution!$C$2)=Sales_Pipeline[Country])</f>
        <v>1</v>
      </c>
    </row>
    <row r="1768" spans="1:13" x14ac:dyDescent="0.25">
      <c r="A1768" s="2"/>
      <c r="B1768" s="1" t="s">
        <v>54</v>
      </c>
      <c r="C1768" s="1" t="s">
        <v>54</v>
      </c>
      <c r="D1768" s="1" t="s">
        <v>54</v>
      </c>
      <c r="E1768" s="1" t="s">
        <v>54</v>
      </c>
      <c r="I1768" s="1" t="s">
        <v>54</v>
      </c>
      <c r="J1768" s="2"/>
      <c r="K1768" s="1" t="s">
        <v>54</v>
      </c>
      <c r="M1768" s="1" t="b">
        <f>OR(Solution!$C$2=1,INDEX(Solution!$A$1:$A$11,Solution!$C$2)=Sales_Pipeline[Country])</f>
        <v>1</v>
      </c>
    </row>
    <row r="1769" spans="1:13" x14ac:dyDescent="0.25">
      <c r="A1769" s="2"/>
      <c r="B1769" s="1" t="s">
        <v>54</v>
      </c>
      <c r="C1769" s="1" t="s">
        <v>54</v>
      </c>
      <c r="D1769" s="1" t="s">
        <v>54</v>
      </c>
      <c r="E1769" s="1" t="s">
        <v>54</v>
      </c>
      <c r="I1769" s="1" t="s">
        <v>54</v>
      </c>
      <c r="J1769" s="2"/>
      <c r="K1769" s="1" t="s">
        <v>54</v>
      </c>
      <c r="M1769" s="1" t="b">
        <f>OR(Solution!$C$2=1,INDEX(Solution!$A$1:$A$11,Solution!$C$2)=Sales_Pipeline[Country])</f>
        <v>1</v>
      </c>
    </row>
    <row r="1770" spans="1:13" x14ac:dyDescent="0.25">
      <c r="A1770" s="2"/>
      <c r="B1770" s="1" t="s">
        <v>54</v>
      </c>
      <c r="C1770" s="1" t="s">
        <v>54</v>
      </c>
      <c r="D1770" s="1" t="s">
        <v>54</v>
      </c>
      <c r="E1770" s="1" t="s">
        <v>54</v>
      </c>
      <c r="I1770" s="1" t="s">
        <v>54</v>
      </c>
      <c r="J1770" s="2"/>
      <c r="K1770" s="1" t="s">
        <v>54</v>
      </c>
      <c r="M1770" s="1" t="b">
        <f>OR(Solution!$C$2=1,INDEX(Solution!$A$1:$A$11,Solution!$C$2)=Sales_Pipeline[Country])</f>
        <v>1</v>
      </c>
    </row>
    <row r="1771" spans="1:13" x14ac:dyDescent="0.25">
      <c r="A1771" s="2"/>
      <c r="B1771" s="1" t="s">
        <v>54</v>
      </c>
      <c r="C1771" s="1" t="s">
        <v>54</v>
      </c>
      <c r="D1771" s="1" t="s">
        <v>54</v>
      </c>
      <c r="E1771" s="1" t="s">
        <v>54</v>
      </c>
      <c r="I1771" s="1" t="s">
        <v>54</v>
      </c>
      <c r="J1771" s="2"/>
      <c r="K1771" s="1" t="s">
        <v>54</v>
      </c>
      <c r="M1771" s="1" t="b">
        <f>OR(Solution!$C$2=1,INDEX(Solution!$A$1:$A$11,Solution!$C$2)=Sales_Pipeline[Country])</f>
        <v>1</v>
      </c>
    </row>
    <row r="1772" spans="1:13" x14ac:dyDescent="0.25">
      <c r="A1772" s="2"/>
      <c r="B1772" s="1" t="s">
        <v>54</v>
      </c>
      <c r="C1772" s="1" t="s">
        <v>54</v>
      </c>
      <c r="D1772" s="1" t="s">
        <v>54</v>
      </c>
      <c r="E1772" s="1" t="s">
        <v>54</v>
      </c>
      <c r="I1772" s="1" t="s">
        <v>54</v>
      </c>
      <c r="J1772" s="2"/>
      <c r="K1772" s="1" t="s">
        <v>54</v>
      </c>
      <c r="M1772" s="1" t="b">
        <f>OR(Solution!$C$2=1,INDEX(Solution!$A$1:$A$11,Solution!$C$2)=Sales_Pipeline[Country])</f>
        <v>1</v>
      </c>
    </row>
    <row r="1773" spans="1:13" x14ac:dyDescent="0.25">
      <c r="A1773" s="2"/>
      <c r="B1773" s="1" t="s">
        <v>54</v>
      </c>
      <c r="C1773" s="1" t="s">
        <v>54</v>
      </c>
      <c r="D1773" s="1" t="s">
        <v>54</v>
      </c>
      <c r="E1773" s="1" t="s">
        <v>54</v>
      </c>
      <c r="I1773" s="1" t="s">
        <v>54</v>
      </c>
      <c r="J1773" s="2"/>
      <c r="K1773" s="1" t="s">
        <v>54</v>
      </c>
      <c r="M1773" s="1" t="b">
        <f>OR(Solution!$C$2=1,INDEX(Solution!$A$1:$A$11,Solution!$C$2)=Sales_Pipeline[Country])</f>
        <v>1</v>
      </c>
    </row>
    <row r="1774" spans="1:13" x14ac:dyDescent="0.25">
      <c r="A1774" s="2"/>
      <c r="B1774" s="1" t="s">
        <v>54</v>
      </c>
      <c r="C1774" s="1" t="s">
        <v>54</v>
      </c>
      <c r="D1774" s="1" t="s">
        <v>54</v>
      </c>
      <c r="E1774" s="1" t="s">
        <v>54</v>
      </c>
      <c r="I1774" s="1" t="s">
        <v>54</v>
      </c>
      <c r="J1774" s="2"/>
      <c r="K1774" s="1" t="s">
        <v>54</v>
      </c>
      <c r="M1774" s="1" t="b">
        <f>OR(Solution!$C$2=1,INDEX(Solution!$A$1:$A$11,Solution!$C$2)=Sales_Pipeline[Country])</f>
        <v>1</v>
      </c>
    </row>
    <row r="1775" spans="1:13" x14ac:dyDescent="0.25">
      <c r="A1775" s="2"/>
      <c r="B1775" s="1" t="s">
        <v>54</v>
      </c>
      <c r="C1775" s="1" t="s">
        <v>54</v>
      </c>
      <c r="D1775" s="1" t="s">
        <v>54</v>
      </c>
      <c r="E1775" s="1" t="s">
        <v>54</v>
      </c>
      <c r="I1775" s="1" t="s">
        <v>54</v>
      </c>
      <c r="J1775" s="2"/>
      <c r="K1775" s="1" t="s">
        <v>54</v>
      </c>
      <c r="M1775" s="1" t="b">
        <f>OR(Solution!$C$2=1,INDEX(Solution!$A$1:$A$11,Solution!$C$2)=Sales_Pipeline[Country])</f>
        <v>1</v>
      </c>
    </row>
    <row r="1776" spans="1:13" x14ac:dyDescent="0.25">
      <c r="A1776" s="2"/>
      <c r="B1776" s="1" t="s">
        <v>54</v>
      </c>
      <c r="C1776" s="1" t="s">
        <v>54</v>
      </c>
      <c r="D1776" s="1" t="s">
        <v>54</v>
      </c>
      <c r="E1776" s="1" t="s">
        <v>54</v>
      </c>
      <c r="I1776" s="1" t="s">
        <v>54</v>
      </c>
      <c r="J1776" s="2"/>
      <c r="K1776" s="1" t="s">
        <v>54</v>
      </c>
      <c r="M1776" s="1" t="b">
        <f>OR(Solution!$C$2=1,INDEX(Solution!$A$1:$A$11,Solution!$C$2)=Sales_Pipeline[Country])</f>
        <v>1</v>
      </c>
    </row>
    <row r="1777" spans="1:13" x14ac:dyDescent="0.25">
      <c r="A1777" s="2"/>
      <c r="B1777" s="1" t="s">
        <v>54</v>
      </c>
      <c r="C1777" s="1" t="s">
        <v>54</v>
      </c>
      <c r="D1777" s="1" t="s">
        <v>54</v>
      </c>
      <c r="E1777" s="1" t="s">
        <v>54</v>
      </c>
      <c r="I1777" s="1" t="s">
        <v>54</v>
      </c>
      <c r="J1777" s="2"/>
      <c r="K1777" s="1" t="s">
        <v>54</v>
      </c>
      <c r="M1777" s="1" t="b">
        <f>OR(Solution!$C$2=1,INDEX(Solution!$A$1:$A$11,Solution!$C$2)=Sales_Pipeline[Country])</f>
        <v>1</v>
      </c>
    </row>
    <row r="1778" spans="1:13" x14ac:dyDescent="0.25">
      <c r="A1778" s="2"/>
      <c r="B1778" s="1" t="s">
        <v>54</v>
      </c>
      <c r="C1778" s="1" t="s">
        <v>54</v>
      </c>
      <c r="D1778" s="1" t="s">
        <v>54</v>
      </c>
      <c r="E1778" s="1" t="s">
        <v>54</v>
      </c>
      <c r="I1778" s="1" t="s">
        <v>54</v>
      </c>
      <c r="J1778" s="2"/>
      <c r="K1778" s="1" t="s">
        <v>54</v>
      </c>
      <c r="M1778" s="1" t="b">
        <f>OR(Solution!$C$2=1,INDEX(Solution!$A$1:$A$11,Solution!$C$2)=Sales_Pipeline[Country])</f>
        <v>1</v>
      </c>
    </row>
    <row r="1779" spans="1:13" x14ac:dyDescent="0.25">
      <c r="A1779" s="2"/>
      <c r="B1779" s="1" t="s">
        <v>54</v>
      </c>
      <c r="C1779" s="1" t="s">
        <v>54</v>
      </c>
      <c r="D1779" s="1" t="s">
        <v>54</v>
      </c>
      <c r="E1779" s="1" t="s">
        <v>54</v>
      </c>
      <c r="I1779" s="1" t="s">
        <v>54</v>
      </c>
      <c r="J1779" s="2"/>
      <c r="K1779" s="1" t="s">
        <v>54</v>
      </c>
      <c r="M1779" s="1" t="b">
        <f>OR(Solution!$C$2=1,INDEX(Solution!$A$1:$A$11,Solution!$C$2)=Sales_Pipeline[Country])</f>
        <v>1</v>
      </c>
    </row>
    <row r="1780" spans="1:13" x14ac:dyDescent="0.25">
      <c r="A1780" s="2"/>
      <c r="B1780" s="1" t="s">
        <v>54</v>
      </c>
      <c r="C1780" s="1" t="s">
        <v>54</v>
      </c>
      <c r="D1780" s="1" t="s">
        <v>54</v>
      </c>
      <c r="E1780" s="1" t="s">
        <v>54</v>
      </c>
      <c r="I1780" s="1" t="s">
        <v>54</v>
      </c>
      <c r="J1780" s="2"/>
      <c r="K1780" s="1" t="s">
        <v>54</v>
      </c>
      <c r="M1780" s="1" t="b">
        <f>OR(Solution!$C$2=1,INDEX(Solution!$A$1:$A$11,Solution!$C$2)=Sales_Pipeline[Country])</f>
        <v>1</v>
      </c>
    </row>
    <row r="1781" spans="1:13" x14ac:dyDescent="0.25">
      <c r="A1781" s="2"/>
      <c r="B1781" s="1" t="s">
        <v>54</v>
      </c>
      <c r="C1781" s="1" t="s">
        <v>54</v>
      </c>
      <c r="D1781" s="1" t="s">
        <v>54</v>
      </c>
      <c r="E1781" s="1" t="s">
        <v>54</v>
      </c>
      <c r="I1781" s="1" t="s">
        <v>54</v>
      </c>
      <c r="J1781" s="2"/>
      <c r="K1781" s="1" t="s">
        <v>54</v>
      </c>
      <c r="M1781" s="1" t="b">
        <f>OR(Solution!$C$2=1,INDEX(Solution!$A$1:$A$11,Solution!$C$2)=Sales_Pipeline[Country])</f>
        <v>1</v>
      </c>
    </row>
    <row r="1782" spans="1:13" x14ac:dyDescent="0.25">
      <c r="A1782" s="2"/>
      <c r="B1782" s="1" t="s">
        <v>54</v>
      </c>
      <c r="C1782" s="1" t="s">
        <v>54</v>
      </c>
      <c r="D1782" s="1" t="s">
        <v>54</v>
      </c>
      <c r="E1782" s="1" t="s">
        <v>54</v>
      </c>
      <c r="I1782" s="1" t="s">
        <v>54</v>
      </c>
      <c r="J1782" s="2"/>
      <c r="K1782" s="1" t="s">
        <v>54</v>
      </c>
      <c r="M1782" s="1" t="b">
        <f>OR(Solution!$C$2=1,INDEX(Solution!$A$1:$A$11,Solution!$C$2)=Sales_Pipeline[Country])</f>
        <v>1</v>
      </c>
    </row>
    <row r="1783" spans="1:13" x14ac:dyDescent="0.25">
      <c r="A1783" s="2"/>
      <c r="B1783" s="1" t="s">
        <v>54</v>
      </c>
      <c r="C1783" s="1" t="s">
        <v>54</v>
      </c>
      <c r="D1783" s="1" t="s">
        <v>54</v>
      </c>
      <c r="E1783" s="1" t="s">
        <v>54</v>
      </c>
      <c r="I1783" s="1" t="s">
        <v>54</v>
      </c>
      <c r="J1783" s="2"/>
      <c r="K1783" s="1" t="s">
        <v>54</v>
      </c>
      <c r="M1783" s="1" t="b">
        <f>OR(Solution!$C$2=1,INDEX(Solution!$A$1:$A$11,Solution!$C$2)=Sales_Pipeline[Country])</f>
        <v>1</v>
      </c>
    </row>
    <row r="1784" spans="1:13" x14ac:dyDescent="0.25">
      <c r="A1784" s="2"/>
      <c r="B1784" s="1" t="s">
        <v>54</v>
      </c>
      <c r="C1784" s="1" t="s">
        <v>54</v>
      </c>
      <c r="D1784" s="1" t="s">
        <v>54</v>
      </c>
      <c r="E1784" s="1" t="s">
        <v>54</v>
      </c>
      <c r="I1784" s="1" t="s">
        <v>54</v>
      </c>
      <c r="J1784" s="2"/>
      <c r="K1784" s="1" t="s">
        <v>54</v>
      </c>
      <c r="M1784" s="1" t="b">
        <f>OR(Solution!$C$2=1,INDEX(Solution!$A$1:$A$11,Solution!$C$2)=Sales_Pipeline[Country])</f>
        <v>1</v>
      </c>
    </row>
    <row r="1785" spans="1:13" x14ac:dyDescent="0.25">
      <c r="A1785" s="2"/>
      <c r="B1785" s="1" t="s">
        <v>54</v>
      </c>
      <c r="C1785" s="1" t="s">
        <v>54</v>
      </c>
      <c r="D1785" s="1" t="s">
        <v>54</v>
      </c>
      <c r="E1785" s="1" t="s">
        <v>54</v>
      </c>
      <c r="I1785" s="1" t="s">
        <v>54</v>
      </c>
      <c r="J1785" s="2"/>
      <c r="K1785" s="1" t="s">
        <v>54</v>
      </c>
      <c r="M1785" s="1" t="b">
        <f>OR(Solution!$C$2=1,INDEX(Solution!$A$1:$A$11,Solution!$C$2)=Sales_Pipeline[Country])</f>
        <v>1</v>
      </c>
    </row>
    <row r="1786" spans="1:13" x14ac:dyDescent="0.25">
      <c r="A1786" s="2"/>
      <c r="B1786" s="1" t="s">
        <v>54</v>
      </c>
      <c r="C1786" s="1" t="s">
        <v>54</v>
      </c>
      <c r="D1786" s="1" t="s">
        <v>54</v>
      </c>
      <c r="E1786" s="1" t="s">
        <v>54</v>
      </c>
      <c r="I1786" s="1" t="s">
        <v>54</v>
      </c>
      <c r="J1786" s="2"/>
      <c r="K1786" s="1" t="s">
        <v>54</v>
      </c>
      <c r="M1786" s="1" t="b">
        <f>OR(Solution!$C$2=1,INDEX(Solution!$A$1:$A$11,Solution!$C$2)=Sales_Pipeline[Country])</f>
        <v>1</v>
      </c>
    </row>
    <row r="1787" spans="1:13" x14ac:dyDescent="0.25">
      <c r="A1787" s="2"/>
      <c r="B1787" s="1" t="s">
        <v>54</v>
      </c>
      <c r="C1787" s="1" t="s">
        <v>54</v>
      </c>
      <c r="D1787" s="1" t="s">
        <v>54</v>
      </c>
      <c r="E1787" s="1" t="s">
        <v>54</v>
      </c>
      <c r="I1787" s="1" t="s">
        <v>54</v>
      </c>
      <c r="J1787" s="2"/>
      <c r="K1787" s="1" t="s">
        <v>54</v>
      </c>
      <c r="M1787" s="1" t="b">
        <f>OR(Solution!$C$2=1,INDEX(Solution!$A$1:$A$11,Solution!$C$2)=Sales_Pipeline[Country])</f>
        <v>1</v>
      </c>
    </row>
    <row r="1788" spans="1:13" x14ac:dyDescent="0.25">
      <c r="A1788" s="2"/>
      <c r="B1788" s="1" t="s">
        <v>54</v>
      </c>
      <c r="C1788" s="1" t="s">
        <v>54</v>
      </c>
      <c r="D1788" s="1" t="s">
        <v>54</v>
      </c>
      <c r="E1788" s="1" t="s">
        <v>54</v>
      </c>
      <c r="I1788" s="1" t="s">
        <v>54</v>
      </c>
      <c r="J1788" s="2"/>
      <c r="K1788" s="1" t="s">
        <v>54</v>
      </c>
      <c r="M1788" s="1" t="b">
        <f>OR(Solution!$C$2=1,INDEX(Solution!$A$1:$A$11,Solution!$C$2)=Sales_Pipeline[Country])</f>
        <v>1</v>
      </c>
    </row>
    <row r="1789" spans="1:13" x14ac:dyDescent="0.25">
      <c r="A1789" s="2"/>
      <c r="B1789" s="1" t="s">
        <v>54</v>
      </c>
      <c r="C1789" s="1" t="s">
        <v>54</v>
      </c>
      <c r="D1789" s="1" t="s">
        <v>54</v>
      </c>
      <c r="E1789" s="1" t="s">
        <v>54</v>
      </c>
      <c r="I1789" s="1" t="s">
        <v>54</v>
      </c>
      <c r="J1789" s="2"/>
      <c r="K1789" s="1" t="s">
        <v>54</v>
      </c>
      <c r="M1789" s="1" t="b">
        <f>OR(Solution!$C$2=1,INDEX(Solution!$A$1:$A$11,Solution!$C$2)=Sales_Pipeline[Country])</f>
        <v>1</v>
      </c>
    </row>
    <row r="1790" spans="1:13" x14ac:dyDescent="0.25">
      <c r="A1790" s="2"/>
      <c r="B1790" s="1" t="s">
        <v>54</v>
      </c>
      <c r="C1790" s="1" t="s">
        <v>54</v>
      </c>
      <c r="D1790" s="1" t="s">
        <v>54</v>
      </c>
      <c r="E1790" s="1" t="s">
        <v>54</v>
      </c>
      <c r="I1790" s="1" t="s">
        <v>54</v>
      </c>
      <c r="J1790" s="2"/>
      <c r="K1790" s="1" t="s">
        <v>54</v>
      </c>
      <c r="M1790" s="1" t="b">
        <f>OR(Solution!$C$2=1,INDEX(Solution!$A$1:$A$11,Solution!$C$2)=Sales_Pipeline[Country])</f>
        <v>1</v>
      </c>
    </row>
    <row r="1791" spans="1:13" x14ac:dyDescent="0.25">
      <c r="A1791" s="2"/>
      <c r="B1791" s="1" t="s">
        <v>54</v>
      </c>
      <c r="C1791" s="1" t="s">
        <v>54</v>
      </c>
      <c r="D1791" s="1" t="s">
        <v>54</v>
      </c>
      <c r="E1791" s="1" t="s">
        <v>54</v>
      </c>
      <c r="I1791" s="1" t="s">
        <v>54</v>
      </c>
      <c r="J1791" s="2"/>
      <c r="K1791" s="1" t="s">
        <v>54</v>
      </c>
      <c r="M1791" s="1" t="b">
        <f>OR(Solution!$C$2=1,INDEX(Solution!$A$1:$A$11,Solution!$C$2)=Sales_Pipeline[Country])</f>
        <v>1</v>
      </c>
    </row>
    <row r="1792" spans="1:13" x14ac:dyDescent="0.25">
      <c r="A1792" s="2"/>
      <c r="B1792" s="1" t="s">
        <v>54</v>
      </c>
      <c r="C1792" s="1" t="s">
        <v>54</v>
      </c>
      <c r="D1792" s="1" t="s">
        <v>54</v>
      </c>
      <c r="E1792" s="1" t="s">
        <v>54</v>
      </c>
      <c r="I1792" s="1" t="s">
        <v>54</v>
      </c>
      <c r="J1792" s="2"/>
      <c r="K1792" s="1" t="s">
        <v>54</v>
      </c>
      <c r="M1792" s="1" t="b">
        <f>OR(Solution!$C$2=1,INDEX(Solution!$A$1:$A$11,Solution!$C$2)=Sales_Pipeline[Country])</f>
        <v>1</v>
      </c>
    </row>
    <row r="1793" spans="1:13" x14ac:dyDescent="0.25">
      <c r="A1793" s="2"/>
      <c r="B1793" s="1" t="s">
        <v>54</v>
      </c>
      <c r="C1793" s="1" t="s">
        <v>54</v>
      </c>
      <c r="D1793" s="1" t="s">
        <v>54</v>
      </c>
      <c r="E1793" s="1" t="s">
        <v>54</v>
      </c>
      <c r="I1793" s="1" t="s">
        <v>54</v>
      </c>
      <c r="J1793" s="2"/>
      <c r="K1793" s="1" t="s">
        <v>54</v>
      </c>
      <c r="M1793" s="1" t="b">
        <f>OR(Solution!$C$2=1,INDEX(Solution!$A$1:$A$11,Solution!$C$2)=Sales_Pipeline[Country])</f>
        <v>1</v>
      </c>
    </row>
    <row r="1794" spans="1:13" x14ac:dyDescent="0.25">
      <c r="A1794" s="2"/>
      <c r="B1794" s="1" t="s">
        <v>54</v>
      </c>
      <c r="C1794" s="1" t="s">
        <v>54</v>
      </c>
      <c r="D1794" s="1" t="s">
        <v>54</v>
      </c>
      <c r="E1794" s="1" t="s">
        <v>54</v>
      </c>
      <c r="I1794" s="1" t="s">
        <v>54</v>
      </c>
      <c r="J1794" s="2"/>
      <c r="K1794" s="1" t="s">
        <v>54</v>
      </c>
      <c r="M1794" s="1" t="b">
        <f>OR(Solution!$C$2=1,INDEX(Solution!$A$1:$A$11,Solution!$C$2)=Sales_Pipeline[Country])</f>
        <v>1</v>
      </c>
    </row>
    <row r="1795" spans="1:13" x14ac:dyDescent="0.25">
      <c r="A1795" s="2"/>
      <c r="B1795" s="1" t="s">
        <v>54</v>
      </c>
      <c r="C1795" s="1" t="s">
        <v>54</v>
      </c>
      <c r="D1795" s="1" t="s">
        <v>54</v>
      </c>
      <c r="E1795" s="1" t="s">
        <v>54</v>
      </c>
      <c r="I1795" s="1" t="s">
        <v>54</v>
      </c>
      <c r="J1795" s="2"/>
      <c r="K1795" s="1" t="s">
        <v>54</v>
      </c>
      <c r="M1795" s="1" t="b">
        <f>OR(Solution!$C$2=1,INDEX(Solution!$A$1:$A$11,Solution!$C$2)=Sales_Pipeline[Country])</f>
        <v>1</v>
      </c>
    </row>
    <row r="1796" spans="1:13" x14ac:dyDescent="0.25">
      <c r="A1796" s="2"/>
      <c r="B1796" s="1" t="s">
        <v>54</v>
      </c>
      <c r="C1796" s="1" t="s">
        <v>54</v>
      </c>
      <c r="D1796" s="1" t="s">
        <v>54</v>
      </c>
      <c r="E1796" s="1" t="s">
        <v>54</v>
      </c>
      <c r="I1796" s="1" t="s">
        <v>54</v>
      </c>
      <c r="J1796" s="2"/>
      <c r="K1796" s="1" t="s">
        <v>54</v>
      </c>
      <c r="M1796" s="1" t="b">
        <f>OR(Solution!$C$2=1,INDEX(Solution!$A$1:$A$11,Solution!$C$2)=Sales_Pipeline[Country])</f>
        <v>1</v>
      </c>
    </row>
    <row r="1797" spans="1:13" x14ac:dyDescent="0.25">
      <c r="A1797" s="2"/>
      <c r="B1797" s="1" t="s">
        <v>54</v>
      </c>
      <c r="C1797" s="1" t="s">
        <v>54</v>
      </c>
      <c r="D1797" s="1" t="s">
        <v>54</v>
      </c>
      <c r="E1797" s="1" t="s">
        <v>54</v>
      </c>
      <c r="I1797" s="1" t="s">
        <v>54</v>
      </c>
      <c r="J1797" s="2"/>
      <c r="K1797" s="1" t="s">
        <v>54</v>
      </c>
      <c r="M1797" s="1" t="b">
        <f>OR(Solution!$C$2=1,INDEX(Solution!$A$1:$A$11,Solution!$C$2)=Sales_Pipeline[Country])</f>
        <v>1</v>
      </c>
    </row>
    <row r="1798" spans="1:13" x14ac:dyDescent="0.25">
      <c r="A1798" s="2"/>
      <c r="B1798" s="1" t="s">
        <v>54</v>
      </c>
      <c r="C1798" s="1" t="s">
        <v>54</v>
      </c>
      <c r="D1798" s="1" t="s">
        <v>54</v>
      </c>
      <c r="E1798" s="1" t="s">
        <v>54</v>
      </c>
      <c r="I1798" s="1" t="s">
        <v>54</v>
      </c>
      <c r="J1798" s="2"/>
      <c r="K1798" s="1" t="s">
        <v>54</v>
      </c>
      <c r="M1798" s="1" t="b">
        <f>OR(Solution!$C$2=1,INDEX(Solution!$A$1:$A$11,Solution!$C$2)=Sales_Pipeline[Country])</f>
        <v>1</v>
      </c>
    </row>
    <row r="1799" spans="1:13" x14ac:dyDescent="0.25">
      <c r="A1799" s="2"/>
      <c r="B1799" s="1" t="s">
        <v>54</v>
      </c>
      <c r="C1799" s="1" t="s">
        <v>54</v>
      </c>
      <c r="D1799" s="1" t="s">
        <v>54</v>
      </c>
      <c r="E1799" s="1" t="s">
        <v>54</v>
      </c>
      <c r="I1799" s="1" t="s">
        <v>54</v>
      </c>
      <c r="J1799" s="2"/>
      <c r="K1799" s="1" t="s">
        <v>54</v>
      </c>
      <c r="M1799" s="1" t="b">
        <f>OR(Solution!$C$2=1,INDEX(Solution!$A$1:$A$11,Solution!$C$2)=Sales_Pipeline[Country])</f>
        <v>1</v>
      </c>
    </row>
    <row r="1800" spans="1:13" x14ac:dyDescent="0.25">
      <c r="A1800" s="2"/>
      <c r="B1800" s="1" t="s">
        <v>54</v>
      </c>
      <c r="C1800" s="1" t="s">
        <v>54</v>
      </c>
      <c r="D1800" s="1" t="s">
        <v>54</v>
      </c>
      <c r="E1800" s="1" t="s">
        <v>54</v>
      </c>
      <c r="I1800" s="1" t="s">
        <v>54</v>
      </c>
      <c r="J1800" s="2"/>
      <c r="K1800" s="1" t="s">
        <v>54</v>
      </c>
      <c r="M1800" s="1" t="b">
        <f>OR(Solution!$C$2=1,INDEX(Solution!$A$1:$A$11,Solution!$C$2)=Sales_Pipeline[Country])</f>
        <v>1</v>
      </c>
    </row>
    <row r="1801" spans="1:13" x14ac:dyDescent="0.25">
      <c r="A1801" s="2"/>
      <c r="B1801" s="1" t="s">
        <v>54</v>
      </c>
      <c r="C1801" s="1" t="s">
        <v>54</v>
      </c>
      <c r="D1801" s="1" t="s">
        <v>54</v>
      </c>
      <c r="E1801" s="1" t="s">
        <v>54</v>
      </c>
      <c r="I1801" s="1" t="s">
        <v>54</v>
      </c>
      <c r="J1801" s="2"/>
      <c r="K1801" s="1" t="s">
        <v>54</v>
      </c>
      <c r="M1801" s="1" t="b">
        <f>OR(Solution!$C$2=1,INDEX(Solution!$A$1:$A$11,Solution!$C$2)=Sales_Pipeline[Country])</f>
        <v>1</v>
      </c>
    </row>
    <row r="1802" spans="1:13" x14ac:dyDescent="0.25">
      <c r="A1802" s="2"/>
      <c r="B1802" s="1" t="s">
        <v>54</v>
      </c>
      <c r="C1802" s="1" t="s">
        <v>54</v>
      </c>
      <c r="D1802" s="1" t="s">
        <v>54</v>
      </c>
      <c r="E1802" s="1" t="s">
        <v>54</v>
      </c>
      <c r="I1802" s="1" t="s">
        <v>54</v>
      </c>
      <c r="J1802" s="2"/>
      <c r="K1802" s="1" t="s">
        <v>54</v>
      </c>
      <c r="M1802" s="1" t="b">
        <f>OR(Solution!$C$2=1,INDEX(Solution!$A$1:$A$11,Solution!$C$2)=Sales_Pipeline[Country])</f>
        <v>1</v>
      </c>
    </row>
    <row r="1803" spans="1:13" x14ac:dyDescent="0.25">
      <c r="A1803" s="2"/>
      <c r="B1803" s="1" t="s">
        <v>54</v>
      </c>
      <c r="C1803" s="1" t="s">
        <v>54</v>
      </c>
      <c r="D1803" s="1" t="s">
        <v>54</v>
      </c>
      <c r="E1803" s="1" t="s">
        <v>54</v>
      </c>
      <c r="I1803" s="1" t="s">
        <v>54</v>
      </c>
      <c r="J1803" s="2"/>
      <c r="K1803" s="1" t="s">
        <v>54</v>
      </c>
      <c r="M1803" s="1" t="b">
        <f>OR(Solution!$C$2=1,INDEX(Solution!$A$1:$A$11,Solution!$C$2)=Sales_Pipeline[Country])</f>
        <v>1</v>
      </c>
    </row>
    <row r="1804" spans="1:13" x14ac:dyDescent="0.25">
      <c r="A1804" s="2"/>
      <c r="B1804" s="1" t="s">
        <v>54</v>
      </c>
      <c r="C1804" s="1" t="s">
        <v>54</v>
      </c>
      <c r="D1804" s="1" t="s">
        <v>54</v>
      </c>
      <c r="E1804" s="1" t="s">
        <v>54</v>
      </c>
      <c r="I1804" s="1" t="s">
        <v>54</v>
      </c>
      <c r="J1804" s="2"/>
      <c r="K1804" s="1" t="s">
        <v>54</v>
      </c>
      <c r="M1804" s="1" t="b">
        <f>OR(Solution!$C$2=1,INDEX(Solution!$A$1:$A$11,Solution!$C$2)=Sales_Pipeline[Country])</f>
        <v>1</v>
      </c>
    </row>
    <row r="1805" spans="1:13" x14ac:dyDescent="0.25">
      <c r="A1805" s="2"/>
      <c r="B1805" s="1" t="s">
        <v>54</v>
      </c>
      <c r="C1805" s="1" t="s">
        <v>54</v>
      </c>
      <c r="D1805" s="1" t="s">
        <v>54</v>
      </c>
      <c r="E1805" s="1" t="s">
        <v>54</v>
      </c>
      <c r="I1805" s="1" t="s">
        <v>54</v>
      </c>
      <c r="J1805" s="2"/>
      <c r="K1805" s="1" t="s">
        <v>54</v>
      </c>
      <c r="M1805" s="1" t="b">
        <f>OR(Solution!$C$2=1,INDEX(Solution!$A$1:$A$11,Solution!$C$2)=Sales_Pipeline[Country])</f>
        <v>1</v>
      </c>
    </row>
    <row r="1806" spans="1:13" x14ac:dyDescent="0.25">
      <c r="A1806" s="2"/>
      <c r="B1806" s="1" t="s">
        <v>54</v>
      </c>
      <c r="C1806" s="1" t="s">
        <v>54</v>
      </c>
      <c r="D1806" s="1" t="s">
        <v>54</v>
      </c>
      <c r="E1806" s="1" t="s">
        <v>54</v>
      </c>
      <c r="I1806" s="1" t="s">
        <v>54</v>
      </c>
      <c r="J1806" s="2"/>
      <c r="K1806" s="1" t="s">
        <v>54</v>
      </c>
      <c r="M1806" s="1" t="b">
        <f>OR(Solution!$C$2=1,INDEX(Solution!$A$1:$A$11,Solution!$C$2)=Sales_Pipeline[Country])</f>
        <v>1</v>
      </c>
    </row>
    <row r="1807" spans="1:13" x14ac:dyDescent="0.25">
      <c r="A1807" s="2"/>
      <c r="B1807" s="1" t="s">
        <v>54</v>
      </c>
      <c r="C1807" s="1" t="s">
        <v>54</v>
      </c>
      <c r="D1807" s="1" t="s">
        <v>54</v>
      </c>
      <c r="E1807" s="1" t="s">
        <v>54</v>
      </c>
      <c r="I1807" s="1" t="s">
        <v>54</v>
      </c>
      <c r="J1807" s="2"/>
      <c r="K1807" s="1" t="s">
        <v>54</v>
      </c>
      <c r="M1807" s="1" t="b">
        <f>OR(Solution!$C$2=1,INDEX(Solution!$A$1:$A$11,Solution!$C$2)=Sales_Pipeline[Country])</f>
        <v>1</v>
      </c>
    </row>
    <row r="1808" spans="1:13" x14ac:dyDescent="0.25">
      <c r="A1808" s="2"/>
      <c r="B1808" s="1" t="s">
        <v>54</v>
      </c>
      <c r="C1808" s="1" t="s">
        <v>54</v>
      </c>
      <c r="D1808" s="1" t="s">
        <v>54</v>
      </c>
      <c r="E1808" s="1" t="s">
        <v>54</v>
      </c>
      <c r="I1808" s="1" t="s">
        <v>54</v>
      </c>
      <c r="J1808" s="2"/>
      <c r="K1808" s="1" t="s">
        <v>54</v>
      </c>
      <c r="M1808" s="1" t="b">
        <f>OR(Solution!$C$2=1,INDEX(Solution!$A$1:$A$11,Solution!$C$2)=Sales_Pipeline[Country])</f>
        <v>1</v>
      </c>
    </row>
    <row r="1809" spans="1:13" x14ac:dyDescent="0.25">
      <c r="A1809" s="2"/>
      <c r="B1809" s="1" t="s">
        <v>54</v>
      </c>
      <c r="C1809" s="1" t="s">
        <v>54</v>
      </c>
      <c r="D1809" s="1" t="s">
        <v>54</v>
      </c>
      <c r="E1809" s="1" t="s">
        <v>54</v>
      </c>
      <c r="I1809" s="1" t="s">
        <v>54</v>
      </c>
      <c r="J1809" s="2"/>
      <c r="K1809" s="1" t="s">
        <v>54</v>
      </c>
      <c r="M1809" s="1" t="b">
        <f>OR(Solution!$C$2=1,INDEX(Solution!$A$1:$A$11,Solution!$C$2)=Sales_Pipeline[Country])</f>
        <v>1</v>
      </c>
    </row>
    <row r="1810" spans="1:13" x14ac:dyDescent="0.25">
      <c r="A1810" s="2"/>
      <c r="B1810" s="1" t="s">
        <v>54</v>
      </c>
      <c r="C1810" s="1" t="s">
        <v>54</v>
      </c>
      <c r="D1810" s="1" t="s">
        <v>54</v>
      </c>
      <c r="E1810" s="1" t="s">
        <v>54</v>
      </c>
      <c r="I1810" s="1" t="s">
        <v>54</v>
      </c>
      <c r="J1810" s="2"/>
      <c r="K1810" s="1" t="s">
        <v>54</v>
      </c>
      <c r="M1810" s="1" t="b">
        <f>OR(Solution!$C$2=1,INDEX(Solution!$A$1:$A$11,Solution!$C$2)=Sales_Pipeline[Country])</f>
        <v>1</v>
      </c>
    </row>
    <row r="1811" spans="1:13" x14ac:dyDescent="0.25">
      <c r="A1811" s="2"/>
      <c r="B1811" s="1" t="s">
        <v>54</v>
      </c>
      <c r="C1811" s="1" t="s">
        <v>54</v>
      </c>
      <c r="D1811" s="1" t="s">
        <v>54</v>
      </c>
      <c r="E1811" s="1" t="s">
        <v>54</v>
      </c>
      <c r="I1811" s="1" t="s">
        <v>54</v>
      </c>
      <c r="J1811" s="2"/>
      <c r="K1811" s="1" t="s">
        <v>54</v>
      </c>
      <c r="M1811" s="1" t="b">
        <f>OR(Solution!$C$2=1,INDEX(Solution!$A$1:$A$11,Solution!$C$2)=Sales_Pipeline[Country])</f>
        <v>1</v>
      </c>
    </row>
    <row r="1812" spans="1:13" x14ac:dyDescent="0.25">
      <c r="A1812" s="2"/>
      <c r="B1812" s="1" t="s">
        <v>54</v>
      </c>
      <c r="C1812" s="1" t="s">
        <v>54</v>
      </c>
      <c r="D1812" s="1" t="s">
        <v>54</v>
      </c>
      <c r="E1812" s="1" t="s">
        <v>54</v>
      </c>
      <c r="I1812" s="1" t="s">
        <v>54</v>
      </c>
      <c r="J1812" s="2"/>
      <c r="K1812" s="1" t="s">
        <v>54</v>
      </c>
      <c r="M1812" s="1" t="b">
        <f>OR(Solution!$C$2=1,INDEX(Solution!$A$1:$A$11,Solution!$C$2)=Sales_Pipeline[Country])</f>
        <v>1</v>
      </c>
    </row>
    <row r="1813" spans="1:13" x14ac:dyDescent="0.25">
      <c r="A1813" s="2"/>
      <c r="B1813" s="1" t="s">
        <v>54</v>
      </c>
      <c r="C1813" s="1" t="s">
        <v>54</v>
      </c>
      <c r="D1813" s="1" t="s">
        <v>54</v>
      </c>
      <c r="E1813" s="1" t="s">
        <v>54</v>
      </c>
      <c r="I1813" s="1" t="s">
        <v>54</v>
      </c>
      <c r="J1813" s="2"/>
      <c r="K1813" s="1" t="s">
        <v>54</v>
      </c>
      <c r="M1813" s="1" t="b">
        <f>OR(Solution!$C$2=1,INDEX(Solution!$A$1:$A$11,Solution!$C$2)=Sales_Pipeline[Country])</f>
        <v>1</v>
      </c>
    </row>
    <row r="1814" spans="1:13" x14ac:dyDescent="0.25">
      <c r="A1814" s="2"/>
      <c r="B1814" s="1" t="s">
        <v>54</v>
      </c>
      <c r="C1814" s="1" t="s">
        <v>54</v>
      </c>
      <c r="D1814" s="1" t="s">
        <v>54</v>
      </c>
      <c r="E1814" s="1" t="s">
        <v>54</v>
      </c>
      <c r="I1814" s="1" t="s">
        <v>54</v>
      </c>
      <c r="J1814" s="2"/>
      <c r="K1814" s="1" t="s">
        <v>54</v>
      </c>
      <c r="M1814" s="1" t="b">
        <f>OR(Solution!$C$2=1,INDEX(Solution!$A$1:$A$11,Solution!$C$2)=Sales_Pipeline[Country])</f>
        <v>1</v>
      </c>
    </row>
    <row r="1815" spans="1:13" x14ac:dyDescent="0.25">
      <c r="A1815" s="2"/>
      <c r="B1815" s="1" t="s">
        <v>54</v>
      </c>
      <c r="C1815" s="1" t="s">
        <v>54</v>
      </c>
      <c r="D1815" s="1" t="s">
        <v>54</v>
      </c>
      <c r="E1815" s="1" t="s">
        <v>54</v>
      </c>
      <c r="I1815" s="1" t="s">
        <v>54</v>
      </c>
      <c r="J1815" s="2"/>
      <c r="K1815" s="1" t="s">
        <v>54</v>
      </c>
      <c r="M1815" s="1" t="b">
        <f>OR(Solution!$C$2=1,INDEX(Solution!$A$1:$A$11,Solution!$C$2)=Sales_Pipeline[Country])</f>
        <v>1</v>
      </c>
    </row>
    <row r="1816" spans="1:13" x14ac:dyDescent="0.25">
      <c r="A1816" s="2"/>
      <c r="B1816" s="1" t="s">
        <v>54</v>
      </c>
      <c r="C1816" s="1" t="s">
        <v>54</v>
      </c>
      <c r="D1816" s="1" t="s">
        <v>54</v>
      </c>
      <c r="E1816" s="1" t="s">
        <v>54</v>
      </c>
      <c r="I1816" s="1" t="s">
        <v>54</v>
      </c>
      <c r="J1816" s="2"/>
      <c r="K1816" s="1" t="s">
        <v>54</v>
      </c>
      <c r="M1816" s="1" t="b">
        <f>OR(Solution!$C$2=1,INDEX(Solution!$A$1:$A$11,Solution!$C$2)=Sales_Pipeline[Country])</f>
        <v>1</v>
      </c>
    </row>
    <row r="1817" spans="1:13" x14ac:dyDescent="0.25">
      <c r="A1817" s="2"/>
      <c r="B1817" s="1" t="s">
        <v>54</v>
      </c>
      <c r="C1817" s="1" t="s">
        <v>54</v>
      </c>
      <c r="D1817" s="1" t="s">
        <v>54</v>
      </c>
      <c r="E1817" s="1" t="s">
        <v>54</v>
      </c>
      <c r="I1817" s="1" t="s">
        <v>54</v>
      </c>
      <c r="J1817" s="2"/>
      <c r="K1817" s="1" t="s">
        <v>54</v>
      </c>
      <c r="M1817" s="1" t="b">
        <f>OR(Solution!$C$2=1,INDEX(Solution!$A$1:$A$11,Solution!$C$2)=Sales_Pipeline[Country])</f>
        <v>1</v>
      </c>
    </row>
    <row r="1818" spans="1:13" x14ac:dyDescent="0.25">
      <c r="A1818" s="2"/>
      <c r="B1818" s="1" t="s">
        <v>54</v>
      </c>
      <c r="C1818" s="1" t="s">
        <v>54</v>
      </c>
      <c r="D1818" s="1" t="s">
        <v>54</v>
      </c>
      <c r="E1818" s="1" t="s">
        <v>54</v>
      </c>
      <c r="I1818" s="1" t="s">
        <v>54</v>
      </c>
      <c r="J1818" s="2"/>
      <c r="K1818" s="1" t="s">
        <v>54</v>
      </c>
      <c r="M1818" s="1" t="b">
        <f>OR(Solution!$C$2=1,INDEX(Solution!$A$1:$A$11,Solution!$C$2)=Sales_Pipeline[Country])</f>
        <v>1</v>
      </c>
    </row>
    <row r="1819" spans="1:13" x14ac:dyDescent="0.25">
      <c r="A1819" s="2"/>
      <c r="B1819" s="1" t="s">
        <v>54</v>
      </c>
      <c r="C1819" s="1" t="s">
        <v>54</v>
      </c>
      <c r="D1819" s="1" t="s">
        <v>54</v>
      </c>
      <c r="E1819" s="1" t="s">
        <v>54</v>
      </c>
      <c r="I1819" s="1" t="s">
        <v>54</v>
      </c>
      <c r="J1819" s="2"/>
      <c r="K1819" s="1" t="s">
        <v>54</v>
      </c>
      <c r="M1819" s="1" t="b">
        <f>OR(Solution!$C$2=1,INDEX(Solution!$A$1:$A$11,Solution!$C$2)=Sales_Pipeline[Country])</f>
        <v>1</v>
      </c>
    </row>
    <row r="1820" spans="1:13" x14ac:dyDescent="0.25">
      <c r="A1820" s="2"/>
      <c r="B1820" s="1" t="s">
        <v>54</v>
      </c>
      <c r="C1820" s="1" t="s">
        <v>54</v>
      </c>
      <c r="D1820" s="1" t="s">
        <v>54</v>
      </c>
      <c r="E1820" s="1" t="s">
        <v>54</v>
      </c>
      <c r="I1820" s="1" t="s">
        <v>54</v>
      </c>
      <c r="J1820" s="2"/>
      <c r="K1820" s="1" t="s">
        <v>54</v>
      </c>
      <c r="M1820" s="1" t="b">
        <f>OR(Solution!$C$2=1,INDEX(Solution!$A$1:$A$11,Solution!$C$2)=Sales_Pipeline[Country])</f>
        <v>1</v>
      </c>
    </row>
    <row r="1821" spans="1:13" x14ac:dyDescent="0.25">
      <c r="A1821" s="2"/>
      <c r="B1821" s="1" t="s">
        <v>54</v>
      </c>
      <c r="C1821" s="1" t="s">
        <v>54</v>
      </c>
      <c r="D1821" s="1" t="s">
        <v>54</v>
      </c>
      <c r="E1821" s="1" t="s">
        <v>54</v>
      </c>
      <c r="I1821" s="1" t="s">
        <v>54</v>
      </c>
      <c r="J1821" s="2"/>
      <c r="K1821" s="1" t="s">
        <v>54</v>
      </c>
      <c r="M1821" s="1" t="b">
        <f>OR(Solution!$C$2=1,INDEX(Solution!$A$1:$A$11,Solution!$C$2)=Sales_Pipeline[Country])</f>
        <v>1</v>
      </c>
    </row>
    <row r="1822" spans="1:13" x14ac:dyDescent="0.25">
      <c r="A1822" s="2"/>
      <c r="B1822" s="1" t="s">
        <v>54</v>
      </c>
      <c r="C1822" s="1" t="s">
        <v>54</v>
      </c>
      <c r="D1822" s="1" t="s">
        <v>54</v>
      </c>
      <c r="E1822" s="1" t="s">
        <v>54</v>
      </c>
      <c r="I1822" s="1" t="s">
        <v>54</v>
      </c>
      <c r="J1822" s="2"/>
      <c r="K1822" s="1" t="s">
        <v>54</v>
      </c>
      <c r="M1822" s="1" t="b">
        <f>OR(Solution!$C$2=1,INDEX(Solution!$A$1:$A$11,Solution!$C$2)=Sales_Pipeline[Country])</f>
        <v>1</v>
      </c>
    </row>
    <row r="1823" spans="1:13" x14ac:dyDescent="0.25">
      <c r="A1823" s="2"/>
      <c r="B1823" s="1" t="s">
        <v>54</v>
      </c>
      <c r="C1823" s="1" t="s">
        <v>54</v>
      </c>
      <c r="D1823" s="1" t="s">
        <v>54</v>
      </c>
      <c r="E1823" s="1" t="s">
        <v>54</v>
      </c>
      <c r="I1823" s="1" t="s">
        <v>54</v>
      </c>
      <c r="J1823" s="2"/>
      <c r="K1823" s="1" t="s">
        <v>54</v>
      </c>
      <c r="M1823" s="1" t="b">
        <f>OR(Solution!$C$2=1,INDEX(Solution!$A$1:$A$11,Solution!$C$2)=Sales_Pipeline[Country])</f>
        <v>1</v>
      </c>
    </row>
    <row r="1824" spans="1:13" x14ac:dyDescent="0.25">
      <c r="A1824" s="2"/>
      <c r="B1824" s="1" t="s">
        <v>54</v>
      </c>
      <c r="C1824" s="1" t="s">
        <v>54</v>
      </c>
      <c r="D1824" s="1" t="s">
        <v>54</v>
      </c>
      <c r="E1824" s="1" t="s">
        <v>54</v>
      </c>
      <c r="I1824" s="1" t="s">
        <v>54</v>
      </c>
      <c r="J1824" s="2"/>
      <c r="K1824" s="1" t="s">
        <v>54</v>
      </c>
      <c r="M1824" s="1" t="b">
        <f>OR(Solution!$C$2=1,INDEX(Solution!$A$1:$A$11,Solution!$C$2)=Sales_Pipeline[Country])</f>
        <v>1</v>
      </c>
    </row>
    <row r="1825" spans="1:13" x14ac:dyDescent="0.25">
      <c r="A1825" s="2"/>
      <c r="B1825" s="1" t="s">
        <v>54</v>
      </c>
      <c r="C1825" s="1" t="s">
        <v>54</v>
      </c>
      <c r="D1825" s="1" t="s">
        <v>54</v>
      </c>
      <c r="E1825" s="1" t="s">
        <v>54</v>
      </c>
      <c r="I1825" s="1" t="s">
        <v>54</v>
      </c>
      <c r="J1825" s="2"/>
      <c r="K1825" s="1" t="s">
        <v>54</v>
      </c>
      <c r="M1825" s="1" t="b">
        <f>OR(Solution!$C$2=1,INDEX(Solution!$A$1:$A$11,Solution!$C$2)=Sales_Pipeline[Country])</f>
        <v>1</v>
      </c>
    </row>
    <row r="1826" spans="1:13" x14ac:dyDescent="0.25">
      <c r="A1826" s="2"/>
      <c r="B1826" s="1" t="s">
        <v>54</v>
      </c>
      <c r="C1826" s="1" t="s">
        <v>54</v>
      </c>
      <c r="D1826" s="1" t="s">
        <v>54</v>
      </c>
      <c r="E1826" s="1" t="s">
        <v>54</v>
      </c>
      <c r="I1826" s="1" t="s">
        <v>54</v>
      </c>
      <c r="J1826" s="2"/>
      <c r="K1826" s="1" t="s">
        <v>54</v>
      </c>
      <c r="M1826" s="1" t="b">
        <f>OR(Solution!$C$2=1,INDEX(Solution!$A$1:$A$11,Solution!$C$2)=Sales_Pipeline[Country])</f>
        <v>1</v>
      </c>
    </row>
    <row r="1827" spans="1:13" x14ac:dyDescent="0.25">
      <c r="A1827" s="2"/>
      <c r="B1827" s="1" t="s">
        <v>54</v>
      </c>
      <c r="C1827" s="1" t="s">
        <v>54</v>
      </c>
      <c r="D1827" s="1" t="s">
        <v>54</v>
      </c>
      <c r="E1827" s="1" t="s">
        <v>54</v>
      </c>
      <c r="I1827" s="1" t="s">
        <v>54</v>
      </c>
      <c r="J1827" s="2"/>
      <c r="K1827" s="1" t="s">
        <v>54</v>
      </c>
      <c r="M1827" s="1" t="b">
        <f>OR(Solution!$C$2=1,INDEX(Solution!$A$1:$A$11,Solution!$C$2)=Sales_Pipeline[Country])</f>
        <v>1</v>
      </c>
    </row>
    <row r="1828" spans="1:13" x14ac:dyDescent="0.25">
      <c r="A1828" s="2"/>
      <c r="B1828" s="1" t="s">
        <v>54</v>
      </c>
      <c r="C1828" s="1" t="s">
        <v>54</v>
      </c>
      <c r="D1828" s="1" t="s">
        <v>54</v>
      </c>
      <c r="E1828" s="1" t="s">
        <v>54</v>
      </c>
      <c r="I1828" s="1" t="s">
        <v>54</v>
      </c>
      <c r="J1828" s="2"/>
      <c r="K1828" s="1" t="s">
        <v>54</v>
      </c>
      <c r="M1828" s="1" t="b">
        <f>OR(Solution!$C$2=1,INDEX(Solution!$A$1:$A$11,Solution!$C$2)=Sales_Pipeline[Country])</f>
        <v>1</v>
      </c>
    </row>
    <row r="1829" spans="1:13" x14ac:dyDescent="0.25">
      <c r="A1829" s="2"/>
      <c r="B1829" s="1" t="s">
        <v>54</v>
      </c>
      <c r="C1829" s="1" t="s">
        <v>54</v>
      </c>
      <c r="D1829" s="1" t="s">
        <v>54</v>
      </c>
      <c r="E1829" s="1" t="s">
        <v>54</v>
      </c>
      <c r="I1829" s="1" t="s">
        <v>54</v>
      </c>
      <c r="J1829" s="2"/>
      <c r="K1829" s="1" t="s">
        <v>54</v>
      </c>
      <c r="M1829" s="1" t="b">
        <f>OR(Solution!$C$2=1,INDEX(Solution!$A$1:$A$11,Solution!$C$2)=Sales_Pipeline[Country])</f>
        <v>1</v>
      </c>
    </row>
    <row r="1830" spans="1:13" x14ac:dyDescent="0.25">
      <c r="A1830" s="2"/>
      <c r="B1830" s="1" t="s">
        <v>54</v>
      </c>
      <c r="C1830" s="1" t="s">
        <v>54</v>
      </c>
      <c r="D1830" s="1" t="s">
        <v>54</v>
      </c>
      <c r="E1830" s="1" t="s">
        <v>54</v>
      </c>
      <c r="I1830" s="1" t="s">
        <v>54</v>
      </c>
      <c r="J1830" s="2"/>
      <c r="K1830" s="1" t="s">
        <v>54</v>
      </c>
      <c r="M1830" s="1" t="b">
        <f>OR(Solution!$C$2=1,INDEX(Solution!$A$1:$A$11,Solution!$C$2)=Sales_Pipeline[Country])</f>
        <v>1</v>
      </c>
    </row>
    <row r="1831" spans="1:13" x14ac:dyDescent="0.25">
      <c r="A1831" s="2"/>
      <c r="B1831" s="1" t="s">
        <v>54</v>
      </c>
      <c r="C1831" s="1" t="s">
        <v>54</v>
      </c>
      <c r="D1831" s="1" t="s">
        <v>54</v>
      </c>
      <c r="E1831" s="1" t="s">
        <v>54</v>
      </c>
      <c r="I1831" s="1" t="s">
        <v>54</v>
      </c>
      <c r="J1831" s="2"/>
      <c r="K1831" s="1" t="s">
        <v>54</v>
      </c>
      <c r="M1831" s="1" t="b">
        <f>OR(Solution!$C$2=1,INDEX(Solution!$A$1:$A$11,Solution!$C$2)=Sales_Pipeline[Country])</f>
        <v>1</v>
      </c>
    </row>
    <row r="1832" spans="1:13" x14ac:dyDescent="0.25">
      <c r="A1832" s="2"/>
      <c r="B1832" s="1" t="s">
        <v>54</v>
      </c>
      <c r="C1832" s="1" t="s">
        <v>54</v>
      </c>
      <c r="D1832" s="1" t="s">
        <v>54</v>
      </c>
      <c r="E1832" s="1" t="s">
        <v>54</v>
      </c>
      <c r="I1832" s="1" t="s">
        <v>54</v>
      </c>
      <c r="J1832" s="2"/>
      <c r="K1832" s="1" t="s">
        <v>54</v>
      </c>
      <c r="M1832" s="1" t="b">
        <f>OR(Solution!$C$2=1,INDEX(Solution!$A$1:$A$11,Solution!$C$2)=Sales_Pipeline[Country])</f>
        <v>1</v>
      </c>
    </row>
    <row r="1833" spans="1:13" x14ac:dyDescent="0.25">
      <c r="A1833" s="2"/>
      <c r="B1833" s="1" t="s">
        <v>54</v>
      </c>
      <c r="C1833" s="1" t="s">
        <v>54</v>
      </c>
      <c r="D1833" s="1" t="s">
        <v>54</v>
      </c>
      <c r="E1833" s="1" t="s">
        <v>54</v>
      </c>
      <c r="I1833" s="1" t="s">
        <v>54</v>
      </c>
      <c r="J1833" s="2"/>
      <c r="K1833" s="1" t="s">
        <v>54</v>
      </c>
      <c r="M1833" s="1" t="b">
        <f>OR(Solution!$C$2=1,INDEX(Solution!$A$1:$A$11,Solution!$C$2)=Sales_Pipeline[Country])</f>
        <v>1</v>
      </c>
    </row>
    <row r="1834" spans="1:13" x14ac:dyDescent="0.25">
      <c r="A1834" s="2"/>
      <c r="B1834" s="1" t="s">
        <v>54</v>
      </c>
      <c r="C1834" s="1" t="s">
        <v>54</v>
      </c>
      <c r="D1834" s="1" t="s">
        <v>54</v>
      </c>
      <c r="E1834" s="1" t="s">
        <v>54</v>
      </c>
      <c r="I1834" s="1" t="s">
        <v>54</v>
      </c>
      <c r="J1834" s="2"/>
      <c r="K1834" s="1" t="s">
        <v>54</v>
      </c>
      <c r="M1834" s="1" t="b">
        <f>OR(Solution!$C$2=1,INDEX(Solution!$A$1:$A$11,Solution!$C$2)=Sales_Pipeline[Country])</f>
        <v>1</v>
      </c>
    </row>
    <row r="1835" spans="1:13" x14ac:dyDescent="0.25">
      <c r="A1835" s="2"/>
      <c r="B1835" s="1" t="s">
        <v>54</v>
      </c>
      <c r="C1835" s="1" t="s">
        <v>54</v>
      </c>
      <c r="D1835" s="1" t="s">
        <v>54</v>
      </c>
      <c r="E1835" s="1" t="s">
        <v>54</v>
      </c>
      <c r="I1835" s="1" t="s">
        <v>54</v>
      </c>
      <c r="J1835" s="2"/>
      <c r="K1835" s="1" t="s">
        <v>54</v>
      </c>
      <c r="M1835" s="1" t="b">
        <f>OR(Solution!$C$2=1,INDEX(Solution!$A$1:$A$11,Solution!$C$2)=Sales_Pipeline[Country])</f>
        <v>1</v>
      </c>
    </row>
    <row r="1836" spans="1:13" x14ac:dyDescent="0.25">
      <c r="A1836" s="2"/>
      <c r="B1836" s="1" t="s">
        <v>54</v>
      </c>
      <c r="C1836" s="1" t="s">
        <v>54</v>
      </c>
      <c r="D1836" s="1" t="s">
        <v>54</v>
      </c>
      <c r="E1836" s="1" t="s">
        <v>54</v>
      </c>
      <c r="I1836" s="1" t="s">
        <v>54</v>
      </c>
      <c r="J1836" s="2"/>
      <c r="K1836" s="1" t="s">
        <v>54</v>
      </c>
      <c r="M1836" s="1" t="b">
        <f>OR(Solution!$C$2=1,INDEX(Solution!$A$1:$A$11,Solution!$C$2)=Sales_Pipeline[Country])</f>
        <v>1</v>
      </c>
    </row>
    <row r="1837" spans="1:13" x14ac:dyDescent="0.25">
      <c r="A1837" s="2"/>
      <c r="B1837" s="1" t="s">
        <v>54</v>
      </c>
      <c r="C1837" s="1" t="s">
        <v>54</v>
      </c>
      <c r="D1837" s="1" t="s">
        <v>54</v>
      </c>
      <c r="E1837" s="1" t="s">
        <v>54</v>
      </c>
      <c r="I1837" s="1" t="s">
        <v>54</v>
      </c>
      <c r="J1837" s="2"/>
      <c r="K1837" s="1" t="s">
        <v>54</v>
      </c>
      <c r="M1837" s="1" t="b">
        <f>OR(Solution!$C$2=1,INDEX(Solution!$A$1:$A$11,Solution!$C$2)=Sales_Pipeline[Country])</f>
        <v>1</v>
      </c>
    </row>
    <row r="1838" spans="1:13" x14ac:dyDescent="0.25">
      <c r="A1838" s="2"/>
      <c r="B1838" s="1" t="s">
        <v>54</v>
      </c>
      <c r="C1838" s="1" t="s">
        <v>54</v>
      </c>
      <c r="D1838" s="1" t="s">
        <v>54</v>
      </c>
      <c r="E1838" s="1" t="s">
        <v>54</v>
      </c>
      <c r="I1838" s="1" t="s">
        <v>54</v>
      </c>
      <c r="J1838" s="2"/>
      <c r="K1838" s="1" t="s">
        <v>54</v>
      </c>
      <c r="M1838" s="1" t="b">
        <f>OR(Solution!$C$2=1,INDEX(Solution!$A$1:$A$11,Solution!$C$2)=Sales_Pipeline[Country])</f>
        <v>1</v>
      </c>
    </row>
    <row r="1839" spans="1:13" x14ac:dyDescent="0.25">
      <c r="A1839" s="2"/>
      <c r="B1839" s="1" t="s">
        <v>54</v>
      </c>
      <c r="C1839" s="1" t="s">
        <v>54</v>
      </c>
      <c r="D1839" s="1" t="s">
        <v>54</v>
      </c>
      <c r="E1839" s="1" t="s">
        <v>54</v>
      </c>
      <c r="I1839" s="1" t="s">
        <v>54</v>
      </c>
      <c r="J1839" s="2"/>
      <c r="K1839" s="1" t="s">
        <v>54</v>
      </c>
      <c r="M1839" s="1" t="b">
        <f>OR(Solution!$C$2=1,INDEX(Solution!$A$1:$A$11,Solution!$C$2)=Sales_Pipeline[Country])</f>
        <v>1</v>
      </c>
    </row>
    <row r="1840" spans="1:13" x14ac:dyDescent="0.25">
      <c r="A1840" s="2"/>
      <c r="B1840" s="1" t="s">
        <v>54</v>
      </c>
      <c r="C1840" s="1" t="s">
        <v>54</v>
      </c>
      <c r="D1840" s="1" t="s">
        <v>54</v>
      </c>
      <c r="E1840" s="1" t="s">
        <v>54</v>
      </c>
      <c r="I1840" s="1" t="s">
        <v>54</v>
      </c>
      <c r="J1840" s="2"/>
      <c r="K1840" s="1" t="s">
        <v>54</v>
      </c>
      <c r="M1840" s="1" t="b">
        <f>OR(Solution!$C$2=1,INDEX(Solution!$A$1:$A$11,Solution!$C$2)=Sales_Pipeline[Country])</f>
        <v>1</v>
      </c>
    </row>
    <row r="1841" spans="1:13" x14ac:dyDescent="0.25">
      <c r="A1841" s="2"/>
      <c r="B1841" s="1" t="s">
        <v>54</v>
      </c>
      <c r="C1841" s="1" t="s">
        <v>54</v>
      </c>
      <c r="D1841" s="1" t="s">
        <v>54</v>
      </c>
      <c r="E1841" s="1" t="s">
        <v>54</v>
      </c>
      <c r="I1841" s="1" t="s">
        <v>54</v>
      </c>
      <c r="J1841" s="2"/>
      <c r="K1841" s="1" t="s">
        <v>54</v>
      </c>
      <c r="M1841" s="1" t="b">
        <f>OR(Solution!$C$2=1,INDEX(Solution!$A$1:$A$11,Solution!$C$2)=Sales_Pipeline[Country])</f>
        <v>1</v>
      </c>
    </row>
    <row r="1842" spans="1:13" x14ac:dyDescent="0.25">
      <c r="A1842" s="2"/>
      <c r="B1842" s="1" t="s">
        <v>54</v>
      </c>
      <c r="C1842" s="1" t="s">
        <v>54</v>
      </c>
      <c r="D1842" s="1" t="s">
        <v>54</v>
      </c>
      <c r="E1842" s="1" t="s">
        <v>54</v>
      </c>
      <c r="I1842" s="1" t="s">
        <v>54</v>
      </c>
      <c r="J1842" s="2"/>
      <c r="K1842" s="1" t="s">
        <v>54</v>
      </c>
      <c r="M1842" s="1" t="b">
        <f>OR(Solution!$C$2=1,INDEX(Solution!$A$1:$A$11,Solution!$C$2)=Sales_Pipeline[Country])</f>
        <v>1</v>
      </c>
    </row>
    <row r="1843" spans="1:13" x14ac:dyDescent="0.25">
      <c r="A1843" s="2"/>
      <c r="B1843" s="1" t="s">
        <v>54</v>
      </c>
      <c r="C1843" s="1" t="s">
        <v>54</v>
      </c>
      <c r="D1843" s="1" t="s">
        <v>54</v>
      </c>
      <c r="E1843" s="1" t="s">
        <v>54</v>
      </c>
      <c r="I1843" s="1" t="s">
        <v>54</v>
      </c>
      <c r="J1843" s="2"/>
      <c r="K1843" s="1" t="s">
        <v>54</v>
      </c>
      <c r="M1843" s="1" t="b">
        <f>OR(Solution!$C$2=1,INDEX(Solution!$A$1:$A$11,Solution!$C$2)=Sales_Pipeline[Country])</f>
        <v>1</v>
      </c>
    </row>
    <row r="1844" spans="1:13" x14ac:dyDescent="0.25">
      <c r="A1844" s="2"/>
      <c r="B1844" s="1" t="s">
        <v>54</v>
      </c>
      <c r="C1844" s="1" t="s">
        <v>54</v>
      </c>
      <c r="D1844" s="1" t="s">
        <v>54</v>
      </c>
      <c r="E1844" s="1" t="s">
        <v>54</v>
      </c>
      <c r="I1844" s="1" t="s">
        <v>54</v>
      </c>
      <c r="J1844" s="2"/>
      <c r="K1844" s="1" t="s">
        <v>54</v>
      </c>
      <c r="M1844" s="1" t="b">
        <f>OR(Solution!$C$2=1,INDEX(Solution!$A$1:$A$11,Solution!$C$2)=Sales_Pipeline[Country])</f>
        <v>1</v>
      </c>
    </row>
    <row r="1845" spans="1:13" x14ac:dyDescent="0.25">
      <c r="A1845" s="2"/>
      <c r="B1845" s="1" t="s">
        <v>54</v>
      </c>
      <c r="C1845" s="1" t="s">
        <v>54</v>
      </c>
      <c r="D1845" s="1" t="s">
        <v>54</v>
      </c>
      <c r="E1845" s="1" t="s">
        <v>54</v>
      </c>
      <c r="I1845" s="1" t="s">
        <v>54</v>
      </c>
      <c r="J1845" s="2"/>
      <c r="K1845" s="1" t="s">
        <v>54</v>
      </c>
      <c r="M1845" s="1" t="b">
        <f>OR(Solution!$C$2=1,INDEX(Solution!$A$1:$A$11,Solution!$C$2)=Sales_Pipeline[Country])</f>
        <v>1</v>
      </c>
    </row>
    <row r="1846" spans="1:13" x14ac:dyDescent="0.25">
      <c r="A1846" s="2"/>
      <c r="B1846" s="1" t="s">
        <v>54</v>
      </c>
      <c r="C1846" s="1" t="s">
        <v>54</v>
      </c>
      <c r="D1846" s="1" t="s">
        <v>54</v>
      </c>
      <c r="E1846" s="1" t="s">
        <v>54</v>
      </c>
      <c r="I1846" s="1" t="s">
        <v>54</v>
      </c>
      <c r="J1846" s="2"/>
      <c r="K1846" s="1" t="s">
        <v>54</v>
      </c>
      <c r="M1846" s="1" t="b">
        <f>OR(Solution!$C$2=1,INDEX(Solution!$A$1:$A$11,Solution!$C$2)=Sales_Pipeline[Country])</f>
        <v>1</v>
      </c>
    </row>
    <row r="1847" spans="1:13" x14ac:dyDescent="0.25">
      <c r="A1847" s="2"/>
      <c r="B1847" s="1" t="s">
        <v>54</v>
      </c>
      <c r="C1847" s="1" t="s">
        <v>54</v>
      </c>
      <c r="D1847" s="1" t="s">
        <v>54</v>
      </c>
      <c r="E1847" s="1" t="s">
        <v>54</v>
      </c>
      <c r="I1847" s="1" t="s">
        <v>54</v>
      </c>
      <c r="J1847" s="2"/>
      <c r="K1847" s="1" t="s">
        <v>54</v>
      </c>
      <c r="M1847" s="1" t="b">
        <f>OR(Solution!$C$2=1,INDEX(Solution!$A$1:$A$11,Solution!$C$2)=Sales_Pipeline[Country])</f>
        <v>1</v>
      </c>
    </row>
    <row r="1848" spans="1:13" x14ac:dyDescent="0.25">
      <c r="A1848" s="2"/>
      <c r="B1848" s="1" t="s">
        <v>54</v>
      </c>
      <c r="C1848" s="1" t="s">
        <v>54</v>
      </c>
      <c r="D1848" s="1" t="s">
        <v>54</v>
      </c>
      <c r="E1848" s="1" t="s">
        <v>54</v>
      </c>
      <c r="I1848" s="1" t="s">
        <v>54</v>
      </c>
      <c r="J1848" s="2"/>
      <c r="K1848" s="1" t="s">
        <v>54</v>
      </c>
      <c r="M1848" s="1" t="b">
        <f>OR(Solution!$C$2=1,INDEX(Solution!$A$1:$A$11,Solution!$C$2)=Sales_Pipeline[Country])</f>
        <v>1</v>
      </c>
    </row>
    <row r="1849" spans="1:13" x14ac:dyDescent="0.25">
      <c r="A1849" s="2"/>
      <c r="B1849" s="1" t="s">
        <v>54</v>
      </c>
      <c r="C1849" s="1" t="s">
        <v>54</v>
      </c>
      <c r="D1849" s="1" t="s">
        <v>54</v>
      </c>
      <c r="E1849" s="1" t="s">
        <v>54</v>
      </c>
      <c r="I1849" s="1" t="s">
        <v>54</v>
      </c>
      <c r="J1849" s="2"/>
      <c r="K1849" s="1" t="s">
        <v>54</v>
      </c>
      <c r="M1849" s="1" t="b">
        <f>OR(Solution!$C$2=1,INDEX(Solution!$A$1:$A$11,Solution!$C$2)=Sales_Pipeline[Country])</f>
        <v>1</v>
      </c>
    </row>
    <row r="1850" spans="1:13" x14ac:dyDescent="0.25">
      <c r="A1850" s="2"/>
      <c r="B1850" s="1" t="s">
        <v>54</v>
      </c>
      <c r="C1850" s="1" t="s">
        <v>54</v>
      </c>
      <c r="D1850" s="1" t="s">
        <v>54</v>
      </c>
      <c r="E1850" s="1" t="s">
        <v>54</v>
      </c>
      <c r="I1850" s="1" t="s">
        <v>54</v>
      </c>
      <c r="J1850" s="2"/>
      <c r="K1850" s="1" t="s">
        <v>54</v>
      </c>
      <c r="M1850" s="1" t="b">
        <f>OR(Solution!$C$2=1,INDEX(Solution!$A$1:$A$11,Solution!$C$2)=Sales_Pipeline[Country])</f>
        <v>1</v>
      </c>
    </row>
    <row r="1851" spans="1:13" x14ac:dyDescent="0.25">
      <c r="A1851" s="2"/>
      <c r="B1851" s="1" t="s">
        <v>54</v>
      </c>
      <c r="C1851" s="1" t="s">
        <v>54</v>
      </c>
      <c r="D1851" s="1" t="s">
        <v>54</v>
      </c>
      <c r="E1851" s="1" t="s">
        <v>54</v>
      </c>
      <c r="I1851" s="1" t="s">
        <v>54</v>
      </c>
      <c r="J1851" s="2"/>
      <c r="K1851" s="1" t="s">
        <v>54</v>
      </c>
      <c r="M1851" s="1" t="b">
        <f>OR(Solution!$C$2=1,INDEX(Solution!$A$1:$A$11,Solution!$C$2)=Sales_Pipeline[Country])</f>
        <v>1</v>
      </c>
    </row>
    <row r="1852" spans="1:13" x14ac:dyDescent="0.25">
      <c r="A1852" s="2"/>
      <c r="B1852" s="1" t="s">
        <v>54</v>
      </c>
      <c r="C1852" s="1" t="s">
        <v>54</v>
      </c>
      <c r="D1852" s="1" t="s">
        <v>54</v>
      </c>
      <c r="E1852" s="1" t="s">
        <v>54</v>
      </c>
      <c r="I1852" s="1" t="s">
        <v>54</v>
      </c>
      <c r="J1852" s="2"/>
      <c r="K1852" s="1" t="s">
        <v>54</v>
      </c>
      <c r="M1852" s="1" t="b">
        <f>OR(Solution!$C$2=1,INDEX(Solution!$A$1:$A$11,Solution!$C$2)=Sales_Pipeline[Country])</f>
        <v>1</v>
      </c>
    </row>
    <row r="1853" spans="1:13" x14ac:dyDescent="0.25">
      <c r="A1853" s="2"/>
      <c r="B1853" s="1" t="s">
        <v>54</v>
      </c>
      <c r="C1853" s="1" t="s">
        <v>54</v>
      </c>
      <c r="D1853" s="1" t="s">
        <v>54</v>
      </c>
      <c r="E1853" s="1" t="s">
        <v>54</v>
      </c>
      <c r="I1853" s="1" t="s">
        <v>54</v>
      </c>
      <c r="J1853" s="2"/>
      <c r="K1853" s="1" t="s">
        <v>54</v>
      </c>
      <c r="M1853" s="1" t="b">
        <f>OR(Solution!$C$2=1,INDEX(Solution!$A$1:$A$11,Solution!$C$2)=Sales_Pipeline[Country])</f>
        <v>1</v>
      </c>
    </row>
    <row r="1854" spans="1:13" x14ac:dyDescent="0.25">
      <c r="A1854" s="2"/>
      <c r="B1854" s="1" t="s">
        <v>54</v>
      </c>
      <c r="C1854" s="1" t="s">
        <v>54</v>
      </c>
      <c r="D1854" s="1" t="s">
        <v>54</v>
      </c>
      <c r="E1854" s="1" t="s">
        <v>54</v>
      </c>
      <c r="I1854" s="1" t="s">
        <v>54</v>
      </c>
      <c r="J1854" s="2"/>
      <c r="K1854" s="1" t="s">
        <v>54</v>
      </c>
      <c r="M1854" s="1" t="b">
        <f>OR(Solution!$C$2=1,INDEX(Solution!$A$1:$A$11,Solution!$C$2)=Sales_Pipeline[Country])</f>
        <v>1</v>
      </c>
    </row>
    <row r="1855" spans="1:13" x14ac:dyDescent="0.25">
      <c r="A1855" s="2"/>
      <c r="B1855" s="1" t="s">
        <v>54</v>
      </c>
      <c r="C1855" s="1" t="s">
        <v>54</v>
      </c>
      <c r="D1855" s="1" t="s">
        <v>54</v>
      </c>
      <c r="E1855" s="1" t="s">
        <v>54</v>
      </c>
      <c r="I1855" s="1" t="s">
        <v>54</v>
      </c>
      <c r="J1855" s="2"/>
      <c r="K1855" s="1" t="s">
        <v>54</v>
      </c>
      <c r="M1855" s="1" t="b">
        <f>OR(Solution!$C$2=1,INDEX(Solution!$A$1:$A$11,Solution!$C$2)=Sales_Pipeline[Country])</f>
        <v>1</v>
      </c>
    </row>
    <row r="1856" spans="1:13" x14ac:dyDescent="0.25">
      <c r="A1856" s="2"/>
      <c r="B1856" s="1" t="s">
        <v>54</v>
      </c>
      <c r="C1856" s="1" t="s">
        <v>54</v>
      </c>
      <c r="D1856" s="1" t="s">
        <v>54</v>
      </c>
      <c r="E1856" s="1" t="s">
        <v>54</v>
      </c>
      <c r="I1856" s="1" t="s">
        <v>54</v>
      </c>
      <c r="J1856" s="2"/>
      <c r="K1856" s="1" t="s">
        <v>54</v>
      </c>
      <c r="M1856" s="1" t="b">
        <f>OR(Solution!$C$2=1,INDEX(Solution!$A$1:$A$11,Solution!$C$2)=Sales_Pipeline[Country])</f>
        <v>1</v>
      </c>
    </row>
    <row r="1857" spans="1:13" x14ac:dyDescent="0.25">
      <c r="A1857" s="2"/>
      <c r="B1857" s="1" t="s">
        <v>54</v>
      </c>
      <c r="C1857" s="1" t="s">
        <v>54</v>
      </c>
      <c r="D1857" s="1" t="s">
        <v>54</v>
      </c>
      <c r="E1857" s="1" t="s">
        <v>54</v>
      </c>
      <c r="I1857" s="1" t="s">
        <v>54</v>
      </c>
      <c r="J1857" s="2"/>
      <c r="K1857" s="1" t="s">
        <v>54</v>
      </c>
      <c r="M1857" s="1" t="b">
        <f>OR(Solution!$C$2=1,INDEX(Solution!$A$1:$A$11,Solution!$C$2)=Sales_Pipeline[Country])</f>
        <v>1</v>
      </c>
    </row>
    <row r="1858" spans="1:13" x14ac:dyDescent="0.25">
      <c r="A1858" s="2"/>
      <c r="B1858" s="1" t="s">
        <v>54</v>
      </c>
      <c r="C1858" s="1" t="s">
        <v>54</v>
      </c>
      <c r="D1858" s="1" t="s">
        <v>54</v>
      </c>
      <c r="E1858" s="1" t="s">
        <v>54</v>
      </c>
      <c r="I1858" s="1" t="s">
        <v>54</v>
      </c>
      <c r="J1858" s="2"/>
      <c r="K1858" s="1" t="s">
        <v>54</v>
      </c>
      <c r="M1858" s="1" t="b">
        <f>OR(Solution!$C$2=1,INDEX(Solution!$A$1:$A$11,Solution!$C$2)=Sales_Pipeline[Country])</f>
        <v>1</v>
      </c>
    </row>
    <row r="1859" spans="1:13" x14ac:dyDescent="0.25">
      <c r="A1859" s="2"/>
      <c r="B1859" s="1" t="s">
        <v>54</v>
      </c>
      <c r="C1859" s="1" t="s">
        <v>54</v>
      </c>
      <c r="D1859" s="1" t="s">
        <v>54</v>
      </c>
      <c r="E1859" s="1" t="s">
        <v>54</v>
      </c>
      <c r="I1859" s="1" t="s">
        <v>54</v>
      </c>
      <c r="J1859" s="2"/>
      <c r="K1859" s="1" t="s">
        <v>54</v>
      </c>
      <c r="M1859" s="1" t="b">
        <f>OR(Solution!$C$2=1,INDEX(Solution!$A$1:$A$11,Solution!$C$2)=Sales_Pipeline[Country])</f>
        <v>1</v>
      </c>
    </row>
    <row r="1860" spans="1:13" x14ac:dyDescent="0.25">
      <c r="A1860" s="2"/>
      <c r="B1860" s="1" t="s">
        <v>54</v>
      </c>
      <c r="C1860" s="1" t="s">
        <v>54</v>
      </c>
      <c r="D1860" s="1" t="s">
        <v>54</v>
      </c>
      <c r="E1860" s="1" t="s">
        <v>54</v>
      </c>
      <c r="I1860" s="1" t="s">
        <v>54</v>
      </c>
      <c r="J1860" s="2"/>
      <c r="K1860" s="1" t="s">
        <v>54</v>
      </c>
      <c r="M1860" s="1" t="b">
        <f>OR(Solution!$C$2=1,INDEX(Solution!$A$1:$A$11,Solution!$C$2)=Sales_Pipeline[Country])</f>
        <v>1</v>
      </c>
    </row>
    <row r="1861" spans="1:13" x14ac:dyDescent="0.25">
      <c r="A1861" s="2"/>
      <c r="B1861" s="1" t="s">
        <v>54</v>
      </c>
      <c r="C1861" s="1" t="s">
        <v>54</v>
      </c>
      <c r="D1861" s="1" t="s">
        <v>54</v>
      </c>
      <c r="E1861" s="1" t="s">
        <v>54</v>
      </c>
      <c r="I1861" s="1" t="s">
        <v>54</v>
      </c>
      <c r="J1861" s="2"/>
      <c r="K1861" s="1" t="s">
        <v>54</v>
      </c>
      <c r="M1861" s="1" t="b">
        <f>OR(Solution!$C$2=1,INDEX(Solution!$A$1:$A$11,Solution!$C$2)=Sales_Pipeline[Country])</f>
        <v>1</v>
      </c>
    </row>
    <row r="1862" spans="1:13" x14ac:dyDescent="0.25">
      <c r="A1862" s="2"/>
      <c r="B1862" s="1" t="s">
        <v>54</v>
      </c>
      <c r="C1862" s="1" t="s">
        <v>54</v>
      </c>
      <c r="D1862" s="1" t="s">
        <v>54</v>
      </c>
      <c r="E1862" s="1" t="s">
        <v>54</v>
      </c>
      <c r="I1862" s="1" t="s">
        <v>54</v>
      </c>
      <c r="J1862" s="2"/>
      <c r="K1862" s="1" t="s">
        <v>54</v>
      </c>
      <c r="M1862" s="1" t="b">
        <f>OR(Solution!$C$2=1,INDEX(Solution!$A$1:$A$11,Solution!$C$2)=Sales_Pipeline[Country])</f>
        <v>1</v>
      </c>
    </row>
    <row r="1863" spans="1:13" x14ac:dyDescent="0.25">
      <c r="A1863" s="2"/>
      <c r="B1863" s="1" t="s">
        <v>54</v>
      </c>
      <c r="C1863" s="1" t="s">
        <v>54</v>
      </c>
      <c r="D1863" s="1" t="s">
        <v>54</v>
      </c>
      <c r="E1863" s="1" t="s">
        <v>54</v>
      </c>
      <c r="I1863" s="1" t="s">
        <v>54</v>
      </c>
      <c r="J1863" s="2"/>
      <c r="K1863" s="1" t="s">
        <v>54</v>
      </c>
      <c r="M1863" s="1" t="b">
        <f>OR(Solution!$C$2=1,INDEX(Solution!$A$1:$A$11,Solution!$C$2)=Sales_Pipeline[Country])</f>
        <v>1</v>
      </c>
    </row>
    <row r="1864" spans="1:13" x14ac:dyDescent="0.25">
      <c r="A1864" s="2"/>
      <c r="B1864" s="1" t="s">
        <v>54</v>
      </c>
      <c r="C1864" s="1" t="s">
        <v>54</v>
      </c>
      <c r="D1864" s="1" t="s">
        <v>54</v>
      </c>
      <c r="E1864" s="1" t="s">
        <v>54</v>
      </c>
      <c r="I1864" s="1" t="s">
        <v>54</v>
      </c>
      <c r="J1864" s="2"/>
      <c r="K1864" s="1" t="s">
        <v>54</v>
      </c>
      <c r="M1864" s="1" t="b">
        <f>OR(Solution!$C$2=1,INDEX(Solution!$A$1:$A$11,Solution!$C$2)=Sales_Pipeline[Country])</f>
        <v>1</v>
      </c>
    </row>
    <row r="1865" spans="1:13" x14ac:dyDescent="0.25">
      <c r="A1865" s="2"/>
      <c r="B1865" s="1" t="s">
        <v>54</v>
      </c>
      <c r="C1865" s="1" t="s">
        <v>54</v>
      </c>
      <c r="D1865" s="1" t="s">
        <v>54</v>
      </c>
      <c r="E1865" s="1" t="s">
        <v>54</v>
      </c>
      <c r="I1865" s="1" t="s">
        <v>54</v>
      </c>
      <c r="J1865" s="2"/>
      <c r="K1865" s="1" t="s">
        <v>54</v>
      </c>
      <c r="M1865" s="1" t="b">
        <f>OR(Solution!$C$2=1,INDEX(Solution!$A$1:$A$11,Solution!$C$2)=Sales_Pipeline[Country])</f>
        <v>1</v>
      </c>
    </row>
    <row r="1866" spans="1:13" x14ac:dyDescent="0.25">
      <c r="A1866" s="2"/>
      <c r="B1866" s="1" t="s">
        <v>54</v>
      </c>
      <c r="C1866" s="1" t="s">
        <v>54</v>
      </c>
      <c r="D1866" s="1" t="s">
        <v>54</v>
      </c>
      <c r="E1866" s="1" t="s">
        <v>54</v>
      </c>
      <c r="I1866" s="1" t="s">
        <v>54</v>
      </c>
      <c r="J1866" s="2"/>
      <c r="K1866" s="1" t="s">
        <v>54</v>
      </c>
      <c r="M1866" s="1" t="b">
        <f>OR(Solution!$C$2=1,INDEX(Solution!$A$1:$A$11,Solution!$C$2)=Sales_Pipeline[Country])</f>
        <v>1</v>
      </c>
    </row>
    <row r="1867" spans="1:13" x14ac:dyDescent="0.25">
      <c r="A1867" s="2"/>
      <c r="B1867" s="1" t="s">
        <v>54</v>
      </c>
      <c r="C1867" s="1" t="s">
        <v>54</v>
      </c>
      <c r="D1867" s="1" t="s">
        <v>54</v>
      </c>
      <c r="E1867" s="1" t="s">
        <v>54</v>
      </c>
      <c r="I1867" s="1" t="s">
        <v>54</v>
      </c>
      <c r="J1867" s="2"/>
      <c r="K1867" s="1" t="s">
        <v>54</v>
      </c>
      <c r="M1867" s="1" t="b">
        <f>OR(Solution!$C$2=1,INDEX(Solution!$A$1:$A$11,Solution!$C$2)=Sales_Pipeline[Country])</f>
        <v>1</v>
      </c>
    </row>
    <row r="1868" spans="1:13" x14ac:dyDescent="0.25">
      <c r="A1868" s="2"/>
      <c r="B1868" s="1" t="s">
        <v>54</v>
      </c>
      <c r="C1868" s="1" t="s">
        <v>54</v>
      </c>
      <c r="D1868" s="1" t="s">
        <v>54</v>
      </c>
      <c r="E1868" s="1" t="s">
        <v>54</v>
      </c>
      <c r="I1868" s="1" t="s">
        <v>54</v>
      </c>
      <c r="J1868" s="2"/>
      <c r="K1868" s="1" t="s">
        <v>54</v>
      </c>
      <c r="M1868" s="1" t="b">
        <f>OR(Solution!$C$2=1,INDEX(Solution!$A$1:$A$11,Solution!$C$2)=Sales_Pipeline[Country])</f>
        <v>1</v>
      </c>
    </row>
    <row r="1869" spans="1:13" x14ac:dyDescent="0.25">
      <c r="A1869" s="2"/>
      <c r="B1869" s="1" t="s">
        <v>54</v>
      </c>
      <c r="C1869" s="1" t="s">
        <v>54</v>
      </c>
      <c r="D1869" s="1" t="s">
        <v>54</v>
      </c>
      <c r="E1869" s="1" t="s">
        <v>54</v>
      </c>
      <c r="I1869" s="1" t="s">
        <v>54</v>
      </c>
      <c r="J1869" s="2"/>
      <c r="K1869" s="1" t="s">
        <v>54</v>
      </c>
      <c r="M1869" s="1" t="b">
        <f>OR(Solution!$C$2=1,INDEX(Solution!$A$1:$A$11,Solution!$C$2)=Sales_Pipeline[Country])</f>
        <v>1</v>
      </c>
    </row>
    <row r="1870" spans="1:13" x14ac:dyDescent="0.25">
      <c r="A1870" s="2"/>
      <c r="B1870" s="1" t="s">
        <v>54</v>
      </c>
      <c r="C1870" s="1" t="s">
        <v>54</v>
      </c>
      <c r="D1870" s="1" t="s">
        <v>54</v>
      </c>
      <c r="E1870" s="1" t="s">
        <v>54</v>
      </c>
      <c r="I1870" s="1" t="s">
        <v>54</v>
      </c>
      <c r="J1870" s="2"/>
      <c r="K1870" s="1" t="s">
        <v>54</v>
      </c>
      <c r="M1870" s="1" t="b">
        <f>OR(Solution!$C$2=1,INDEX(Solution!$A$1:$A$11,Solution!$C$2)=Sales_Pipeline[Country])</f>
        <v>1</v>
      </c>
    </row>
    <row r="1871" spans="1:13" x14ac:dyDescent="0.25">
      <c r="A1871" s="2"/>
      <c r="B1871" s="1" t="s">
        <v>54</v>
      </c>
      <c r="C1871" s="1" t="s">
        <v>54</v>
      </c>
      <c r="D1871" s="1" t="s">
        <v>54</v>
      </c>
      <c r="E1871" s="1" t="s">
        <v>54</v>
      </c>
      <c r="I1871" s="1" t="s">
        <v>54</v>
      </c>
      <c r="J1871" s="2"/>
      <c r="K1871" s="1" t="s">
        <v>54</v>
      </c>
      <c r="M1871" s="1" t="b">
        <f>OR(Solution!$C$2=1,INDEX(Solution!$A$1:$A$11,Solution!$C$2)=Sales_Pipeline[Country])</f>
        <v>1</v>
      </c>
    </row>
    <row r="1872" spans="1:13" x14ac:dyDescent="0.25">
      <c r="A1872" s="2"/>
      <c r="B1872" s="1" t="s">
        <v>54</v>
      </c>
      <c r="C1872" s="1" t="s">
        <v>54</v>
      </c>
      <c r="D1872" s="1" t="s">
        <v>54</v>
      </c>
      <c r="E1872" s="1" t="s">
        <v>54</v>
      </c>
      <c r="I1872" s="1" t="s">
        <v>54</v>
      </c>
      <c r="J1872" s="2"/>
      <c r="K1872" s="1" t="s">
        <v>54</v>
      </c>
      <c r="M1872" s="1" t="b">
        <f>OR(Solution!$C$2=1,INDEX(Solution!$A$1:$A$11,Solution!$C$2)=Sales_Pipeline[Country])</f>
        <v>1</v>
      </c>
    </row>
    <row r="1873" spans="1:13" x14ac:dyDescent="0.25">
      <c r="A1873" s="2"/>
      <c r="B1873" s="1" t="s">
        <v>54</v>
      </c>
      <c r="C1873" s="1" t="s">
        <v>54</v>
      </c>
      <c r="D1873" s="1" t="s">
        <v>54</v>
      </c>
      <c r="E1873" s="1" t="s">
        <v>54</v>
      </c>
      <c r="I1873" s="1" t="s">
        <v>54</v>
      </c>
      <c r="J1873" s="2"/>
      <c r="K1873" s="1" t="s">
        <v>54</v>
      </c>
      <c r="M1873" s="1" t="b">
        <f>OR(Solution!$C$2=1,INDEX(Solution!$A$1:$A$11,Solution!$C$2)=Sales_Pipeline[Country])</f>
        <v>1</v>
      </c>
    </row>
    <row r="1874" spans="1:13" x14ac:dyDescent="0.25">
      <c r="A1874" s="2"/>
      <c r="B1874" s="1" t="s">
        <v>54</v>
      </c>
      <c r="C1874" s="1" t="s">
        <v>54</v>
      </c>
      <c r="D1874" s="1" t="s">
        <v>54</v>
      </c>
      <c r="E1874" s="1" t="s">
        <v>54</v>
      </c>
      <c r="I1874" s="1" t="s">
        <v>54</v>
      </c>
      <c r="J1874" s="2"/>
      <c r="K1874" s="1" t="s">
        <v>54</v>
      </c>
      <c r="M1874" s="1" t="b">
        <f>OR(Solution!$C$2=1,INDEX(Solution!$A$1:$A$11,Solution!$C$2)=Sales_Pipeline[Country])</f>
        <v>1</v>
      </c>
    </row>
    <row r="1875" spans="1:13" x14ac:dyDescent="0.25">
      <c r="A1875" s="2"/>
      <c r="B1875" s="1" t="s">
        <v>54</v>
      </c>
      <c r="C1875" s="1" t="s">
        <v>54</v>
      </c>
      <c r="D1875" s="1" t="s">
        <v>54</v>
      </c>
      <c r="E1875" s="1" t="s">
        <v>54</v>
      </c>
      <c r="I1875" s="1" t="s">
        <v>54</v>
      </c>
      <c r="J1875" s="2"/>
      <c r="K1875" s="1" t="s">
        <v>54</v>
      </c>
      <c r="M1875" s="1" t="b">
        <f>OR(Solution!$C$2=1,INDEX(Solution!$A$1:$A$11,Solution!$C$2)=Sales_Pipeline[Country])</f>
        <v>1</v>
      </c>
    </row>
    <row r="1876" spans="1:13" x14ac:dyDescent="0.25">
      <c r="A1876" s="2"/>
      <c r="B1876" s="1" t="s">
        <v>54</v>
      </c>
      <c r="C1876" s="1" t="s">
        <v>54</v>
      </c>
      <c r="D1876" s="1" t="s">
        <v>54</v>
      </c>
      <c r="E1876" s="1" t="s">
        <v>54</v>
      </c>
      <c r="I1876" s="1" t="s">
        <v>54</v>
      </c>
      <c r="J1876" s="2"/>
      <c r="K1876" s="1" t="s">
        <v>54</v>
      </c>
      <c r="M1876" s="1" t="b">
        <f>OR(Solution!$C$2=1,INDEX(Solution!$A$1:$A$11,Solution!$C$2)=Sales_Pipeline[Country])</f>
        <v>1</v>
      </c>
    </row>
    <row r="1877" spans="1:13" x14ac:dyDescent="0.25">
      <c r="A1877" s="2"/>
      <c r="B1877" s="1" t="s">
        <v>54</v>
      </c>
      <c r="C1877" s="1" t="s">
        <v>54</v>
      </c>
      <c r="D1877" s="1" t="s">
        <v>54</v>
      </c>
      <c r="E1877" s="1" t="s">
        <v>54</v>
      </c>
      <c r="I1877" s="1" t="s">
        <v>54</v>
      </c>
      <c r="J1877" s="2"/>
      <c r="K1877" s="1" t="s">
        <v>54</v>
      </c>
      <c r="M1877" s="1" t="b">
        <f>OR(Solution!$C$2=1,INDEX(Solution!$A$1:$A$11,Solution!$C$2)=Sales_Pipeline[Country])</f>
        <v>1</v>
      </c>
    </row>
    <row r="1878" spans="1:13" x14ac:dyDescent="0.25">
      <c r="A1878" s="2"/>
      <c r="B1878" s="1" t="s">
        <v>54</v>
      </c>
      <c r="C1878" s="1" t="s">
        <v>54</v>
      </c>
      <c r="D1878" s="1" t="s">
        <v>54</v>
      </c>
      <c r="E1878" s="1" t="s">
        <v>54</v>
      </c>
      <c r="I1878" s="1" t="s">
        <v>54</v>
      </c>
      <c r="J1878" s="2"/>
      <c r="K1878" s="1" t="s">
        <v>54</v>
      </c>
      <c r="M1878" s="1" t="b">
        <f>OR(Solution!$C$2=1,INDEX(Solution!$A$1:$A$11,Solution!$C$2)=Sales_Pipeline[Country])</f>
        <v>1</v>
      </c>
    </row>
    <row r="1879" spans="1:13" x14ac:dyDescent="0.25">
      <c r="A1879" s="2"/>
      <c r="B1879" s="1" t="s">
        <v>54</v>
      </c>
      <c r="C1879" s="1" t="s">
        <v>54</v>
      </c>
      <c r="D1879" s="1" t="s">
        <v>54</v>
      </c>
      <c r="E1879" s="1" t="s">
        <v>54</v>
      </c>
      <c r="I1879" s="1" t="s">
        <v>54</v>
      </c>
      <c r="J1879" s="2"/>
      <c r="K1879" s="1" t="s">
        <v>54</v>
      </c>
      <c r="M1879" s="1" t="b">
        <f>OR(Solution!$C$2=1,INDEX(Solution!$A$1:$A$11,Solution!$C$2)=Sales_Pipeline[Country])</f>
        <v>1</v>
      </c>
    </row>
    <row r="1880" spans="1:13" x14ac:dyDescent="0.25">
      <c r="A1880" s="2"/>
      <c r="B1880" s="1" t="s">
        <v>54</v>
      </c>
      <c r="C1880" s="1" t="s">
        <v>54</v>
      </c>
      <c r="D1880" s="1" t="s">
        <v>54</v>
      </c>
      <c r="E1880" s="1" t="s">
        <v>54</v>
      </c>
      <c r="I1880" s="1" t="s">
        <v>54</v>
      </c>
      <c r="J1880" s="2"/>
      <c r="K1880" s="1" t="s">
        <v>54</v>
      </c>
      <c r="M1880" s="1" t="b">
        <f>OR(Solution!$C$2=1,INDEX(Solution!$A$1:$A$11,Solution!$C$2)=Sales_Pipeline[Country])</f>
        <v>1</v>
      </c>
    </row>
    <row r="1881" spans="1:13" x14ac:dyDescent="0.25">
      <c r="A1881" s="2"/>
      <c r="B1881" s="1" t="s">
        <v>54</v>
      </c>
      <c r="C1881" s="1" t="s">
        <v>54</v>
      </c>
      <c r="D1881" s="1" t="s">
        <v>54</v>
      </c>
      <c r="E1881" s="1" t="s">
        <v>54</v>
      </c>
      <c r="I1881" s="1" t="s">
        <v>54</v>
      </c>
      <c r="J1881" s="2"/>
      <c r="K1881" s="1" t="s">
        <v>54</v>
      </c>
      <c r="M1881" s="1" t="b">
        <f>OR(Solution!$C$2=1,INDEX(Solution!$A$1:$A$11,Solution!$C$2)=Sales_Pipeline[Country])</f>
        <v>1</v>
      </c>
    </row>
    <row r="1882" spans="1:13" x14ac:dyDescent="0.25">
      <c r="A1882" s="2"/>
      <c r="B1882" s="1" t="s">
        <v>54</v>
      </c>
      <c r="C1882" s="1" t="s">
        <v>54</v>
      </c>
      <c r="D1882" s="1" t="s">
        <v>54</v>
      </c>
      <c r="E1882" s="1" t="s">
        <v>54</v>
      </c>
      <c r="I1882" s="1" t="s">
        <v>54</v>
      </c>
      <c r="J1882" s="2"/>
      <c r="K1882" s="1" t="s">
        <v>54</v>
      </c>
      <c r="M1882" s="1" t="b">
        <f>OR(Solution!$C$2=1,INDEX(Solution!$A$1:$A$11,Solution!$C$2)=Sales_Pipeline[Country])</f>
        <v>1</v>
      </c>
    </row>
    <row r="1883" spans="1:13" x14ac:dyDescent="0.25">
      <c r="A1883" s="2"/>
      <c r="B1883" s="1" t="s">
        <v>54</v>
      </c>
      <c r="C1883" s="1" t="s">
        <v>54</v>
      </c>
      <c r="D1883" s="1" t="s">
        <v>54</v>
      </c>
      <c r="E1883" s="1" t="s">
        <v>54</v>
      </c>
      <c r="I1883" s="1" t="s">
        <v>54</v>
      </c>
      <c r="J1883" s="2"/>
      <c r="K1883" s="1" t="s">
        <v>54</v>
      </c>
      <c r="M1883" s="1" t="b">
        <f>OR(Solution!$C$2=1,INDEX(Solution!$A$1:$A$11,Solution!$C$2)=Sales_Pipeline[Country])</f>
        <v>1</v>
      </c>
    </row>
    <row r="1884" spans="1:13" x14ac:dyDescent="0.25">
      <c r="A1884" s="2"/>
      <c r="B1884" s="1" t="s">
        <v>54</v>
      </c>
      <c r="C1884" s="1" t="s">
        <v>54</v>
      </c>
      <c r="D1884" s="1" t="s">
        <v>54</v>
      </c>
      <c r="E1884" s="1" t="s">
        <v>54</v>
      </c>
      <c r="I1884" s="1" t="s">
        <v>54</v>
      </c>
      <c r="J1884" s="2"/>
      <c r="K1884" s="1" t="s">
        <v>54</v>
      </c>
      <c r="M1884" s="1" t="b">
        <f>OR(Solution!$C$2=1,INDEX(Solution!$A$1:$A$11,Solution!$C$2)=Sales_Pipeline[Country])</f>
        <v>1</v>
      </c>
    </row>
    <row r="1885" spans="1:13" x14ac:dyDescent="0.25">
      <c r="A1885" s="2"/>
      <c r="B1885" s="1" t="s">
        <v>54</v>
      </c>
      <c r="C1885" s="1" t="s">
        <v>54</v>
      </c>
      <c r="D1885" s="1" t="s">
        <v>54</v>
      </c>
      <c r="E1885" s="1" t="s">
        <v>54</v>
      </c>
      <c r="I1885" s="1" t="s">
        <v>54</v>
      </c>
      <c r="J1885" s="2"/>
      <c r="K1885" s="1" t="s">
        <v>54</v>
      </c>
      <c r="M1885" s="1" t="b">
        <f>OR(Solution!$C$2=1,INDEX(Solution!$A$1:$A$11,Solution!$C$2)=Sales_Pipeline[Country])</f>
        <v>1</v>
      </c>
    </row>
    <row r="1886" spans="1:13" x14ac:dyDescent="0.25">
      <c r="A1886" s="2"/>
      <c r="B1886" s="1" t="s">
        <v>54</v>
      </c>
      <c r="C1886" s="1" t="s">
        <v>54</v>
      </c>
      <c r="D1886" s="1" t="s">
        <v>54</v>
      </c>
      <c r="E1886" s="1" t="s">
        <v>54</v>
      </c>
      <c r="I1886" s="1" t="s">
        <v>54</v>
      </c>
      <c r="J1886" s="2"/>
      <c r="K1886" s="1" t="s">
        <v>54</v>
      </c>
      <c r="M1886" s="1" t="b">
        <f>OR(Solution!$C$2=1,INDEX(Solution!$A$1:$A$11,Solution!$C$2)=Sales_Pipeline[Country])</f>
        <v>1</v>
      </c>
    </row>
    <row r="1887" spans="1:13" x14ac:dyDescent="0.25">
      <c r="A1887" s="2"/>
      <c r="B1887" s="1" t="s">
        <v>54</v>
      </c>
      <c r="C1887" s="1" t="s">
        <v>54</v>
      </c>
      <c r="D1887" s="1" t="s">
        <v>54</v>
      </c>
      <c r="E1887" s="1" t="s">
        <v>54</v>
      </c>
      <c r="I1887" s="1" t="s">
        <v>54</v>
      </c>
      <c r="J1887" s="2"/>
      <c r="K1887" s="1" t="s">
        <v>54</v>
      </c>
      <c r="M1887" s="1" t="b">
        <f>OR(Solution!$C$2=1,INDEX(Solution!$A$1:$A$11,Solution!$C$2)=Sales_Pipeline[Country])</f>
        <v>1</v>
      </c>
    </row>
    <row r="1888" spans="1:13" x14ac:dyDescent="0.25">
      <c r="A1888" s="2"/>
      <c r="B1888" s="1" t="s">
        <v>54</v>
      </c>
      <c r="C1888" s="1" t="s">
        <v>54</v>
      </c>
      <c r="D1888" s="1" t="s">
        <v>54</v>
      </c>
      <c r="E1888" s="1" t="s">
        <v>54</v>
      </c>
      <c r="I1888" s="1" t="s">
        <v>54</v>
      </c>
      <c r="J1888" s="2"/>
      <c r="K1888" s="1" t="s">
        <v>54</v>
      </c>
      <c r="M1888" s="1" t="b">
        <f>OR(Solution!$C$2=1,INDEX(Solution!$A$1:$A$11,Solution!$C$2)=Sales_Pipeline[Country])</f>
        <v>1</v>
      </c>
    </row>
    <row r="1889" spans="1:13" x14ac:dyDescent="0.25">
      <c r="A1889" s="2"/>
      <c r="B1889" s="1" t="s">
        <v>54</v>
      </c>
      <c r="C1889" s="1" t="s">
        <v>54</v>
      </c>
      <c r="D1889" s="1" t="s">
        <v>54</v>
      </c>
      <c r="E1889" s="1" t="s">
        <v>54</v>
      </c>
      <c r="I1889" s="1" t="s">
        <v>54</v>
      </c>
      <c r="J1889" s="2"/>
      <c r="K1889" s="1" t="s">
        <v>54</v>
      </c>
      <c r="M1889" s="1" t="b">
        <f>OR(Solution!$C$2=1,INDEX(Solution!$A$1:$A$11,Solution!$C$2)=Sales_Pipeline[Country])</f>
        <v>1</v>
      </c>
    </row>
    <row r="1890" spans="1:13" x14ac:dyDescent="0.25">
      <c r="A1890" s="2"/>
      <c r="B1890" s="1" t="s">
        <v>54</v>
      </c>
      <c r="C1890" s="1" t="s">
        <v>54</v>
      </c>
      <c r="D1890" s="1" t="s">
        <v>54</v>
      </c>
      <c r="E1890" s="1" t="s">
        <v>54</v>
      </c>
      <c r="I1890" s="1" t="s">
        <v>54</v>
      </c>
      <c r="J1890" s="2"/>
      <c r="K1890" s="1" t="s">
        <v>54</v>
      </c>
      <c r="M1890" s="1" t="b">
        <f>OR(Solution!$C$2=1,INDEX(Solution!$A$1:$A$11,Solution!$C$2)=Sales_Pipeline[Country])</f>
        <v>1</v>
      </c>
    </row>
    <row r="1891" spans="1:13" x14ac:dyDescent="0.25">
      <c r="A1891" s="2"/>
      <c r="B1891" s="1" t="s">
        <v>54</v>
      </c>
      <c r="C1891" s="1" t="s">
        <v>54</v>
      </c>
      <c r="D1891" s="1" t="s">
        <v>54</v>
      </c>
      <c r="E1891" s="1" t="s">
        <v>54</v>
      </c>
      <c r="I1891" s="1" t="s">
        <v>54</v>
      </c>
      <c r="J1891" s="2"/>
      <c r="K1891" s="1" t="s">
        <v>54</v>
      </c>
      <c r="M1891" s="1" t="b">
        <f>OR(Solution!$C$2=1,INDEX(Solution!$A$1:$A$11,Solution!$C$2)=Sales_Pipeline[Country])</f>
        <v>1</v>
      </c>
    </row>
    <row r="1892" spans="1:13" x14ac:dyDescent="0.25">
      <c r="A1892" s="2"/>
      <c r="B1892" s="1" t="s">
        <v>54</v>
      </c>
      <c r="C1892" s="1" t="s">
        <v>54</v>
      </c>
      <c r="D1892" s="1" t="s">
        <v>54</v>
      </c>
      <c r="E1892" s="1" t="s">
        <v>54</v>
      </c>
      <c r="I1892" s="1" t="s">
        <v>54</v>
      </c>
      <c r="J1892" s="2"/>
      <c r="K1892" s="1" t="s">
        <v>54</v>
      </c>
      <c r="M1892" s="1" t="b">
        <f>OR(Solution!$C$2=1,INDEX(Solution!$A$1:$A$11,Solution!$C$2)=Sales_Pipeline[Country])</f>
        <v>1</v>
      </c>
    </row>
    <row r="1893" spans="1:13" x14ac:dyDescent="0.25">
      <c r="A1893" s="2"/>
      <c r="B1893" s="1" t="s">
        <v>54</v>
      </c>
      <c r="C1893" s="1" t="s">
        <v>54</v>
      </c>
      <c r="D1893" s="1" t="s">
        <v>54</v>
      </c>
      <c r="E1893" s="1" t="s">
        <v>54</v>
      </c>
      <c r="I1893" s="1" t="s">
        <v>54</v>
      </c>
      <c r="J1893" s="2"/>
      <c r="K1893" s="1" t="s">
        <v>54</v>
      </c>
      <c r="M1893" s="1" t="b">
        <f>OR(Solution!$C$2=1,INDEX(Solution!$A$1:$A$11,Solution!$C$2)=Sales_Pipeline[Country])</f>
        <v>1</v>
      </c>
    </row>
    <row r="1894" spans="1:13" x14ac:dyDescent="0.25">
      <c r="A1894" s="2"/>
      <c r="B1894" s="1" t="s">
        <v>54</v>
      </c>
      <c r="C1894" s="1" t="s">
        <v>54</v>
      </c>
      <c r="D1894" s="1" t="s">
        <v>54</v>
      </c>
      <c r="E1894" s="1" t="s">
        <v>54</v>
      </c>
      <c r="I1894" s="1" t="s">
        <v>54</v>
      </c>
      <c r="J1894" s="2"/>
      <c r="K1894" s="1" t="s">
        <v>54</v>
      </c>
      <c r="M1894" s="1" t="b">
        <f>OR(Solution!$C$2=1,INDEX(Solution!$A$1:$A$11,Solution!$C$2)=Sales_Pipeline[Country])</f>
        <v>1</v>
      </c>
    </row>
    <row r="1895" spans="1:13" x14ac:dyDescent="0.25">
      <c r="A1895" s="2"/>
      <c r="B1895" s="1" t="s">
        <v>54</v>
      </c>
      <c r="C1895" s="1" t="s">
        <v>54</v>
      </c>
      <c r="D1895" s="1" t="s">
        <v>54</v>
      </c>
      <c r="E1895" s="1" t="s">
        <v>54</v>
      </c>
      <c r="I1895" s="1" t="s">
        <v>54</v>
      </c>
      <c r="J1895" s="2"/>
      <c r="K1895" s="1" t="s">
        <v>54</v>
      </c>
      <c r="M1895" s="1" t="b">
        <f>OR(Solution!$C$2=1,INDEX(Solution!$A$1:$A$11,Solution!$C$2)=Sales_Pipeline[Country])</f>
        <v>1</v>
      </c>
    </row>
    <row r="1896" spans="1:13" x14ac:dyDescent="0.25">
      <c r="A1896" s="2"/>
      <c r="B1896" s="1" t="s">
        <v>54</v>
      </c>
      <c r="C1896" s="1" t="s">
        <v>54</v>
      </c>
      <c r="D1896" s="1" t="s">
        <v>54</v>
      </c>
      <c r="E1896" s="1" t="s">
        <v>54</v>
      </c>
      <c r="I1896" s="1" t="s">
        <v>54</v>
      </c>
      <c r="J1896" s="2"/>
      <c r="K1896" s="1" t="s">
        <v>54</v>
      </c>
      <c r="M1896" s="1" t="b">
        <f>OR(Solution!$C$2=1,INDEX(Solution!$A$1:$A$11,Solution!$C$2)=Sales_Pipeline[Country])</f>
        <v>1</v>
      </c>
    </row>
    <row r="1897" spans="1:13" x14ac:dyDescent="0.25">
      <c r="A1897" s="2"/>
      <c r="B1897" s="1" t="s">
        <v>54</v>
      </c>
      <c r="C1897" s="1" t="s">
        <v>54</v>
      </c>
      <c r="D1897" s="1" t="s">
        <v>54</v>
      </c>
      <c r="E1897" s="1" t="s">
        <v>54</v>
      </c>
      <c r="I1897" s="1" t="s">
        <v>54</v>
      </c>
      <c r="J1897" s="2"/>
      <c r="K1897" s="1" t="s">
        <v>54</v>
      </c>
      <c r="M1897" s="1" t="b">
        <f>OR(Solution!$C$2=1,INDEX(Solution!$A$1:$A$11,Solution!$C$2)=Sales_Pipeline[Country])</f>
        <v>1</v>
      </c>
    </row>
    <row r="1898" spans="1:13" x14ac:dyDescent="0.25">
      <c r="A1898" s="2"/>
      <c r="B1898" s="1" t="s">
        <v>54</v>
      </c>
      <c r="C1898" s="1" t="s">
        <v>54</v>
      </c>
      <c r="D1898" s="1" t="s">
        <v>54</v>
      </c>
      <c r="E1898" s="1" t="s">
        <v>54</v>
      </c>
      <c r="I1898" s="1" t="s">
        <v>54</v>
      </c>
      <c r="J1898" s="2"/>
      <c r="K1898" s="1" t="s">
        <v>54</v>
      </c>
      <c r="M1898" s="1" t="b">
        <f>OR(Solution!$C$2=1,INDEX(Solution!$A$1:$A$11,Solution!$C$2)=Sales_Pipeline[Country])</f>
        <v>1</v>
      </c>
    </row>
    <row r="1899" spans="1:13" x14ac:dyDescent="0.25">
      <c r="A1899" s="2"/>
      <c r="B1899" s="1" t="s">
        <v>54</v>
      </c>
      <c r="C1899" s="1" t="s">
        <v>54</v>
      </c>
      <c r="D1899" s="1" t="s">
        <v>54</v>
      </c>
      <c r="E1899" s="1" t="s">
        <v>54</v>
      </c>
      <c r="I1899" s="1" t="s">
        <v>54</v>
      </c>
      <c r="J1899" s="2"/>
      <c r="K1899" s="1" t="s">
        <v>54</v>
      </c>
      <c r="M1899" s="1" t="b">
        <f>OR(Solution!$C$2=1,INDEX(Solution!$A$1:$A$11,Solution!$C$2)=Sales_Pipeline[Country])</f>
        <v>1</v>
      </c>
    </row>
    <row r="1900" spans="1:13" x14ac:dyDescent="0.25">
      <c r="A1900" s="2"/>
      <c r="B1900" s="1" t="s">
        <v>54</v>
      </c>
      <c r="C1900" s="1" t="s">
        <v>54</v>
      </c>
      <c r="D1900" s="1" t="s">
        <v>54</v>
      </c>
      <c r="E1900" s="1" t="s">
        <v>54</v>
      </c>
      <c r="I1900" s="1" t="s">
        <v>54</v>
      </c>
      <c r="J1900" s="2"/>
      <c r="K1900" s="1" t="s">
        <v>54</v>
      </c>
      <c r="M1900" s="1" t="b">
        <f>OR(Solution!$C$2=1,INDEX(Solution!$A$1:$A$11,Solution!$C$2)=Sales_Pipeline[Country])</f>
        <v>1</v>
      </c>
    </row>
    <row r="1901" spans="1:13" x14ac:dyDescent="0.25">
      <c r="A1901" s="2"/>
      <c r="B1901" s="1" t="s">
        <v>54</v>
      </c>
      <c r="C1901" s="1" t="s">
        <v>54</v>
      </c>
      <c r="D1901" s="1" t="s">
        <v>54</v>
      </c>
      <c r="E1901" s="1" t="s">
        <v>54</v>
      </c>
      <c r="I1901" s="1" t="s">
        <v>54</v>
      </c>
      <c r="J1901" s="2"/>
      <c r="K1901" s="1" t="s">
        <v>54</v>
      </c>
      <c r="M1901" s="1" t="b">
        <f>OR(Solution!$C$2=1,INDEX(Solution!$A$1:$A$11,Solution!$C$2)=Sales_Pipeline[Country])</f>
        <v>1</v>
      </c>
    </row>
    <row r="1902" spans="1:13" x14ac:dyDescent="0.25">
      <c r="A1902" s="2"/>
      <c r="B1902" s="1" t="s">
        <v>54</v>
      </c>
      <c r="C1902" s="1" t="s">
        <v>54</v>
      </c>
      <c r="D1902" s="1" t="s">
        <v>54</v>
      </c>
      <c r="E1902" s="1" t="s">
        <v>54</v>
      </c>
      <c r="I1902" s="1" t="s">
        <v>54</v>
      </c>
      <c r="J1902" s="2"/>
      <c r="K1902" s="1" t="s">
        <v>54</v>
      </c>
      <c r="M1902" s="1" t="b">
        <f>OR(Solution!$C$2=1,INDEX(Solution!$A$1:$A$11,Solution!$C$2)=Sales_Pipeline[Country])</f>
        <v>1</v>
      </c>
    </row>
    <row r="1903" spans="1:13" x14ac:dyDescent="0.25">
      <c r="A1903" s="2"/>
      <c r="B1903" s="1" t="s">
        <v>54</v>
      </c>
      <c r="C1903" s="1" t="s">
        <v>54</v>
      </c>
      <c r="D1903" s="1" t="s">
        <v>54</v>
      </c>
      <c r="E1903" s="1" t="s">
        <v>54</v>
      </c>
      <c r="I1903" s="1" t="s">
        <v>54</v>
      </c>
      <c r="J1903" s="2"/>
      <c r="K1903" s="1" t="s">
        <v>54</v>
      </c>
      <c r="M1903" s="1" t="b">
        <f>OR(Solution!$C$2=1,INDEX(Solution!$A$1:$A$11,Solution!$C$2)=Sales_Pipeline[Country])</f>
        <v>1</v>
      </c>
    </row>
    <row r="1904" spans="1:13" x14ac:dyDescent="0.25">
      <c r="A1904" s="2"/>
      <c r="B1904" s="1" t="s">
        <v>54</v>
      </c>
      <c r="C1904" s="1" t="s">
        <v>54</v>
      </c>
      <c r="D1904" s="1" t="s">
        <v>54</v>
      </c>
      <c r="E1904" s="1" t="s">
        <v>54</v>
      </c>
      <c r="I1904" s="1" t="s">
        <v>54</v>
      </c>
      <c r="J1904" s="2"/>
      <c r="K1904" s="1" t="s">
        <v>54</v>
      </c>
      <c r="M1904" s="1" t="b">
        <f>OR(Solution!$C$2=1,INDEX(Solution!$A$1:$A$11,Solution!$C$2)=Sales_Pipeline[Country])</f>
        <v>1</v>
      </c>
    </row>
    <row r="1905" spans="1:13" x14ac:dyDescent="0.25">
      <c r="A1905" s="2"/>
      <c r="B1905" s="1" t="s">
        <v>54</v>
      </c>
      <c r="C1905" s="1" t="s">
        <v>54</v>
      </c>
      <c r="D1905" s="1" t="s">
        <v>54</v>
      </c>
      <c r="E1905" s="1" t="s">
        <v>54</v>
      </c>
      <c r="I1905" s="1" t="s">
        <v>54</v>
      </c>
      <c r="J1905" s="2"/>
      <c r="K1905" s="1" t="s">
        <v>54</v>
      </c>
      <c r="M1905" s="1" t="b">
        <f>OR(Solution!$C$2=1,INDEX(Solution!$A$1:$A$11,Solution!$C$2)=Sales_Pipeline[Country])</f>
        <v>1</v>
      </c>
    </row>
    <row r="1906" spans="1:13" x14ac:dyDescent="0.25">
      <c r="A1906" s="2"/>
      <c r="B1906" s="1" t="s">
        <v>54</v>
      </c>
      <c r="C1906" s="1" t="s">
        <v>54</v>
      </c>
      <c r="D1906" s="1" t="s">
        <v>54</v>
      </c>
      <c r="E1906" s="1" t="s">
        <v>54</v>
      </c>
      <c r="I1906" s="1" t="s">
        <v>54</v>
      </c>
      <c r="J1906" s="2"/>
      <c r="K1906" s="1" t="s">
        <v>54</v>
      </c>
      <c r="M1906" s="1" t="b">
        <f>OR(Solution!$C$2=1,INDEX(Solution!$A$1:$A$11,Solution!$C$2)=Sales_Pipeline[Country])</f>
        <v>1</v>
      </c>
    </row>
    <row r="1907" spans="1:13" x14ac:dyDescent="0.25">
      <c r="A1907" s="2"/>
      <c r="B1907" s="1" t="s">
        <v>54</v>
      </c>
      <c r="C1907" s="1" t="s">
        <v>54</v>
      </c>
      <c r="D1907" s="1" t="s">
        <v>54</v>
      </c>
      <c r="E1907" s="1" t="s">
        <v>54</v>
      </c>
      <c r="I1907" s="1" t="s">
        <v>54</v>
      </c>
      <c r="J1907" s="2"/>
      <c r="K1907" s="1" t="s">
        <v>54</v>
      </c>
      <c r="M1907" s="1" t="b">
        <f>OR(Solution!$C$2=1,INDEX(Solution!$A$1:$A$11,Solution!$C$2)=Sales_Pipeline[Country])</f>
        <v>1</v>
      </c>
    </row>
    <row r="1908" spans="1:13" x14ac:dyDescent="0.25">
      <c r="A1908" s="2"/>
      <c r="B1908" s="1" t="s">
        <v>54</v>
      </c>
      <c r="C1908" s="1" t="s">
        <v>54</v>
      </c>
      <c r="D1908" s="1" t="s">
        <v>54</v>
      </c>
      <c r="E1908" s="1" t="s">
        <v>54</v>
      </c>
      <c r="I1908" s="1" t="s">
        <v>54</v>
      </c>
      <c r="J1908" s="2"/>
      <c r="K1908" s="1" t="s">
        <v>54</v>
      </c>
      <c r="M1908" s="1" t="b">
        <f>OR(Solution!$C$2=1,INDEX(Solution!$A$1:$A$11,Solution!$C$2)=Sales_Pipeline[Country])</f>
        <v>1</v>
      </c>
    </row>
    <row r="1909" spans="1:13" x14ac:dyDescent="0.25">
      <c r="A1909" s="2"/>
      <c r="B1909" s="1" t="s">
        <v>54</v>
      </c>
      <c r="C1909" s="1" t="s">
        <v>54</v>
      </c>
      <c r="D1909" s="1" t="s">
        <v>54</v>
      </c>
      <c r="E1909" s="1" t="s">
        <v>54</v>
      </c>
      <c r="I1909" s="1" t="s">
        <v>54</v>
      </c>
      <c r="J1909" s="2"/>
      <c r="K1909" s="1" t="s">
        <v>54</v>
      </c>
      <c r="M1909" s="1" t="b">
        <f>OR(Solution!$C$2=1,INDEX(Solution!$A$1:$A$11,Solution!$C$2)=Sales_Pipeline[Country])</f>
        <v>1</v>
      </c>
    </row>
    <row r="1910" spans="1:13" x14ac:dyDescent="0.25">
      <c r="A1910" s="2"/>
      <c r="B1910" s="1" t="s">
        <v>54</v>
      </c>
      <c r="C1910" s="1" t="s">
        <v>54</v>
      </c>
      <c r="D1910" s="1" t="s">
        <v>54</v>
      </c>
      <c r="E1910" s="1" t="s">
        <v>54</v>
      </c>
      <c r="I1910" s="1" t="s">
        <v>54</v>
      </c>
      <c r="J1910" s="2"/>
      <c r="K1910" s="1" t="s">
        <v>54</v>
      </c>
      <c r="M1910" s="1" t="b">
        <f>OR(Solution!$C$2=1,INDEX(Solution!$A$1:$A$11,Solution!$C$2)=Sales_Pipeline[Country])</f>
        <v>1</v>
      </c>
    </row>
    <row r="1911" spans="1:13" x14ac:dyDescent="0.25">
      <c r="A1911" s="2"/>
      <c r="B1911" s="1" t="s">
        <v>54</v>
      </c>
      <c r="C1911" s="1" t="s">
        <v>54</v>
      </c>
      <c r="D1911" s="1" t="s">
        <v>54</v>
      </c>
      <c r="E1911" s="1" t="s">
        <v>54</v>
      </c>
      <c r="I1911" s="1" t="s">
        <v>54</v>
      </c>
      <c r="J1911" s="2"/>
      <c r="K1911" s="1" t="s">
        <v>54</v>
      </c>
      <c r="M1911" s="1" t="b">
        <f>OR(Solution!$C$2=1,INDEX(Solution!$A$1:$A$11,Solution!$C$2)=Sales_Pipeline[Country])</f>
        <v>1</v>
      </c>
    </row>
    <row r="1912" spans="1:13" x14ac:dyDescent="0.25">
      <c r="A1912" s="2"/>
      <c r="B1912" s="1" t="s">
        <v>54</v>
      </c>
      <c r="C1912" s="1" t="s">
        <v>54</v>
      </c>
      <c r="D1912" s="1" t="s">
        <v>54</v>
      </c>
      <c r="E1912" s="1" t="s">
        <v>54</v>
      </c>
      <c r="I1912" s="1" t="s">
        <v>54</v>
      </c>
      <c r="J1912" s="2"/>
      <c r="K1912" s="1" t="s">
        <v>54</v>
      </c>
      <c r="M1912" s="1" t="b">
        <f>OR(Solution!$C$2=1,INDEX(Solution!$A$1:$A$11,Solution!$C$2)=Sales_Pipeline[Country])</f>
        <v>1</v>
      </c>
    </row>
    <row r="1913" spans="1:13" x14ac:dyDescent="0.25">
      <c r="A1913" s="2"/>
      <c r="B1913" s="1" t="s">
        <v>54</v>
      </c>
      <c r="C1913" s="1" t="s">
        <v>54</v>
      </c>
      <c r="D1913" s="1" t="s">
        <v>54</v>
      </c>
      <c r="E1913" s="1" t="s">
        <v>54</v>
      </c>
      <c r="I1913" s="1" t="s">
        <v>54</v>
      </c>
      <c r="J1913" s="2"/>
      <c r="K1913" s="1" t="s">
        <v>54</v>
      </c>
      <c r="M1913" s="1" t="b">
        <f>OR(Solution!$C$2=1,INDEX(Solution!$A$1:$A$11,Solution!$C$2)=Sales_Pipeline[Country])</f>
        <v>1</v>
      </c>
    </row>
    <row r="1914" spans="1:13" x14ac:dyDescent="0.25">
      <c r="A1914" s="2"/>
      <c r="B1914" s="1" t="s">
        <v>54</v>
      </c>
      <c r="C1914" s="1" t="s">
        <v>54</v>
      </c>
      <c r="D1914" s="1" t="s">
        <v>54</v>
      </c>
      <c r="E1914" s="1" t="s">
        <v>54</v>
      </c>
      <c r="I1914" s="1" t="s">
        <v>54</v>
      </c>
      <c r="J1914" s="2"/>
      <c r="K1914" s="1" t="s">
        <v>54</v>
      </c>
      <c r="M1914" s="1" t="b">
        <f>OR(Solution!$C$2=1,INDEX(Solution!$A$1:$A$11,Solution!$C$2)=Sales_Pipeline[Country])</f>
        <v>1</v>
      </c>
    </row>
    <row r="1915" spans="1:13" x14ac:dyDescent="0.25">
      <c r="A1915" s="2"/>
      <c r="B1915" s="1" t="s">
        <v>54</v>
      </c>
      <c r="C1915" s="1" t="s">
        <v>54</v>
      </c>
      <c r="D1915" s="1" t="s">
        <v>54</v>
      </c>
      <c r="E1915" s="1" t="s">
        <v>54</v>
      </c>
      <c r="I1915" s="1" t="s">
        <v>54</v>
      </c>
      <c r="J1915" s="2"/>
      <c r="K1915" s="1" t="s">
        <v>54</v>
      </c>
      <c r="M1915" s="1" t="b">
        <f>OR(Solution!$C$2=1,INDEX(Solution!$A$1:$A$11,Solution!$C$2)=Sales_Pipeline[Country])</f>
        <v>1</v>
      </c>
    </row>
    <row r="1916" spans="1:13" x14ac:dyDescent="0.25">
      <c r="A1916" s="2"/>
      <c r="B1916" s="1" t="s">
        <v>54</v>
      </c>
      <c r="C1916" s="1" t="s">
        <v>54</v>
      </c>
      <c r="D1916" s="1" t="s">
        <v>54</v>
      </c>
      <c r="E1916" s="1" t="s">
        <v>54</v>
      </c>
      <c r="I1916" s="1" t="s">
        <v>54</v>
      </c>
      <c r="J1916" s="2"/>
      <c r="K1916" s="1" t="s">
        <v>54</v>
      </c>
      <c r="M1916" s="1" t="b">
        <f>OR(Solution!$C$2=1,INDEX(Solution!$A$1:$A$11,Solution!$C$2)=Sales_Pipeline[Country])</f>
        <v>1</v>
      </c>
    </row>
    <row r="1917" spans="1:13" x14ac:dyDescent="0.25">
      <c r="A1917" s="2"/>
      <c r="B1917" s="1" t="s">
        <v>54</v>
      </c>
      <c r="C1917" s="1" t="s">
        <v>54</v>
      </c>
      <c r="D1917" s="1" t="s">
        <v>54</v>
      </c>
      <c r="E1917" s="1" t="s">
        <v>54</v>
      </c>
      <c r="I1917" s="1" t="s">
        <v>54</v>
      </c>
      <c r="J1917" s="2"/>
      <c r="K1917" s="1" t="s">
        <v>54</v>
      </c>
      <c r="M1917" s="1" t="b">
        <f>OR(Solution!$C$2=1,INDEX(Solution!$A$1:$A$11,Solution!$C$2)=Sales_Pipeline[Country])</f>
        <v>1</v>
      </c>
    </row>
    <row r="1918" spans="1:13" x14ac:dyDescent="0.25">
      <c r="A1918" s="2"/>
      <c r="B1918" s="1" t="s">
        <v>54</v>
      </c>
      <c r="C1918" s="1" t="s">
        <v>54</v>
      </c>
      <c r="D1918" s="1" t="s">
        <v>54</v>
      </c>
      <c r="E1918" s="1" t="s">
        <v>54</v>
      </c>
      <c r="I1918" s="1" t="s">
        <v>54</v>
      </c>
      <c r="J1918" s="2"/>
      <c r="K1918" s="1" t="s">
        <v>54</v>
      </c>
      <c r="M1918" s="1" t="b">
        <f>OR(Solution!$C$2=1,INDEX(Solution!$A$1:$A$11,Solution!$C$2)=Sales_Pipeline[Country])</f>
        <v>1</v>
      </c>
    </row>
    <row r="1919" spans="1:13" x14ac:dyDescent="0.25">
      <c r="A1919" s="2"/>
      <c r="B1919" s="1" t="s">
        <v>54</v>
      </c>
      <c r="C1919" s="1" t="s">
        <v>54</v>
      </c>
      <c r="D1919" s="1" t="s">
        <v>54</v>
      </c>
      <c r="E1919" s="1" t="s">
        <v>54</v>
      </c>
      <c r="I1919" s="1" t="s">
        <v>54</v>
      </c>
      <c r="J1919" s="2"/>
      <c r="K1919" s="1" t="s">
        <v>54</v>
      </c>
      <c r="M1919" s="1" t="b">
        <f>OR(Solution!$C$2=1,INDEX(Solution!$A$1:$A$11,Solution!$C$2)=Sales_Pipeline[Country])</f>
        <v>1</v>
      </c>
    </row>
    <row r="1920" spans="1:13" x14ac:dyDescent="0.25">
      <c r="A1920" s="2"/>
      <c r="B1920" s="1" t="s">
        <v>54</v>
      </c>
      <c r="C1920" s="1" t="s">
        <v>54</v>
      </c>
      <c r="D1920" s="1" t="s">
        <v>54</v>
      </c>
      <c r="E1920" s="1" t="s">
        <v>54</v>
      </c>
      <c r="I1920" s="1" t="s">
        <v>54</v>
      </c>
      <c r="J1920" s="2"/>
      <c r="K1920" s="1" t="s">
        <v>54</v>
      </c>
      <c r="M1920" s="1" t="b">
        <f>OR(Solution!$C$2=1,INDEX(Solution!$A$1:$A$11,Solution!$C$2)=Sales_Pipeline[Country])</f>
        <v>1</v>
      </c>
    </row>
    <row r="1921" spans="1:13" x14ac:dyDescent="0.25">
      <c r="A1921" s="2"/>
      <c r="B1921" s="1" t="s">
        <v>54</v>
      </c>
      <c r="C1921" s="1" t="s">
        <v>54</v>
      </c>
      <c r="D1921" s="1" t="s">
        <v>54</v>
      </c>
      <c r="E1921" s="1" t="s">
        <v>54</v>
      </c>
      <c r="I1921" s="1" t="s">
        <v>54</v>
      </c>
      <c r="J1921" s="2"/>
      <c r="K1921" s="1" t="s">
        <v>54</v>
      </c>
      <c r="M1921" s="1" t="b">
        <f>OR(Solution!$C$2=1,INDEX(Solution!$A$1:$A$11,Solution!$C$2)=Sales_Pipeline[Country])</f>
        <v>1</v>
      </c>
    </row>
    <row r="1922" spans="1:13" x14ac:dyDescent="0.25">
      <c r="A1922" s="2"/>
      <c r="B1922" s="1" t="s">
        <v>54</v>
      </c>
      <c r="C1922" s="1" t="s">
        <v>54</v>
      </c>
      <c r="D1922" s="1" t="s">
        <v>54</v>
      </c>
      <c r="E1922" s="1" t="s">
        <v>54</v>
      </c>
      <c r="I1922" s="1" t="s">
        <v>54</v>
      </c>
      <c r="J1922" s="2"/>
      <c r="K1922" s="1" t="s">
        <v>54</v>
      </c>
      <c r="M1922" s="1" t="b">
        <f>OR(Solution!$C$2=1,INDEX(Solution!$A$1:$A$11,Solution!$C$2)=Sales_Pipeline[Country])</f>
        <v>1</v>
      </c>
    </row>
    <row r="1923" spans="1:13" x14ac:dyDescent="0.25">
      <c r="A1923" s="2"/>
      <c r="B1923" s="1" t="s">
        <v>54</v>
      </c>
      <c r="C1923" s="1" t="s">
        <v>54</v>
      </c>
      <c r="D1923" s="1" t="s">
        <v>54</v>
      </c>
      <c r="E1923" s="1" t="s">
        <v>54</v>
      </c>
      <c r="I1923" s="1" t="s">
        <v>54</v>
      </c>
      <c r="J1923" s="2"/>
      <c r="K1923" s="1" t="s">
        <v>54</v>
      </c>
      <c r="M1923" s="1" t="b">
        <f>OR(Solution!$C$2=1,INDEX(Solution!$A$1:$A$11,Solution!$C$2)=Sales_Pipeline[Country])</f>
        <v>1</v>
      </c>
    </row>
    <row r="1924" spans="1:13" x14ac:dyDescent="0.25">
      <c r="A1924" s="2"/>
      <c r="B1924" s="1" t="s">
        <v>54</v>
      </c>
      <c r="C1924" s="1" t="s">
        <v>54</v>
      </c>
      <c r="D1924" s="1" t="s">
        <v>54</v>
      </c>
      <c r="E1924" s="1" t="s">
        <v>54</v>
      </c>
      <c r="I1924" s="1" t="s">
        <v>54</v>
      </c>
      <c r="J1924" s="2"/>
      <c r="K1924" s="1" t="s">
        <v>54</v>
      </c>
      <c r="M1924" s="1" t="b">
        <f>OR(Solution!$C$2=1,INDEX(Solution!$A$1:$A$11,Solution!$C$2)=Sales_Pipeline[Country])</f>
        <v>1</v>
      </c>
    </row>
    <row r="1925" spans="1:13" x14ac:dyDescent="0.25">
      <c r="A1925" s="2"/>
      <c r="B1925" s="1" t="s">
        <v>54</v>
      </c>
      <c r="C1925" s="1" t="s">
        <v>54</v>
      </c>
      <c r="D1925" s="1" t="s">
        <v>54</v>
      </c>
      <c r="E1925" s="1" t="s">
        <v>54</v>
      </c>
      <c r="I1925" s="1" t="s">
        <v>54</v>
      </c>
      <c r="J1925" s="2"/>
      <c r="K1925" s="1" t="s">
        <v>54</v>
      </c>
      <c r="M1925" s="1" t="b">
        <f>OR(Solution!$C$2=1,INDEX(Solution!$A$1:$A$11,Solution!$C$2)=Sales_Pipeline[Country])</f>
        <v>1</v>
      </c>
    </row>
    <row r="1926" spans="1:13" x14ac:dyDescent="0.25">
      <c r="A1926" s="2"/>
      <c r="B1926" s="1" t="s">
        <v>54</v>
      </c>
      <c r="C1926" s="1" t="s">
        <v>54</v>
      </c>
      <c r="D1926" s="1" t="s">
        <v>54</v>
      </c>
      <c r="E1926" s="1" t="s">
        <v>54</v>
      </c>
      <c r="I1926" s="1" t="s">
        <v>54</v>
      </c>
      <c r="J1926" s="2"/>
      <c r="K1926" s="1" t="s">
        <v>54</v>
      </c>
      <c r="M1926" s="1" t="b">
        <f>OR(Solution!$C$2=1,INDEX(Solution!$A$1:$A$11,Solution!$C$2)=Sales_Pipeline[Country])</f>
        <v>1</v>
      </c>
    </row>
    <row r="1927" spans="1:13" x14ac:dyDescent="0.25">
      <c r="A1927" s="2"/>
      <c r="B1927" s="1" t="s">
        <v>54</v>
      </c>
      <c r="C1927" s="1" t="s">
        <v>54</v>
      </c>
      <c r="D1927" s="1" t="s">
        <v>54</v>
      </c>
      <c r="E1927" s="1" t="s">
        <v>54</v>
      </c>
      <c r="I1927" s="1" t="s">
        <v>54</v>
      </c>
      <c r="J1927" s="2"/>
      <c r="K1927" s="1" t="s">
        <v>54</v>
      </c>
      <c r="M1927" s="1" t="b">
        <f>OR(Solution!$C$2=1,INDEX(Solution!$A$1:$A$11,Solution!$C$2)=Sales_Pipeline[Country])</f>
        <v>1</v>
      </c>
    </row>
    <row r="1928" spans="1:13" x14ac:dyDescent="0.25">
      <c r="A1928" s="2"/>
      <c r="B1928" s="1" t="s">
        <v>54</v>
      </c>
      <c r="C1928" s="1" t="s">
        <v>54</v>
      </c>
      <c r="D1928" s="1" t="s">
        <v>54</v>
      </c>
      <c r="E1928" s="1" t="s">
        <v>54</v>
      </c>
      <c r="I1928" s="1" t="s">
        <v>54</v>
      </c>
      <c r="J1928" s="2"/>
      <c r="K1928" s="1" t="s">
        <v>54</v>
      </c>
      <c r="M1928" s="1" t="b">
        <f>OR(Solution!$C$2=1,INDEX(Solution!$A$1:$A$11,Solution!$C$2)=Sales_Pipeline[Country])</f>
        <v>1</v>
      </c>
    </row>
    <row r="1929" spans="1:13" x14ac:dyDescent="0.25">
      <c r="A1929" s="2"/>
      <c r="B1929" s="1" t="s">
        <v>54</v>
      </c>
      <c r="C1929" s="1" t="s">
        <v>54</v>
      </c>
      <c r="D1929" s="1" t="s">
        <v>54</v>
      </c>
      <c r="E1929" s="1" t="s">
        <v>54</v>
      </c>
      <c r="I1929" s="1" t="s">
        <v>54</v>
      </c>
      <c r="J1929" s="2"/>
      <c r="K1929" s="1" t="s">
        <v>54</v>
      </c>
      <c r="M1929" s="1" t="b">
        <f>OR(Solution!$C$2=1,INDEX(Solution!$A$1:$A$11,Solution!$C$2)=Sales_Pipeline[Country])</f>
        <v>1</v>
      </c>
    </row>
    <row r="1930" spans="1:13" x14ac:dyDescent="0.25">
      <c r="A1930" s="2"/>
      <c r="B1930" s="1" t="s">
        <v>54</v>
      </c>
      <c r="C1930" s="1" t="s">
        <v>54</v>
      </c>
      <c r="D1930" s="1" t="s">
        <v>54</v>
      </c>
      <c r="E1930" s="1" t="s">
        <v>54</v>
      </c>
      <c r="I1930" s="1" t="s">
        <v>54</v>
      </c>
      <c r="J1930" s="2"/>
      <c r="K1930" s="1" t="s">
        <v>54</v>
      </c>
      <c r="M1930" s="1" t="b">
        <f>OR(Solution!$C$2=1,INDEX(Solution!$A$1:$A$11,Solution!$C$2)=Sales_Pipeline[Country])</f>
        <v>1</v>
      </c>
    </row>
    <row r="1931" spans="1:13" x14ac:dyDescent="0.25">
      <c r="A1931" s="2"/>
      <c r="B1931" s="1" t="s">
        <v>54</v>
      </c>
      <c r="C1931" s="1" t="s">
        <v>54</v>
      </c>
      <c r="D1931" s="1" t="s">
        <v>54</v>
      </c>
      <c r="E1931" s="1" t="s">
        <v>54</v>
      </c>
      <c r="I1931" s="1" t="s">
        <v>54</v>
      </c>
      <c r="J1931" s="2"/>
      <c r="K1931" s="1" t="s">
        <v>54</v>
      </c>
      <c r="M1931" s="1" t="b">
        <f>OR(Solution!$C$2=1,INDEX(Solution!$A$1:$A$11,Solution!$C$2)=Sales_Pipeline[Country])</f>
        <v>1</v>
      </c>
    </row>
    <row r="1932" spans="1:13" x14ac:dyDescent="0.25">
      <c r="A1932" s="2"/>
      <c r="B1932" s="1" t="s">
        <v>54</v>
      </c>
      <c r="C1932" s="1" t="s">
        <v>54</v>
      </c>
      <c r="D1932" s="1" t="s">
        <v>54</v>
      </c>
      <c r="E1932" s="1" t="s">
        <v>54</v>
      </c>
      <c r="I1932" s="1" t="s">
        <v>54</v>
      </c>
      <c r="J1932" s="2"/>
      <c r="K1932" s="1" t="s">
        <v>54</v>
      </c>
      <c r="M1932" s="1" t="b">
        <f>OR(Solution!$C$2=1,INDEX(Solution!$A$1:$A$11,Solution!$C$2)=Sales_Pipeline[Country])</f>
        <v>1</v>
      </c>
    </row>
    <row r="1933" spans="1:13" x14ac:dyDescent="0.25">
      <c r="A1933" s="2"/>
      <c r="B1933" s="1" t="s">
        <v>54</v>
      </c>
      <c r="C1933" s="1" t="s">
        <v>54</v>
      </c>
      <c r="D1933" s="1" t="s">
        <v>54</v>
      </c>
      <c r="E1933" s="1" t="s">
        <v>54</v>
      </c>
      <c r="I1933" s="1" t="s">
        <v>54</v>
      </c>
      <c r="J1933" s="2"/>
      <c r="K1933" s="1" t="s">
        <v>54</v>
      </c>
      <c r="M1933" s="1" t="b">
        <f>OR(Solution!$C$2=1,INDEX(Solution!$A$1:$A$11,Solution!$C$2)=Sales_Pipeline[Country])</f>
        <v>1</v>
      </c>
    </row>
    <row r="1934" spans="1:13" x14ac:dyDescent="0.25">
      <c r="A1934" s="2"/>
      <c r="B1934" s="1" t="s">
        <v>54</v>
      </c>
      <c r="C1934" s="1" t="s">
        <v>54</v>
      </c>
      <c r="D1934" s="1" t="s">
        <v>54</v>
      </c>
      <c r="E1934" s="1" t="s">
        <v>54</v>
      </c>
      <c r="I1934" s="1" t="s">
        <v>54</v>
      </c>
      <c r="J1934" s="2"/>
      <c r="K1934" s="1" t="s">
        <v>54</v>
      </c>
      <c r="M1934" s="1" t="b">
        <f>OR(Solution!$C$2=1,INDEX(Solution!$A$1:$A$11,Solution!$C$2)=Sales_Pipeline[Country])</f>
        <v>1</v>
      </c>
    </row>
    <row r="1935" spans="1:13" x14ac:dyDescent="0.25">
      <c r="A1935" s="2"/>
      <c r="B1935" s="1" t="s">
        <v>54</v>
      </c>
      <c r="C1935" s="1" t="s">
        <v>54</v>
      </c>
      <c r="D1935" s="1" t="s">
        <v>54</v>
      </c>
      <c r="E1935" s="1" t="s">
        <v>54</v>
      </c>
      <c r="I1935" s="1" t="s">
        <v>54</v>
      </c>
      <c r="J1935" s="2"/>
      <c r="K1935" s="1" t="s">
        <v>54</v>
      </c>
      <c r="M1935" s="1" t="b">
        <f>OR(Solution!$C$2=1,INDEX(Solution!$A$1:$A$11,Solution!$C$2)=Sales_Pipeline[Country])</f>
        <v>1</v>
      </c>
    </row>
    <row r="1936" spans="1:13" x14ac:dyDescent="0.25">
      <c r="A1936" s="2"/>
      <c r="B1936" s="1" t="s">
        <v>54</v>
      </c>
      <c r="C1936" s="1" t="s">
        <v>54</v>
      </c>
      <c r="D1936" s="1" t="s">
        <v>54</v>
      </c>
      <c r="E1936" s="1" t="s">
        <v>54</v>
      </c>
      <c r="I1936" s="1" t="s">
        <v>54</v>
      </c>
      <c r="J1936" s="2"/>
      <c r="K1936" s="1" t="s">
        <v>54</v>
      </c>
      <c r="M1936" s="1" t="b">
        <f>OR(Solution!$C$2=1,INDEX(Solution!$A$1:$A$11,Solution!$C$2)=Sales_Pipeline[Country])</f>
        <v>1</v>
      </c>
    </row>
    <row r="1937" spans="1:13" x14ac:dyDescent="0.25">
      <c r="A1937" s="2"/>
      <c r="B1937" s="1" t="s">
        <v>54</v>
      </c>
      <c r="C1937" s="1" t="s">
        <v>54</v>
      </c>
      <c r="D1937" s="1" t="s">
        <v>54</v>
      </c>
      <c r="E1937" s="1" t="s">
        <v>54</v>
      </c>
      <c r="I1937" s="1" t="s">
        <v>54</v>
      </c>
      <c r="J1937" s="2"/>
      <c r="K1937" s="1" t="s">
        <v>54</v>
      </c>
      <c r="M1937" s="1" t="b">
        <f>OR(Solution!$C$2=1,INDEX(Solution!$A$1:$A$11,Solution!$C$2)=Sales_Pipeline[Country])</f>
        <v>1</v>
      </c>
    </row>
    <row r="1938" spans="1:13" x14ac:dyDescent="0.25">
      <c r="A1938" s="2"/>
      <c r="B1938" s="1" t="s">
        <v>54</v>
      </c>
      <c r="C1938" s="1" t="s">
        <v>54</v>
      </c>
      <c r="D1938" s="1" t="s">
        <v>54</v>
      </c>
      <c r="E1938" s="1" t="s">
        <v>54</v>
      </c>
      <c r="I1938" s="1" t="s">
        <v>54</v>
      </c>
      <c r="J1938" s="2"/>
      <c r="K1938" s="1" t="s">
        <v>54</v>
      </c>
      <c r="M1938" s="1" t="b">
        <f>OR(Solution!$C$2=1,INDEX(Solution!$A$1:$A$11,Solution!$C$2)=Sales_Pipeline[Country])</f>
        <v>1</v>
      </c>
    </row>
    <row r="1939" spans="1:13" x14ac:dyDescent="0.25">
      <c r="A1939" s="2"/>
      <c r="B1939" s="1" t="s">
        <v>54</v>
      </c>
      <c r="C1939" s="1" t="s">
        <v>54</v>
      </c>
      <c r="D1939" s="1" t="s">
        <v>54</v>
      </c>
      <c r="E1939" s="1" t="s">
        <v>54</v>
      </c>
      <c r="I1939" s="1" t="s">
        <v>54</v>
      </c>
      <c r="J1939" s="2"/>
      <c r="K1939" s="1" t="s">
        <v>54</v>
      </c>
      <c r="M1939" s="1" t="b">
        <f>OR(Solution!$C$2=1,INDEX(Solution!$A$1:$A$11,Solution!$C$2)=Sales_Pipeline[Country])</f>
        <v>1</v>
      </c>
    </row>
    <row r="1940" spans="1:13" x14ac:dyDescent="0.25">
      <c r="A1940" s="2"/>
      <c r="B1940" s="1" t="s">
        <v>54</v>
      </c>
      <c r="C1940" s="1" t="s">
        <v>54</v>
      </c>
      <c r="D1940" s="1" t="s">
        <v>54</v>
      </c>
      <c r="E1940" s="1" t="s">
        <v>54</v>
      </c>
      <c r="I1940" s="1" t="s">
        <v>54</v>
      </c>
      <c r="J1940" s="2"/>
      <c r="K1940" s="1" t="s">
        <v>54</v>
      </c>
      <c r="M1940" s="1" t="b">
        <f>OR(Solution!$C$2=1,INDEX(Solution!$A$1:$A$11,Solution!$C$2)=Sales_Pipeline[Country])</f>
        <v>1</v>
      </c>
    </row>
    <row r="1941" spans="1:13" x14ac:dyDescent="0.25">
      <c r="A1941" s="2"/>
      <c r="B1941" s="1" t="s">
        <v>54</v>
      </c>
      <c r="C1941" s="1" t="s">
        <v>54</v>
      </c>
      <c r="D1941" s="1" t="s">
        <v>54</v>
      </c>
      <c r="E1941" s="1" t="s">
        <v>54</v>
      </c>
      <c r="I1941" s="1" t="s">
        <v>54</v>
      </c>
      <c r="J1941" s="2"/>
      <c r="K1941" s="1" t="s">
        <v>54</v>
      </c>
      <c r="M1941" s="1" t="b">
        <f>OR(Solution!$C$2=1,INDEX(Solution!$A$1:$A$11,Solution!$C$2)=Sales_Pipeline[Country])</f>
        <v>1</v>
      </c>
    </row>
    <row r="1942" spans="1:13" x14ac:dyDescent="0.25">
      <c r="A1942" s="2"/>
      <c r="B1942" s="1" t="s">
        <v>54</v>
      </c>
      <c r="C1942" s="1" t="s">
        <v>54</v>
      </c>
      <c r="D1942" s="1" t="s">
        <v>54</v>
      </c>
      <c r="E1942" s="1" t="s">
        <v>54</v>
      </c>
      <c r="I1942" s="1" t="s">
        <v>54</v>
      </c>
      <c r="J1942" s="2"/>
      <c r="K1942" s="1" t="s">
        <v>54</v>
      </c>
      <c r="M1942" s="1" t="b">
        <f>OR(Solution!$C$2=1,INDEX(Solution!$A$1:$A$11,Solution!$C$2)=Sales_Pipeline[Country])</f>
        <v>1</v>
      </c>
    </row>
    <row r="1943" spans="1:13" x14ac:dyDescent="0.25">
      <c r="A1943" s="2"/>
      <c r="B1943" s="1" t="s">
        <v>54</v>
      </c>
      <c r="C1943" s="1" t="s">
        <v>54</v>
      </c>
      <c r="D1943" s="1" t="s">
        <v>54</v>
      </c>
      <c r="E1943" s="1" t="s">
        <v>54</v>
      </c>
      <c r="I1943" s="1" t="s">
        <v>54</v>
      </c>
      <c r="J1943" s="2"/>
      <c r="K1943" s="1" t="s">
        <v>54</v>
      </c>
      <c r="M1943" s="1" t="b">
        <f>OR(Solution!$C$2=1,INDEX(Solution!$A$1:$A$11,Solution!$C$2)=Sales_Pipeline[Country])</f>
        <v>1</v>
      </c>
    </row>
    <row r="1944" spans="1:13" x14ac:dyDescent="0.25">
      <c r="A1944" s="2"/>
      <c r="B1944" s="1" t="s">
        <v>54</v>
      </c>
      <c r="C1944" s="1" t="s">
        <v>54</v>
      </c>
      <c r="D1944" s="1" t="s">
        <v>54</v>
      </c>
      <c r="E1944" s="1" t="s">
        <v>54</v>
      </c>
      <c r="I1944" s="1" t="s">
        <v>54</v>
      </c>
      <c r="J1944" s="2"/>
      <c r="K1944" s="1" t="s">
        <v>54</v>
      </c>
      <c r="M1944" s="1" t="b">
        <f>OR(Solution!$C$2=1,INDEX(Solution!$A$1:$A$11,Solution!$C$2)=Sales_Pipeline[Country])</f>
        <v>1</v>
      </c>
    </row>
    <row r="1945" spans="1:13" x14ac:dyDescent="0.25">
      <c r="A1945" s="2"/>
      <c r="B1945" s="1" t="s">
        <v>54</v>
      </c>
      <c r="C1945" s="1" t="s">
        <v>54</v>
      </c>
      <c r="D1945" s="1" t="s">
        <v>54</v>
      </c>
      <c r="E1945" s="1" t="s">
        <v>54</v>
      </c>
      <c r="I1945" s="1" t="s">
        <v>54</v>
      </c>
      <c r="J1945" s="2"/>
      <c r="K1945" s="1" t="s">
        <v>54</v>
      </c>
      <c r="M1945" s="1" t="b">
        <f>OR(Solution!$C$2=1,INDEX(Solution!$A$1:$A$11,Solution!$C$2)=Sales_Pipeline[Country])</f>
        <v>1</v>
      </c>
    </row>
    <row r="1946" spans="1:13" x14ac:dyDescent="0.25">
      <c r="A1946" s="2"/>
      <c r="B1946" s="1" t="s">
        <v>54</v>
      </c>
      <c r="C1946" s="1" t="s">
        <v>54</v>
      </c>
      <c r="D1946" s="1" t="s">
        <v>54</v>
      </c>
      <c r="E1946" s="1" t="s">
        <v>54</v>
      </c>
      <c r="I1946" s="1" t="s">
        <v>54</v>
      </c>
      <c r="J1946" s="2"/>
      <c r="K1946" s="1" t="s">
        <v>54</v>
      </c>
      <c r="M1946" s="1" t="b">
        <f>OR(Solution!$C$2=1,INDEX(Solution!$A$1:$A$11,Solution!$C$2)=Sales_Pipeline[Country])</f>
        <v>1</v>
      </c>
    </row>
    <row r="1947" spans="1:13" x14ac:dyDescent="0.25">
      <c r="A1947" s="2"/>
      <c r="B1947" s="1" t="s">
        <v>54</v>
      </c>
      <c r="C1947" s="1" t="s">
        <v>54</v>
      </c>
      <c r="D1947" s="1" t="s">
        <v>54</v>
      </c>
      <c r="E1947" s="1" t="s">
        <v>54</v>
      </c>
      <c r="I1947" s="1" t="s">
        <v>54</v>
      </c>
      <c r="J1947" s="2"/>
      <c r="K1947" s="1" t="s">
        <v>54</v>
      </c>
      <c r="M1947" s="1" t="b">
        <f>OR(Solution!$C$2=1,INDEX(Solution!$A$1:$A$11,Solution!$C$2)=Sales_Pipeline[Country])</f>
        <v>1</v>
      </c>
    </row>
    <row r="1948" spans="1:13" x14ac:dyDescent="0.25">
      <c r="A1948" s="2"/>
      <c r="B1948" s="1" t="s">
        <v>54</v>
      </c>
      <c r="C1948" s="1" t="s">
        <v>54</v>
      </c>
      <c r="D1948" s="1" t="s">
        <v>54</v>
      </c>
      <c r="E1948" s="1" t="s">
        <v>54</v>
      </c>
      <c r="I1948" s="1" t="s">
        <v>54</v>
      </c>
      <c r="J1948" s="2"/>
      <c r="K1948" s="1" t="s">
        <v>54</v>
      </c>
      <c r="M1948" s="1" t="b">
        <f>OR(Solution!$C$2=1,INDEX(Solution!$A$1:$A$11,Solution!$C$2)=Sales_Pipeline[Country])</f>
        <v>1</v>
      </c>
    </row>
    <row r="1949" spans="1:13" x14ac:dyDescent="0.25">
      <c r="A1949" s="2"/>
      <c r="B1949" s="1" t="s">
        <v>54</v>
      </c>
      <c r="C1949" s="1" t="s">
        <v>54</v>
      </c>
      <c r="D1949" s="1" t="s">
        <v>54</v>
      </c>
      <c r="E1949" s="1" t="s">
        <v>54</v>
      </c>
      <c r="I1949" s="1" t="s">
        <v>54</v>
      </c>
      <c r="J1949" s="2"/>
      <c r="K1949" s="1" t="s">
        <v>54</v>
      </c>
      <c r="M1949" s="1" t="b">
        <f>OR(Solution!$C$2=1,INDEX(Solution!$A$1:$A$11,Solution!$C$2)=Sales_Pipeline[Country])</f>
        <v>1</v>
      </c>
    </row>
    <row r="1950" spans="1:13" x14ac:dyDescent="0.25">
      <c r="A1950" s="2"/>
      <c r="B1950" s="1" t="s">
        <v>54</v>
      </c>
      <c r="C1950" s="1" t="s">
        <v>54</v>
      </c>
      <c r="D1950" s="1" t="s">
        <v>54</v>
      </c>
      <c r="E1950" s="1" t="s">
        <v>54</v>
      </c>
      <c r="I1950" s="1" t="s">
        <v>54</v>
      </c>
      <c r="J1950" s="2"/>
      <c r="K1950" s="1" t="s">
        <v>54</v>
      </c>
      <c r="M1950" s="1" t="b">
        <f>OR(Solution!$C$2=1,INDEX(Solution!$A$1:$A$11,Solution!$C$2)=Sales_Pipeline[Country])</f>
        <v>1</v>
      </c>
    </row>
    <row r="1951" spans="1:13" x14ac:dyDescent="0.25">
      <c r="A1951" s="2"/>
      <c r="B1951" s="1" t="s">
        <v>54</v>
      </c>
      <c r="C1951" s="1" t="s">
        <v>54</v>
      </c>
      <c r="D1951" s="1" t="s">
        <v>54</v>
      </c>
      <c r="E1951" s="1" t="s">
        <v>54</v>
      </c>
      <c r="I1951" s="1" t="s">
        <v>54</v>
      </c>
      <c r="J1951" s="2"/>
      <c r="K1951" s="1" t="s">
        <v>54</v>
      </c>
      <c r="M1951" s="1" t="b">
        <f>OR(Solution!$C$2=1,INDEX(Solution!$A$1:$A$11,Solution!$C$2)=Sales_Pipeline[Country])</f>
        <v>1</v>
      </c>
    </row>
    <row r="1952" spans="1:13" x14ac:dyDescent="0.25">
      <c r="A1952" s="2"/>
      <c r="B1952" s="1" t="s">
        <v>54</v>
      </c>
      <c r="C1952" s="1" t="s">
        <v>54</v>
      </c>
      <c r="D1952" s="1" t="s">
        <v>54</v>
      </c>
      <c r="E1952" s="1" t="s">
        <v>54</v>
      </c>
      <c r="I1952" s="1" t="s">
        <v>54</v>
      </c>
      <c r="J1952" s="2"/>
      <c r="K1952" s="1" t="s">
        <v>54</v>
      </c>
      <c r="M1952" s="1" t="b">
        <f>OR(Solution!$C$2=1,INDEX(Solution!$A$1:$A$11,Solution!$C$2)=Sales_Pipeline[Country])</f>
        <v>1</v>
      </c>
    </row>
    <row r="1953" spans="1:13" x14ac:dyDescent="0.25">
      <c r="A1953" s="2"/>
      <c r="B1953" s="1" t="s">
        <v>54</v>
      </c>
      <c r="C1953" s="1" t="s">
        <v>54</v>
      </c>
      <c r="D1953" s="1" t="s">
        <v>54</v>
      </c>
      <c r="E1953" s="1" t="s">
        <v>54</v>
      </c>
      <c r="I1953" s="1" t="s">
        <v>54</v>
      </c>
      <c r="J1953" s="2"/>
      <c r="K1953" s="1" t="s">
        <v>54</v>
      </c>
      <c r="M1953" s="1" t="b">
        <f>OR(Solution!$C$2=1,INDEX(Solution!$A$1:$A$11,Solution!$C$2)=Sales_Pipeline[Country])</f>
        <v>1</v>
      </c>
    </row>
    <row r="1954" spans="1:13" x14ac:dyDescent="0.25">
      <c r="A1954" s="2"/>
      <c r="B1954" s="1" t="s">
        <v>54</v>
      </c>
      <c r="C1954" s="1" t="s">
        <v>54</v>
      </c>
      <c r="D1954" s="1" t="s">
        <v>54</v>
      </c>
      <c r="E1954" s="1" t="s">
        <v>54</v>
      </c>
      <c r="I1954" s="1" t="s">
        <v>54</v>
      </c>
      <c r="J1954" s="2"/>
      <c r="K1954" s="1" t="s">
        <v>54</v>
      </c>
      <c r="M1954" s="1" t="b">
        <f>OR(Solution!$C$2=1,INDEX(Solution!$A$1:$A$11,Solution!$C$2)=Sales_Pipeline[Country])</f>
        <v>1</v>
      </c>
    </row>
    <row r="1955" spans="1:13" x14ac:dyDescent="0.25">
      <c r="A1955" s="2"/>
      <c r="B1955" s="1" t="s">
        <v>54</v>
      </c>
      <c r="C1955" s="1" t="s">
        <v>54</v>
      </c>
      <c r="D1955" s="1" t="s">
        <v>54</v>
      </c>
      <c r="E1955" s="1" t="s">
        <v>54</v>
      </c>
      <c r="I1955" s="1" t="s">
        <v>54</v>
      </c>
      <c r="J1955" s="2"/>
      <c r="K1955" s="1" t="s">
        <v>54</v>
      </c>
      <c r="M1955" s="1" t="b">
        <f>OR(Solution!$C$2=1,INDEX(Solution!$A$1:$A$11,Solution!$C$2)=Sales_Pipeline[Country])</f>
        <v>1</v>
      </c>
    </row>
    <row r="1956" spans="1:13" x14ac:dyDescent="0.25">
      <c r="A1956" s="2"/>
      <c r="B1956" s="1" t="s">
        <v>54</v>
      </c>
      <c r="C1956" s="1" t="s">
        <v>54</v>
      </c>
      <c r="D1956" s="1" t="s">
        <v>54</v>
      </c>
      <c r="E1956" s="1" t="s">
        <v>54</v>
      </c>
      <c r="I1956" s="1" t="s">
        <v>54</v>
      </c>
      <c r="J1956" s="2"/>
      <c r="K1956" s="1" t="s">
        <v>54</v>
      </c>
      <c r="M1956" s="1" t="b">
        <f>OR(Solution!$C$2=1,INDEX(Solution!$A$1:$A$11,Solution!$C$2)=Sales_Pipeline[Country])</f>
        <v>1</v>
      </c>
    </row>
    <row r="1957" spans="1:13" x14ac:dyDescent="0.25">
      <c r="A1957" s="2"/>
      <c r="B1957" s="1" t="s">
        <v>54</v>
      </c>
      <c r="C1957" s="1" t="s">
        <v>54</v>
      </c>
      <c r="D1957" s="1" t="s">
        <v>54</v>
      </c>
      <c r="E1957" s="1" t="s">
        <v>54</v>
      </c>
      <c r="I1957" s="1" t="s">
        <v>54</v>
      </c>
      <c r="J1957" s="2"/>
      <c r="K1957" s="1" t="s">
        <v>54</v>
      </c>
      <c r="M1957" s="1" t="b">
        <f>OR(Solution!$C$2=1,INDEX(Solution!$A$1:$A$11,Solution!$C$2)=Sales_Pipeline[Country])</f>
        <v>1</v>
      </c>
    </row>
    <row r="1958" spans="1:13" x14ac:dyDescent="0.25">
      <c r="A1958" s="2"/>
      <c r="B1958" s="1" t="s">
        <v>54</v>
      </c>
      <c r="C1958" s="1" t="s">
        <v>54</v>
      </c>
      <c r="D1958" s="1" t="s">
        <v>54</v>
      </c>
      <c r="E1958" s="1" t="s">
        <v>54</v>
      </c>
      <c r="I1958" s="1" t="s">
        <v>54</v>
      </c>
      <c r="J1958" s="2"/>
      <c r="K1958" s="1" t="s">
        <v>54</v>
      </c>
      <c r="M1958" s="1" t="b">
        <f>OR(Solution!$C$2=1,INDEX(Solution!$A$1:$A$11,Solution!$C$2)=Sales_Pipeline[Country])</f>
        <v>1</v>
      </c>
    </row>
    <row r="1959" spans="1:13" x14ac:dyDescent="0.25">
      <c r="A1959" s="2"/>
      <c r="B1959" s="1" t="s">
        <v>54</v>
      </c>
      <c r="C1959" s="1" t="s">
        <v>54</v>
      </c>
      <c r="D1959" s="1" t="s">
        <v>54</v>
      </c>
      <c r="E1959" s="1" t="s">
        <v>54</v>
      </c>
      <c r="I1959" s="1" t="s">
        <v>54</v>
      </c>
      <c r="J1959" s="2"/>
      <c r="K1959" s="1" t="s">
        <v>54</v>
      </c>
      <c r="M1959" s="1" t="b">
        <f>OR(Solution!$C$2=1,INDEX(Solution!$A$1:$A$11,Solution!$C$2)=Sales_Pipeline[Country])</f>
        <v>1</v>
      </c>
    </row>
    <row r="1960" spans="1:13" x14ac:dyDescent="0.25">
      <c r="A1960" s="2"/>
      <c r="B1960" s="1" t="s">
        <v>54</v>
      </c>
      <c r="C1960" s="1" t="s">
        <v>54</v>
      </c>
      <c r="D1960" s="1" t="s">
        <v>54</v>
      </c>
      <c r="E1960" s="1" t="s">
        <v>54</v>
      </c>
      <c r="I1960" s="1" t="s">
        <v>54</v>
      </c>
      <c r="J1960" s="2"/>
      <c r="K1960" s="1" t="s">
        <v>54</v>
      </c>
      <c r="M1960" s="1" t="b">
        <f>OR(Solution!$C$2=1,INDEX(Solution!$A$1:$A$11,Solution!$C$2)=Sales_Pipeline[Country])</f>
        <v>1</v>
      </c>
    </row>
    <row r="1961" spans="1:13" x14ac:dyDescent="0.25">
      <c r="A1961" s="2"/>
      <c r="B1961" s="1" t="s">
        <v>54</v>
      </c>
      <c r="C1961" s="1" t="s">
        <v>54</v>
      </c>
      <c r="D1961" s="1" t="s">
        <v>54</v>
      </c>
      <c r="E1961" s="1" t="s">
        <v>54</v>
      </c>
      <c r="I1961" s="1" t="s">
        <v>54</v>
      </c>
      <c r="J1961" s="2"/>
      <c r="K1961" s="1" t="s">
        <v>54</v>
      </c>
      <c r="M1961" s="1" t="b">
        <f>OR(Solution!$C$2=1,INDEX(Solution!$A$1:$A$11,Solution!$C$2)=Sales_Pipeline[Country])</f>
        <v>1</v>
      </c>
    </row>
    <row r="1962" spans="1:13" x14ac:dyDescent="0.25">
      <c r="A1962" s="2"/>
      <c r="B1962" s="1" t="s">
        <v>54</v>
      </c>
      <c r="C1962" s="1" t="s">
        <v>54</v>
      </c>
      <c r="D1962" s="1" t="s">
        <v>54</v>
      </c>
      <c r="E1962" s="1" t="s">
        <v>54</v>
      </c>
      <c r="I1962" s="1" t="s">
        <v>54</v>
      </c>
      <c r="J1962" s="2"/>
      <c r="K1962" s="1" t="s">
        <v>54</v>
      </c>
      <c r="M1962" s="1" t="b">
        <f>OR(Solution!$C$2=1,INDEX(Solution!$A$1:$A$11,Solution!$C$2)=Sales_Pipeline[Country])</f>
        <v>1</v>
      </c>
    </row>
    <row r="1963" spans="1:13" x14ac:dyDescent="0.25">
      <c r="A1963" s="2"/>
      <c r="B1963" s="1" t="s">
        <v>54</v>
      </c>
      <c r="C1963" s="1" t="s">
        <v>54</v>
      </c>
      <c r="D1963" s="1" t="s">
        <v>54</v>
      </c>
      <c r="E1963" s="1" t="s">
        <v>54</v>
      </c>
      <c r="I1963" s="1" t="s">
        <v>54</v>
      </c>
      <c r="J1963" s="2"/>
      <c r="K1963" s="1" t="s">
        <v>54</v>
      </c>
      <c r="M1963" s="1" t="b">
        <f>OR(Solution!$C$2=1,INDEX(Solution!$A$1:$A$11,Solution!$C$2)=Sales_Pipeline[Country])</f>
        <v>1</v>
      </c>
    </row>
    <row r="1964" spans="1:13" x14ac:dyDescent="0.25">
      <c r="A1964" s="2"/>
      <c r="B1964" s="1" t="s">
        <v>54</v>
      </c>
      <c r="C1964" s="1" t="s">
        <v>54</v>
      </c>
      <c r="D1964" s="1" t="s">
        <v>54</v>
      </c>
      <c r="E1964" s="1" t="s">
        <v>54</v>
      </c>
      <c r="I1964" s="1" t="s">
        <v>54</v>
      </c>
      <c r="J1964" s="2"/>
      <c r="K1964" s="1" t="s">
        <v>54</v>
      </c>
      <c r="M1964" s="1" t="b">
        <f>OR(Solution!$C$2=1,INDEX(Solution!$A$1:$A$11,Solution!$C$2)=Sales_Pipeline[Country])</f>
        <v>1</v>
      </c>
    </row>
    <row r="1965" spans="1:13" x14ac:dyDescent="0.25">
      <c r="A1965" s="2"/>
      <c r="B1965" s="1" t="s">
        <v>54</v>
      </c>
      <c r="C1965" s="1" t="s">
        <v>54</v>
      </c>
      <c r="D1965" s="1" t="s">
        <v>54</v>
      </c>
      <c r="E1965" s="1" t="s">
        <v>54</v>
      </c>
      <c r="I1965" s="1" t="s">
        <v>54</v>
      </c>
      <c r="J1965" s="2"/>
      <c r="K1965" s="1" t="s">
        <v>54</v>
      </c>
      <c r="M1965" s="1" t="b">
        <f>OR(Solution!$C$2=1,INDEX(Solution!$A$1:$A$11,Solution!$C$2)=Sales_Pipeline[Country])</f>
        <v>1</v>
      </c>
    </row>
    <row r="1966" spans="1:13" x14ac:dyDescent="0.25">
      <c r="A1966" s="2"/>
      <c r="B1966" s="1" t="s">
        <v>54</v>
      </c>
      <c r="C1966" s="1" t="s">
        <v>54</v>
      </c>
      <c r="D1966" s="1" t="s">
        <v>54</v>
      </c>
      <c r="E1966" s="1" t="s">
        <v>54</v>
      </c>
      <c r="I1966" s="1" t="s">
        <v>54</v>
      </c>
      <c r="J1966" s="2"/>
      <c r="K1966" s="1" t="s">
        <v>54</v>
      </c>
      <c r="M1966" s="1" t="b">
        <f>OR(Solution!$C$2=1,INDEX(Solution!$A$1:$A$11,Solution!$C$2)=Sales_Pipeline[Country])</f>
        <v>1</v>
      </c>
    </row>
    <row r="1967" spans="1:13" x14ac:dyDescent="0.25">
      <c r="A1967" s="2"/>
      <c r="B1967" s="1" t="s">
        <v>54</v>
      </c>
      <c r="C1967" s="1" t="s">
        <v>54</v>
      </c>
      <c r="D1967" s="1" t="s">
        <v>54</v>
      </c>
      <c r="E1967" s="1" t="s">
        <v>54</v>
      </c>
      <c r="I1967" s="1" t="s">
        <v>54</v>
      </c>
      <c r="J1967" s="2"/>
      <c r="K1967" s="1" t="s">
        <v>54</v>
      </c>
      <c r="M1967" s="1" t="b">
        <f>OR(Solution!$C$2=1,INDEX(Solution!$A$1:$A$11,Solution!$C$2)=Sales_Pipeline[Country])</f>
        <v>1</v>
      </c>
    </row>
    <row r="1968" spans="1:13" x14ac:dyDescent="0.25">
      <c r="A1968" s="2"/>
      <c r="B1968" s="1" t="s">
        <v>54</v>
      </c>
      <c r="C1968" s="1" t="s">
        <v>54</v>
      </c>
      <c r="D1968" s="1" t="s">
        <v>54</v>
      </c>
      <c r="E1968" s="1" t="s">
        <v>54</v>
      </c>
      <c r="I1968" s="1" t="s">
        <v>54</v>
      </c>
      <c r="J1968" s="2"/>
      <c r="K1968" s="1" t="s">
        <v>54</v>
      </c>
      <c r="M1968" s="1" t="b">
        <f>OR(Solution!$C$2=1,INDEX(Solution!$A$1:$A$11,Solution!$C$2)=Sales_Pipeline[Country])</f>
        <v>1</v>
      </c>
    </row>
    <row r="1969" spans="1:13" x14ac:dyDescent="0.25">
      <c r="A1969" s="2"/>
      <c r="B1969" s="1" t="s">
        <v>54</v>
      </c>
      <c r="C1969" s="1" t="s">
        <v>54</v>
      </c>
      <c r="D1969" s="1" t="s">
        <v>54</v>
      </c>
      <c r="E1969" s="1" t="s">
        <v>54</v>
      </c>
      <c r="I1969" s="1" t="s">
        <v>54</v>
      </c>
      <c r="J1969" s="2"/>
      <c r="K1969" s="1" t="s">
        <v>54</v>
      </c>
      <c r="M1969" s="1" t="b">
        <f>OR(Solution!$C$2=1,INDEX(Solution!$A$1:$A$11,Solution!$C$2)=Sales_Pipeline[Country])</f>
        <v>1</v>
      </c>
    </row>
    <row r="1970" spans="1:13" x14ac:dyDescent="0.25">
      <c r="A1970" s="2"/>
      <c r="B1970" s="1" t="s">
        <v>54</v>
      </c>
      <c r="C1970" s="1" t="s">
        <v>54</v>
      </c>
      <c r="D1970" s="1" t="s">
        <v>54</v>
      </c>
      <c r="E1970" s="1" t="s">
        <v>54</v>
      </c>
      <c r="I1970" s="1" t="s">
        <v>54</v>
      </c>
      <c r="J1970" s="2"/>
      <c r="K1970" s="1" t="s">
        <v>54</v>
      </c>
      <c r="M1970" s="1" t="b">
        <f>OR(Solution!$C$2=1,INDEX(Solution!$A$1:$A$11,Solution!$C$2)=Sales_Pipeline[Country])</f>
        <v>1</v>
      </c>
    </row>
    <row r="1971" spans="1:13" x14ac:dyDescent="0.25">
      <c r="A1971" s="2"/>
      <c r="B1971" s="1" t="s">
        <v>54</v>
      </c>
      <c r="C1971" s="1" t="s">
        <v>54</v>
      </c>
      <c r="D1971" s="1" t="s">
        <v>54</v>
      </c>
      <c r="E1971" s="1" t="s">
        <v>54</v>
      </c>
      <c r="I1971" s="1" t="s">
        <v>54</v>
      </c>
      <c r="J1971" s="2"/>
      <c r="K1971" s="1" t="s">
        <v>54</v>
      </c>
      <c r="M1971" s="1" t="b">
        <f>OR(Solution!$C$2=1,INDEX(Solution!$A$1:$A$11,Solution!$C$2)=Sales_Pipeline[Country])</f>
        <v>1</v>
      </c>
    </row>
    <row r="1972" spans="1:13" x14ac:dyDescent="0.25">
      <c r="A1972" s="2"/>
      <c r="B1972" s="1" t="s">
        <v>54</v>
      </c>
      <c r="C1972" s="1" t="s">
        <v>54</v>
      </c>
      <c r="D1972" s="1" t="s">
        <v>54</v>
      </c>
      <c r="E1972" s="1" t="s">
        <v>54</v>
      </c>
      <c r="I1972" s="1" t="s">
        <v>54</v>
      </c>
      <c r="J1972" s="2"/>
      <c r="K1972" s="1" t="s">
        <v>54</v>
      </c>
      <c r="M1972" s="1" t="b">
        <f>OR(Solution!$C$2=1,INDEX(Solution!$A$1:$A$11,Solution!$C$2)=Sales_Pipeline[Country])</f>
        <v>1</v>
      </c>
    </row>
    <row r="1973" spans="1:13" x14ac:dyDescent="0.25">
      <c r="A1973" s="2"/>
      <c r="B1973" s="1" t="s">
        <v>54</v>
      </c>
      <c r="C1973" s="1" t="s">
        <v>54</v>
      </c>
      <c r="D1973" s="1" t="s">
        <v>54</v>
      </c>
      <c r="E1973" s="1" t="s">
        <v>54</v>
      </c>
      <c r="I1973" s="1" t="s">
        <v>54</v>
      </c>
      <c r="J1973" s="2"/>
      <c r="K1973" s="1" t="s">
        <v>54</v>
      </c>
      <c r="M1973" s="1" t="b">
        <f>OR(Solution!$C$2=1,INDEX(Solution!$A$1:$A$11,Solution!$C$2)=Sales_Pipeline[Country])</f>
        <v>1</v>
      </c>
    </row>
    <row r="1974" spans="1:13" x14ac:dyDescent="0.25">
      <c r="A1974" s="2"/>
      <c r="B1974" s="1" t="s">
        <v>54</v>
      </c>
      <c r="C1974" s="1" t="s">
        <v>54</v>
      </c>
      <c r="D1974" s="1" t="s">
        <v>54</v>
      </c>
      <c r="E1974" s="1" t="s">
        <v>54</v>
      </c>
      <c r="I1974" s="1" t="s">
        <v>54</v>
      </c>
      <c r="J1974" s="2"/>
      <c r="K1974" s="1" t="s">
        <v>54</v>
      </c>
      <c r="M1974" s="1" t="b">
        <f>OR(Solution!$C$2=1,INDEX(Solution!$A$1:$A$11,Solution!$C$2)=Sales_Pipeline[Country])</f>
        <v>1</v>
      </c>
    </row>
    <row r="1975" spans="1:13" x14ac:dyDescent="0.25">
      <c r="A1975" s="2"/>
      <c r="B1975" s="1" t="s">
        <v>54</v>
      </c>
      <c r="C1975" s="1" t="s">
        <v>54</v>
      </c>
      <c r="D1975" s="1" t="s">
        <v>54</v>
      </c>
      <c r="E1975" s="1" t="s">
        <v>54</v>
      </c>
      <c r="I1975" s="1" t="s">
        <v>54</v>
      </c>
      <c r="J1975" s="2"/>
      <c r="K1975" s="1" t="s">
        <v>54</v>
      </c>
      <c r="M1975" s="1" t="b">
        <f>OR(Solution!$C$2=1,INDEX(Solution!$A$1:$A$11,Solution!$C$2)=Sales_Pipeline[Country])</f>
        <v>1</v>
      </c>
    </row>
    <row r="1976" spans="1:13" x14ac:dyDescent="0.25">
      <c r="A1976" s="2"/>
      <c r="B1976" s="1" t="s">
        <v>54</v>
      </c>
      <c r="C1976" s="1" t="s">
        <v>54</v>
      </c>
      <c r="D1976" s="1" t="s">
        <v>54</v>
      </c>
      <c r="E1976" s="1" t="s">
        <v>54</v>
      </c>
      <c r="I1976" s="1" t="s">
        <v>54</v>
      </c>
      <c r="J1976" s="2"/>
      <c r="K1976" s="1" t="s">
        <v>54</v>
      </c>
      <c r="M1976" s="1" t="b">
        <f>OR(Solution!$C$2=1,INDEX(Solution!$A$1:$A$11,Solution!$C$2)=Sales_Pipeline[Country])</f>
        <v>1</v>
      </c>
    </row>
    <row r="1977" spans="1:13" x14ac:dyDescent="0.25">
      <c r="A1977" s="2"/>
      <c r="B1977" s="1" t="s">
        <v>54</v>
      </c>
      <c r="C1977" s="1" t="s">
        <v>54</v>
      </c>
      <c r="D1977" s="1" t="s">
        <v>54</v>
      </c>
      <c r="E1977" s="1" t="s">
        <v>54</v>
      </c>
      <c r="I1977" s="1" t="s">
        <v>54</v>
      </c>
      <c r="J1977" s="2"/>
      <c r="K1977" s="1" t="s">
        <v>54</v>
      </c>
      <c r="M1977" s="1" t="b">
        <f>OR(Solution!$C$2=1,INDEX(Solution!$A$1:$A$11,Solution!$C$2)=Sales_Pipeline[Country])</f>
        <v>1</v>
      </c>
    </row>
    <row r="1978" spans="1:13" x14ac:dyDescent="0.25">
      <c r="A1978" s="2"/>
      <c r="B1978" s="1" t="s">
        <v>54</v>
      </c>
      <c r="C1978" s="1" t="s">
        <v>54</v>
      </c>
      <c r="D1978" s="1" t="s">
        <v>54</v>
      </c>
      <c r="E1978" s="1" t="s">
        <v>54</v>
      </c>
      <c r="I1978" s="1" t="s">
        <v>54</v>
      </c>
      <c r="J1978" s="2"/>
      <c r="K1978" s="1" t="s">
        <v>54</v>
      </c>
      <c r="M1978" s="1" t="b">
        <f>OR(Solution!$C$2=1,INDEX(Solution!$A$1:$A$11,Solution!$C$2)=Sales_Pipeline[Country])</f>
        <v>1</v>
      </c>
    </row>
    <row r="1979" spans="1:13" x14ac:dyDescent="0.25">
      <c r="A1979" s="2"/>
      <c r="B1979" s="1" t="s">
        <v>54</v>
      </c>
      <c r="C1979" s="1" t="s">
        <v>54</v>
      </c>
      <c r="D1979" s="1" t="s">
        <v>54</v>
      </c>
      <c r="E1979" s="1" t="s">
        <v>54</v>
      </c>
      <c r="I1979" s="1" t="s">
        <v>54</v>
      </c>
      <c r="J1979" s="2"/>
      <c r="K1979" s="1" t="s">
        <v>54</v>
      </c>
      <c r="M1979" s="1" t="b">
        <f>OR(Solution!$C$2=1,INDEX(Solution!$A$1:$A$11,Solution!$C$2)=Sales_Pipeline[Country])</f>
        <v>1</v>
      </c>
    </row>
    <row r="1980" spans="1:13" x14ac:dyDescent="0.25">
      <c r="A1980" s="2"/>
      <c r="B1980" s="1" t="s">
        <v>54</v>
      </c>
      <c r="C1980" s="1" t="s">
        <v>54</v>
      </c>
      <c r="D1980" s="1" t="s">
        <v>54</v>
      </c>
      <c r="E1980" s="1" t="s">
        <v>54</v>
      </c>
      <c r="I1980" s="1" t="s">
        <v>54</v>
      </c>
      <c r="J1980" s="2"/>
      <c r="K1980" s="1" t="s">
        <v>54</v>
      </c>
      <c r="M1980" s="1" t="b">
        <f>OR(Solution!$C$2=1,INDEX(Solution!$A$1:$A$11,Solution!$C$2)=Sales_Pipeline[Country])</f>
        <v>1</v>
      </c>
    </row>
    <row r="1981" spans="1:13" x14ac:dyDescent="0.25">
      <c r="A1981" s="2"/>
      <c r="B1981" s="1" t="s">
        <v>54</v>
      </c>
      <c r="C1981" s="1" t="s">
        <v>54</v>
      </c>
      <c r="D1981" s="1" t="s">
        <v>54</v>
      </c>
      <c r="E1981" s="1" t="s">
        <v>54</v>
      </c>
      <c r="I1981" s="1" t="s">
        <v>54</v>
      </c>
      <c r="J1981" s="2"/>
      <c r="K1981" s="1" t="s">
        <v>54</v>
      </c>
      <c r="M1981" s="1" t="b">
        <f>OR(Solution!$C$2=1,INDEX(Solution!$A$1:$A$11,Solution!$C$2)=Sales_Pipeline[Country])</f>
        <v>1</v>
      </c>
    </row>
    <row r="1982" spans="1:13" x14ac:dyDescent="0.25">
      <c r="A1982" s="2"/>
      <c r="B1982" s="1" t="s">
        <v>54</v>
      </c>
      <c r="C1982" s="1" t="s">
        <v>54</v>
      </c>
      <c r="D1982" s="1" t="s">
        <v>54</v>
      </c>
      <c r="E1982" s="1" t="s">
        <v>54</v>
      </c>
      <c r="I1982" s="1" t="s">
        <v>54</v>
      </c>
      <c r="J1982" s="2"/>
      <c r="K1982" s="1" t="s">
        <v>54</v>
      </c>
      <c r="M1982" s="1" t="b">
        <f>OR(Solution!$C$2=1,INDEX(Solution!$A$1:$A$11,Solution!$C$2)=Sales_Pipeline[Country])</f>
        <v>1</v>
      </c>
    </row>
    <row r="1983" spans="1:13" x14ac:dyDescent="0.25">
      <c r="A1983" s="2"/>
      <c r="B1983" s="1" t="s">
        <v>54</v>
      </c>
      <c r="C1983" s="1" t="s">
        <v>54</v>
      </c>
      <c r="D1983" s="1" t="s">
        <v>54</v>
      </c>
      <c r="E1983" s="1" t="s">
        <v>54</v>
      </c>
      <c r="I1983" s="1" t="s">
        <v>54</v>
      </c>
      <c r="J1983" s="2"/>
      <c r="K1983" s="1" t="s">
        <v>54</v>
      </c>
      <c r="M1983" s="1" t="b">
        <f>OR(Solution!$C$2=1,INDEX(Solution!$A$1:$A$11,Solution!$C$2)=Sales_Pipeline[Country])</f>
        <v>1</v>
      </c>
    </row>
    <row r="1984" spans="1:13" x14ac:dyDescent="0.25">
      <c r="A1984" s="2"/>
      <c r="B1984" s="1" t="s">
        <v>54</v>
      </c>
      <c r="C1984" s="1" t="s">
        <v>54</v>
      </c>
      <c r="D1984" s="1" t="s">
        <v>54</v>
      </c>
      <c r="E1984" s="1" t="s">
        <v>54</v>
      </c>
      <c r="I1984" s="1" t="s">
        <v>54</v>
      </c>
      <c r="J1984" s="2"/>
      <c r="K1984" s="1" t="s">
        <v>54</v>
      </c>
      <c r="M1984" s="1" t="b">
        <f>OR(Solution!$C$2=1,INDEX(Solution!$A$1:$A$11,Solution!$C$2)=Sales_Pipeline[Country])</f>
        <v>1</v>
      </c>
    </row>
    <row r="1985" spans="1:13" x14ac:dyDescent="0.25">
      <c r="A1985" s="2"/>
      <c r="B1985" s="1" t="s">
        <v>54</v>
      </c>
      <c r="C1985" s="1" t="s">
        <v>54</v>
      </c>
      <c r="D1985" s="1" t="s">
        <v>54</v>
      </c>
      <c r="E1985" s="1" t="s">
        <v>54</v>
      </c>
      <c r="I1985" s="1" t="s">
        <v>54</v>
      </c>
      <c r="J1985" s="2"/>
      <c r="K1985" s="1" t="s">
        <v>54</v>
      </c>
      <c r="M1985" s="1" t="b">
        <f>OR(Solution!$C$2=1,INDEX(Solution!$A$1:$A$11,Solution!$C$2)=Sales_Pipeline[Country])</f>
        <v>1</v>
      </c>
    </row>
    <row r="1986" spans="1:13" x14ac:dyDescent="0.25">
      <c r="A1986" s="2"/>
      <c r="B1986" s="1" t="s">
        <v>54</v>
      </c>
      <c r="C1986" s="1" t="s">
        <v>54</v>
      </c>
      <c r="D1986" s="1" t="s">
        <v>54</v>
      </c>
      <c r="E1986" s="1" t="s">
        <v>54</v>
      </c>
      <c r="I1986" s="1" t="s">
        <v>54</v>
      </c>
      <c r="J1986" s="2"/>
      <c r="K1986" s="1" t="s">
        <v>54</v>
      </c>
      <c r="M1986" s="1" t="b">
        <f>OR(Solution!$C$2=1,INDEX(Solution!$A$1:$A$11,Solution!$C$2)=Sales_Pipeline[Country])</f>
        <v>1</v>
      </c>
    </row>
    <row r="1987" spans="1:13" x14ac:dyDescent="0.25">
      <c r="A1987" s="2"/>
      <c r="B1987" s="1" t="s">
        <v>54</v>
      </c>
      <c r="C1987" s="1" t="s">
        <v>54</v>
      </c>
      <c r="D1987" s="1" t="s">
        <v>54</v>
      </c>
      <c r="E1987" s="1" t="s">
        <v>54</v>
      </c>
      <c r="I1987" s="1" t="s">
        <v>54</v>
      </c>
      <c r="J1987" s="2"/>
      <c r="K1987" s="1" t="s">
        <v>54</v>
      </c>
      <c r="M1987" s="1" t="b">
        <f>OR(Solution!$C$2=1,INDEX(Solution!$A$1:$A$11,Solution!$C$2)=Sales_Pipeline[Country])</f>
        <v>1</v>
      </c>
    </row>
    <row r="1988" spans="1:13" x14ac:dyDescent="0.25">
      <c r="A1988" s="2"/>
      <c r="B1988" s="1" t="s">
        <v>54</v>
      </c>
      <c r="C1988" s="1" t="s">
        <v>54</v>
      </c>
      <c r="D1988" s="1" t="s">
        <v>54</v>
      </c>
      <c r="E1988" s="1" t="s">
        <v>54</v>
      </c>
      <c r="I1988" s="1" t="s">
        <v>54</v>
      </c>
      <c r="J1988" s="2"/>
      <c r="K1988" s="1" t="s">
        <v>54</v>
      </c>
      <c r="M1988" s="1" t="b">
        <f>OR(Solution!$C$2=1,INDEX(Solution!$A$1:$A$11,Solution!$C$2)=Sales_Pipeline[Country])</f>
        <v>1</v>
      </c>
    </row>
    <row r="1989" spans="1:13" x14ac:dyDescent="0.25">
      <c r="A1989" s="2"/>
      <c r="B1989" s="1" t="s">
        <v>54</v>
      </c>
      <c r="C1989" s="1" t="s">
        <v>54</v>
      </c>
      <c r="D1989" s="1" t="s">
        <v>54</v>
      </c>
      <c r="E1989" s="1" t="s">
        <v>54</v>
      </c>
      <c r="I1989" s="1" t="s">
        <v>54</v>
      </c>
      <c r="J1989" s="2"/>
      <c r="K1989" s="1" t="s">
        <v>54</v>
      </c>
      <c r="M1989" s="1" t="b">
        <f>OR(Solution!$C$2=1,INDEX(Solution!$A$1:$A$11,Solution!$C$2)=Sales_Pipeline[Country])</f>
        <v>1</v>
      </c>
    </row>
    <row r="1990" spans="1:13" x14ac:dyDescent="0.25">
      <c r="A1990" s="2"/>
      <c r="B1990" s="1" t="s">
        <v>54</v>
      </c>
      <c r="C1990" s="1" t="s">
        <v>54</v>
      </c>
      <c r="D1990" s="1" t="s">
        <v>54</v>
      </c>
      <c r="E1990" s="1" t="s">
        <v>54</v>
      </c>
      <c r="I1990" s="1" t="s">
        <v>54</v>
      </c>
      <c r="J1990" s="2"/>
      <c r="K1990" s="1" t="s">
        <v>54</v>
      </c>
      <c r="M1990" s="1" t="b">
        <f>OR(Solution!$C$2=1,INDEX(Solution!$A$1:$A$11,Solution!$C$2)=Sales_Pipeline[Country])</f>
        <v>1</v>
      </c>
    </row>
    <row r="1991" spans="1:13" x14ac:dyDescent="0.25">
      <c r="A1991" s="2"/>
      <c r="B1991" s="1" t="s">
        <v>54</v>
      </c>
      <c r="C1991" s="1" t="s">
        <v>54</v>
      </c>
      <c r="D1991" s="1" t="s">
        <v>54</v>
      </c>
      <c r="E1991" s="1" t="s">
        <v>54</v>
      </c>
      <c r="I1991" s="1" t="s">
        <v>54</v>
      </c>
      <c r="J1991" s="2"/>
      <c r="K1991" s="1" t="s">
        <v>54</v>
      </c>
      <c r="M1991" s="1" t="b">
        <f>OR(Solution!$C$2=1,INDEX(Solution!$A$1:$A$11,Solution!$C$2)=Sales_Pipeline[Country])</f>
        <v>1</v>
      </c>
    </row>
    <row r="1992" spans="1:13" x14ac:dyDescent="0.25">
      <c r="A1992" s="2"/>
      <c r="B1992" s="1" t="s">
        <v>54</v>
      </c>
      <c r="C1992" s="1" t="s">
        <v>54</v>
      </c>
      <c r="D1992" s="1" t="s">
        <v>54</v>
      </c>
      <c r="E1992" s="1" t="s">
        <v>54</v>
      </c>
      <c r="I1992" s="1" t="s">
        <v>54</v>
      </c>
      <c r="J1992" s="2"/>
      <c r="K1992" s="1" t="s">
        <v>54</v>
      </c>
      <c r="M1992" s="1" t="b">
        <f>OR(Solution!$C$2=1,INDEX(Solution!$A$1:$A$11,Solution!$C$2)=Sales_Pipeline[Country])</f>
        <v>1</v>
      </c>
    </row>
    <row r="1993" spans="1:13" x14ac:dyDescent="0.25">
      <c r="A1993" s="2"/>
      <c r="B1993" s="1" t="s">
        <v>54</v>
      </c>
      <c r="C1993" s="1" t="s">
        <v>54</v>
      </c>
      <c r="D1993" s="1" t="s">
        <v>54</v>
      </c>
      <c r="E1993" s="1" t="s">
        <v>54</v>
      </c>
      <c r="I1993" s="1" t="s">
        <v>54</v>
      </c>
      <c r="J1993" s="2"/>
      <c r="K1993" s="1" t="s">
        <v>54</v>
      </c>
      <c r="M1993" s="1" t="b">
        <f>OR(Solution!$C$2=1,INDEX(Solution!$A$1:$A$11,Solution!$C$2)=Sales_Pipeline[Country])</f>
        <v>1</v>
      </c>
    </row>
    <row r="1994" spans="1:13" x14ac:dyDescent="0.25">
      <c r="A1994" s="2"/>
      <c r="B1994" s="1" t="s">
        <v>54</v>
      </c>
      <c r="C1994" s="1" t="s">
        <v>54</v>
      </c>
      <c r="D1994" s="1" t="s">
        <v>54</v>
      </c>
      <c r="E1994" s="1" t="s">
        <v>54</v>
      </c>
      <c r="I1994" s="1" t="s">
        <v>54</v>
      </c>
      <c r="J1994" s="2"/>
      <c r="K1994" s="1" t="s">
        <v>54</v>
      </c>
      <c r="M1994" s="1" t="b">
        <f>OR(Solution!$C$2=1,INDEX(Solution!$A$1:$A$11,Solution!$C$2)=Sales_Pipeline[Country])</f>
        <v>1</v>
      </c>
    </row>
    <row r="1995" spans="1:13" x14ac:dyDescent="0.25">
      <c r="A1995" s="2"/>
      <c r="B1995" s="1" t="s">
        <v>54</v>
      </c>
      <c r="C1995" s="1" t="s">
        <v>54</v>
      </c>
      <c r="D1995" s="1" t="s">
        <v>54</v>
      </c>
      <c r="E1995" s="1" t="s">
        <v>54</v>
      </c>
      <c r="I1995" s="1" t="s">
        <v>54</v>
      </c>
      <c r="J1995" s="2"/>
      <c r="K1995" s="1" t="s">
        <v>54</v>
      </c>
      <c r="M1995" s="1" t="b">
        <f>OR(Solution!$C$2=1,INDEX(Solution!$A$1:$A$11,Solution!$C$2)=Sales_Pipeline[Country])</f>
        <v>1</v>
      </c>
    </row>
    <row r="1996" spans="1:13" x14ac:dyDescent="0.25">
      <c r="A1996" s="2"/>
      <c r="B1996" s="1" t="s">
        <v>54</v>
      </c>
      <c r="C1996" s="1" t="s">
        <v>54</v>
      </c>
      <c r="D1996" s="1" t="s">
        <v>54</v>
      </c>
      <c r="E1996" s="1" t="s">
        <v>54</v>
      </c>
      <c r="I1996" s="1" t="s">
        <v>54</v>
      </c>
      <c r="J1996" s="2"/>
      <c r="K1996" s="1" t="s">
        <v>54</v>
      </c>
      <c r="M1996" s="1" t="b">
        <f>OR(Solution!$C$2=1,INDEX(Solution!$A$1:$A$11,Solution!$C$2)=Sales_Pipeline[Country])</f>
        <v>1</v>
      </c>
    </row>
    <row r="1997" spans="1:13" x14ac:dyDescent="0.25">
      <c r="A1997" s="2"/>
      <c r="B1997" s="1" t="s">
        <v>54</v>
      </c>
      <c r="C1997" s="1" t="s">
        <v>54</v>
      </c>
      <c r="D1997" s="1" t="s">
        <v>54</v>
      </c>
      <c r="E1997" s="1" t="s">
        <v>54</v>
      </c>
      <c r="I1997" s="1" t="s">
        <v>54</v>
      </c>
      <c r="J1997" s="2"/>
      <c r="K1997" s="1" t="s">
        <v>54</v>
      </c>
      <c r="M1997" s="1" t="b">
        <f>OR(Solution!$C$2=1,INDEX(Solution!$A$1:$A$11,Solution!$C$2)=Sales_Pipeline[Country])</f>
        <v>1</v>
      </c>
    </row>
    <row r="1998" spans="1:13" x14ac:dyDescent="0.25">
      <c r="A1998" s="2"/>
      <c r="B1998" s="1" t="s">
        <v>54</v>
      </c>
      <c r="C1998" s="1" t="s">
        <v>54</v>
      </c>
      <c r="D1998" s="1" t="s">
        <v>54</v>
      </c>
      <c r="E1998" s="1" t="s">
        <v>54</v>
      </c>
      <c r="I1998" s="1" t="s">
        <v>54</v>
      </c>
      <c r="J1998" s="2"/>
      <c r="K1998" s="1" t="s">
        <v>54</v>
      </c>
      <c r="M1998" s="1" t="b">
        <f>OR(Solution!$C$2=1,INDEX(Solution!$A$1:$A$11,Solution!$C$2)=Sales_Pipeline[Country])</f>
        <v>1</v>
      </c>
    </row>
    <row r="1999" spans="1:13" x14ac:dyDescent="0.25">
      <c r="A1999" s="2"/>
      <c r="B1999" s="1" t="s">
        <v>54</v>
      </c>
      <c r="C1999" s="1" t="s">
        <v>54</v>
      </c>
      <c r="D1999" s="1" t="s">
        <v>54</v>
      </c>
      <c r="E1999" s="1" t="s">
        <v>54</v>
      </c>
      <c r="I1999" s="1" t="s">
        <v>54</v>
      </c>
      <c r="J1999" s="2"/>
      <c r="K1999" s="1" t="s">
        <v>54</v>
      </c>
      <c r="M1999" s="1" t="b">
        <f>OR(Solution!$C$2=1,INDEX(Solution!$A$1:$A$11,Solution!$C$2)=Sales_Pipeline[Country])</f>
        <v>1</v>
      </c>
    </row>
    <row r="2000" spans="1:13" x14ac:dyDescent="0.25">
      <c r="A2000" s="2"/>
      <c r="B2000" s="1" t="s">
        <v>54</v>
      </c>
      <c r="C2000" s="1" t="s">
        <v>54</v>
      </c>
      <c r="D2000" s="1" t="s">
        <v>54</v>
      </c>
      <c r="E2000" s="1" t="s">
        <v>54</v>
      </c>
      <c r="I2000" s="1" t="s">
        <v>54</v>
      </c>
      <c r="J2000" s="2"/>
      <c r="K2000" s="1" t="s">
        <v>54</v>
      </c>
      <c r="M2000" s="1" t="b">
        <f>OR(Solution!$C$2=1,INDEX(Solution!$A$1:$A$11,Solution!$C$2)=Sales_Pipeline[Country])</f>
        <v>1</v>
      </c>
    </row>
    <row r="2001" spans="1:13" x14ac:dyDescent="0.25">
      <c r="A2001" s="2"/>
      <c r="B2001" s="1" t="s">
        <v>54</v>
      </c>
      <c r="C2001" s="1" t="s">
        <v>54</v>
      </c>
      <c r="D2001" s="1" t="s">
        <v>54</v>
      </c>
      <c r="E2001" s="1" t="s">
        <v>54</v>
      </c>
      <c r="I2001" s="1" t="s">
        <v>54</v>
      </c>
      <c r="J2001" s="2"/>
      <c r="K2001" s="1" t="s">
        <v>54</v>
      </c>
      <c r="M2001" s="1" t="b">
        <f>OR(Solution!$C$2=1,INDEX(Solution!$A$1:$A$11,Solution!$C$2)=Sales_Pipeline[Country])</f>
        <v>1</v>
      </c>
    </row>
    <row r="2002" spans="1:13" x14ac:dyDescent="0.25">
      <c r="A2002" s="2"/>
      <c r="B2002" s="1" t="s">
        <v>54</v>
      </c>
      <c r="C2002" s="1" t="s">
        <v>54</v>
      </c>
      <c r="D2002" s="1" t="s">
        <v>54</v>
      </c>
      <c r="E2002" s="1" t="s">
        <v>54</v>
      </c>
      <c r="I2002" s="1" t="s">
        <v>54</v>
      </c>
      <c r="J2002" s="2"/>
      <c r="K2002" s="1" t="s">
        <v>54</v>
      </c>
      <c r="M2002" s="1" t="b">
        <f>OR(Solution!$C$2=1,INDEX(Solution!$A$1:$A$11,Solution!$C$2)=Sales_Pipeline[Country])</f>
        <v>1</v>
      </c>
    </row>
    <row r="2003" spans="1:13" x14ac:dyDescent="0.25">
      <c r="A2003" s="2"/>
      <c r="B2003" s="1" t="s">
        <v>54</v>
      </c>
      <c r="C2003" s="1" t="s">
        <v>54</v>
      </c>
      <c r="D2003" s="1" t="s">
        <v>54</v>
      </c>
      <c r="E2003" s="1" t="s">
        <v>54</v>
      </c>
      <c r="I2003" s="1" t="s">
        <v>54</v>
      </c>
      <c r="J2003" s="2"/>
      <c r="K2003" s="1" t="s">
        <v>54</v>
      </c>
      <c r="M2003" s="1" t="b">
        <f>OR(Solution!$C$2=1,INDEX(Solution!$A$1:$A$11,Solution!$C$2)=Sales_Pipeline[Country])</f>
        <v>1</v>
      </c>
    </row>
    <row r="2004" spans="1:13" x14ac:dyDescent="0.25">
      <c r="A2004" s="2"/>
      <c r="B2004" s="1" t="s">
        <v>54</v>
      </c>
      <c r="C2004" s="1" t="s">
        <v>54</v>
      </c>
      <c r="D2004" s="1" t="s">
        <v>54</v>
      </c>
      <c r="E2004" s="1" t="s">
        <v>54</v>
      </c>
      <c r="I2004" s="1" t="s">
        <v>54</v>
      </c>
      <c r="J2004" s="2"/>
      <c r="K2004" s="1" t="s">
        <v>54</v>
      </c>
      <c r="M2004" s="1" t="b">
        <f>OR(Solution!$C$2=1,INDEX(Solution!$A$1:$A$11,Solution!$C$2)=Sales_Pipeline[Country])</f>
        <v>1</v>
      </c>
    </row>
    <row r="2005" spans="1:13" x14ac:dyDescent="0.25">
      <c r="A2005" s="2"/>
      <c r="B2005" s="1" t="s">
        <v>54</v>
      </c>
      <c r="C2005" s="1" t="s">
        <v>54</v>
      </c>
      <c r="D2005" s="1" t="s">
        <v>54</v>
      </c>
      <c r="E2005" s="1" t="s">
        <v>54</v>
      </c>
      <c r="I2005" s="1" t="s">
        <v>54</v>
      </c>
      <c r="J2005" s="2"/>
      <c r="K2005" s="1" t="s">
        <v>54</v>
      </c>
      <c r="M2005" s="1" t="b">
        <f>OR(Solution!$C$2=1,INDEX(Solution!$A$1:$A$11,Solution!$C$2)=Sales_Pipeline[Country])</f>
        <v>1</v>
      </c>
    </row>
    <row r="2006" spans="1:13" x14ac:dyDescent="0.25">
      <c r="A2006" s="2"/>
      <c r="B2006" s="1" t="s">
        <v>54</v>
      </c>
      <c r="C2006" s="1" t="s">
        <v>54</v>
      </c>
      <c r="D2006" s="1" t="s">
        <v>54</v>
      </c>
      <c r="E2006" s="1" t="s">
        <v>54</v>
      </c>
      <c r="I2006" s="1" t="s">
        <v>54</v>
      </c>
      <c r="J2006" s="2"/>
      <c r="K2006" s="1" t="s">
        <v>54</v>
      </c>
      <c r="M2006" s="1" t="b">
        <f>OR(Solution!$C$2=1,INDEX(Solution!$A$1:$A$11,Solution!$C$2)=Sales_Pipeline[Country])</f>
        <v>1</v>
      </c>
    </row>
    <row r="2007" spans="1:13" x14ac:dyDescent="0.25">
      <c r="A2007" s="2"/>
      <c r="B2007" s="1" t="s">
        <v>54</v>
      </c>
      <c r="C2007" s="1" t="s">
        <v>54</v>
      </c>
      <c r="D2007" s="1" t="s">
        <v>54</v>
      </c>
      <c r="E2007" s="1" t="s">
        <v>54</v>
      </c>
      <c r="I2007" s="1" t="s">
        <v>54</v>
      </c>
      <c r="J2007" s="2"/>
      <c r="K2007" s="1" t="s">
        <v>54</v>
      </c>
      <c r="M2007" s="1" t="b">
        <f>OR(Solution!$C$2=1,INDEX(Solution!$A$1:$A$11,Solution!$C$2)=Sales_Pipeline[Country])</f>
        <v>1</v>
      </c>
    </row>
    <row r="2008" spans="1:13" x14ac:dyDescent="0.25">
      <c r="A2008" s="2"/>
      <c r="B2008" s="1" t="s">
        <v>54</v>
      </c>
      <c r="C2008" s="1" t="s">
        <v>54</v>
      </c>
      <c r="D2008" s="1" t="s">
        <v>54</v>
      </c>
      <c r="E2008" s="1" t="s">
        <v>54</v>
      </c>
      <c r="I2008" s="1" t="s">
        <v>54</v>
      </c>
      <c r="J2008" s="2"/>
      <c r="K2008" s="1" t="s">
        <v>54</v>
      </c>
      <c r="M2008" s="1" t="b">
        <f>OR(Solution!$C$2=1,INDEX(Solution!$A$1:$A$11,Solution!$C$2)=Sales_Pipeline[Country])</f>
        <v>1</v>
      </c>
    </row>
    <row r="2009" spans="1:13" x14ac:dyDescent="0.25">
      <c r="A2009" s="2"/>
      <c r="B2009" s="1" t="s">
        <v>54</v>
      </c>
      <c r="C2009" s="1" t="s">
        <v>54</v>
      </c>
      <c r="D2009" s="1" t="s">
        <v>54</v>
      </c>
      <c r="E2009" s="1" t="s">
        <v>54</v>
      </c>
      <c r="I2009" s="1" t="s">
        <v>54</v>
      </c>
      <c r="J2009" s="2"/>
      <c r="K2009" s="1" t="s">
        <v>54</v>
      </c>
      <c r="M2009" s="1" t="b">
        <f>OR(Solution!$C$2=1,INDEX(Solution!$A$1:$A$11,Solution!$C$2)=Sales_Pipeline[Country])</f>
        <v>1</v>
      </c>
    </row>
    <row r="2010" spans="1:13" x14ac:dyDescent="0.25">
      <c r="A2010" s="2"/>
      <c r="B2010" s="1" t="s">
        <v>54</v>
      </c>
      <c r="C2010" s="1" t="s">
        <v>54</v>
      </c>
      <c r="D2010" s="1" t="s">
        <v>54</v>
      </c>
      <c r="E2010" s="1" t="s">
        <v>54</v>
      </c>
      <c r="I2010" s="1" t="s">
        <v>54</v>
      </c>
      <c r="J2010" s="2"/>
      <c r="K2010" s="1" t="s">
        <v>54</v>
      </c>
      <c r="M2010" s="1" t="b">
        <f>OR(Solution!$C$2=1,INDEX(Solution!$A$1:$A$11,Solution!$C$2)=Sales_Pipeline[Country])</f>
        <v>1</v>
      </c>
    </row>
    <row r="2011" spans="1:13" x14ac:dyDescent="0.25">
      <c r="A2011" s="2"/>
      <c r="B2011" s="1" t="s">
        <v>54</v>
      </c>
      <c r="C2011" s="1" t="s">
        <v>54</v>
      </c>
      <c r="D2011" s="1" t="s">
        <v>54</v>
      </c>
      <c r="E2011" s="1" t="s">
        <v>54</v>
      </c>
      <c r="I2011" s="1" t="s">
        <v>54</v>
      </c>
      <c r="J2011" s="2"/>
      <c r="K2011" s="1" t="s">
        <v>54</v>
      </c>
      <c r="M2011" s="1" t="b">
        <f>OR(Solution!$C$2=1,INDEX(Solution!$A$1:$A$11,Solution!$C$2)=Sales_Pipeline[Country])</f>
        <v>1</v>
      </c>
    </row>
    <row r="2012" spans="1:13" x14ac:dyDescent="0.25">
      <c r="A2012" s="2"/>
      <c r="B2012" s="1" t="s">
        <v>54</v>
      </c>
      <c r="C2012" s="1" t="s">
        <v>54</v>
      </c>
      <c r="D2012" s="1" t="s">
        <v>54</v>
      </c>
      <c r="E2012" s="1" t="s">
        <v>54</v>
      </c>
      <c r="I2012" s="1" t="s">
        <v>54</v>
      </c>
      <c r="J2012" s="2"/>
      <c r="K2012" s="1" t="s">
        <v>54</v>
      </c>
      <c r="M2012" s="1" t="b">
        <f>OR(Solution!$C$2=1,INDEX(Solution!$A$1:$A$11,Solution!$C$2)=Sales_Pipeline[Country])</f>
        <v>1</v>
      </c>
    </row>
    <row r="2013" spans="1:13" x14ac:dyDescent="0.25">
      <c r="A2013" s="2"/>
      <c r="B2013" s="1" t="s">
        <v>54</v>
      </c>
      <c r="C2013" s="1" t="s">
        <v>54</v>
      </c>
      <c r="D2013" s="1" t="s">
        <v>54</v>
      </c>
      <c r="E2013" s="1" t="s">
        <v>54</v>
      </c>
      <c r="I2013" s="1" t="s">
        <v>54</v>
      </c>
      <c r="J2013" s="2"/>
      <c r="K2013" s="1" t="s">
        <v>54</v>
      </c>
      <c r="M2013" s="1" t="b">
        <f>OR(Solution!$C$2=1,INDEX(Solution!$A$1:$A$11,Solution!$C$2)=Sales_Pipeline[Country])</f>
        <v>1</v>
      </c>
    </row>
    <row r="2014" spans="1:13" x14ac:dyDescent="0.25">
      <c r="A2014" s="2"/>
      <c r="B2014" s="1" t="s">
        <v>54</v>
      </c>
      <c r="C2014" s="1" t="s">
        <v>54</v>
      </c>
      <c r="D2014" s="1" t="s">
        <v>54</v>
      </c>
      <c r="E2014" s="1" t="s">
        <v>54</v>
      </c>
      <c r="I2014" s="1" t="s">
        <v>54</v>
      </c>
      <c r="J2014" s="2"/>
      <c r="K2014" s="1" t="s">
        <v>54</v>
      </c>
      <c r="M2014" s="1" t="b">
        <f>OR(Solution!$C$2=1,INDEX(Solution!$A$1:$A$11,Solution!$C$2)=Sales_Pipeline[Country])</f>
        <v>1</v>
      </c>
    </row>
    <row r="2015" spans="1:13" x14ac:dyDescent="0.25">
      <c r="A2015" s="2"/>
      <c r="B2015" s="1" t="s">
        <v>54</v>
      </c>
      <c r="C2015" s="1" t="s">
        <v>54</v>
      </c>
      <c r="D2015" s="1" t="s">
        <v>54</v>
      </c>
      <c r="E2015" s="1" t="s">
        <v>54</v>
      </c>
      <c r="I2015" s="1" t="s">
        <v>54</v>
      </c>
      <c r="J2015" s="2"/>
      <c r="K2015" s="1" t="s">
        <v>54</v>
      </c>
      <c r="M2015" s="1" t="b">
        <f>OR(Solution!$C$2=1,INDEX(Solution!$A$1:$A$11,Solution!$C$2)=Sales_Pipeline[Country])</f>
        <v>1</v>
      </c>
    </row>
    <row r="2016" spans="1:13" x14ac:dyDescent="0.25">
      <c r="A2016" s="2"/>
      <c r="B2016" s="1" t="s">
        <v>54</v>
      </c>
      <c r="C2016" s="1" t="s">
        <v>54</v>
      </c>
      <c r="D2016" s="1" t="s">
        <v>54</v>
      </c>
      <c r="E2016" s="1" t="s">
        <v>54</v>
      </c>
      <c r="I2016" s="1" t="s">
        <v>54</v>
      </c>
      <c r="J2016" s="2"/>
      <c r="K2016" s="1" t="s">
        <v>54</v>
      </c>
      <c r="M2016" s="1" t="b">
        <f>OR(Solution!$C$2=1,INDEX(Solution!$A$1:$A$11,Solution!$C$2)=Sales_Pipeline[Country])</f>
        <v>1</v>
      </c>
    </row>
    <row r="2017" spans="1:13" x14ac:dyDescent="0.25">
      <c r="A2017" s="2"/>
      <c r="B2017" s="1" t="s">
        <v>54</v>
      </c>
      <c r="C2017" s="1" t="s">
        <v>54</v>
      </c>
      <c r="D2017" s="1" t="s">
        <v>54</v>
      </c>
      <c r="E2017" s="1" t="s">
        <v>54</v>
      </c>
      <c r="I2017" s="1" t="s">
        <v>54</v>
      </c>
      <c r="J2017" s="2"/>
      <c r="K2017" s="1" t="s">
        <v>54</v>
      </c>
      <c r="M2017" s="1" t="b">
        <f>OR(Solution!$C$2=1,INDEX(Solution!$A$1:$A$11,Solution!$C$2)=Sales_Pipeline[Country])</f>
        <v>1</v>
      </c>
    </row>
    <row r="2018" spans="1:13" x14ac:dyDescent="0.25">
      <c r="A2018" s="2"/>
      <c r="B2018" s="1" t="s">
        <v>54</v>
      </c>
      <c r="C2018" s="1" t="s">
        <v>54</v>
      </c>
      <c r="D2018" s="1" t="s">
        <v>54</v>
      </c>
      <c r="E2018" s="1" t="s">
        <v>54</v>
      </c>
      <c r="I2018" s="1" t="s">
        <v>54</v>
      </c>
      <c r="J2018" s="2"/>
      <c r="K2018" s="1" t="s">
        <v>54</v>
      </c>
      <c r="M2018" s="1" t="b">
        <f>OR(Solution!$C$2=1,INDEX(Solution!$A$1:$A$11,Solution!$C$2)=Sales_Pipeline[Country])</f>
        <v>1</v>
      </c>
    </row>
    <row r="2019" spans="1:13" x14ac:dyDescent="0.25">
      <c r="A2019" s="2"/>
      <c r="B2019" s="1" t="s">
        <v>54</v>
      </c>
      <c r="C2019" s="1" t="s">
        <v>54</v>
      </c>
      <c r="D2019" s="1" t="s">
        <v>54</v>
      </c>
      <c r="E2019" s="1" t="s">
        <v>54</v>
      </c>
      <c r="I2019" s="1" t="s">
        <v>54</v>
      </c>
      <c r="J2019" s="2"/>
      <c r="K2019" s="1" t="s">
        <v>54</v>
      </c>
      <c r="M2019" s="1" t="b">
        <f>OR(Solution!$C$2=1,INDEX(Solution!$A$1:$A$11,Solution!$C$2)=Sales_Pipeline[Country])</f>
        <v>1</v>
      </c>
    </row>
    <row r="2020" spans="1:13" x14ac:dyDescent="0.25">
      <c r="A2020" s="2"/>
      <c r="B2020" s="1" t="s">
        <v>54</v>
      </c>
      <c r="C2020" s="1" t="s">
        <v>54</v>
      </c>
      <c r="D2020" s="1" t="s">
        <v>54</v>
      </c>
      <c r="E2020" s="1" t="s">
        <v>54</v>
      </c>
      <c r="I2020" s="1" t="s">
        <v>54</v>
      </c>
      <c r="J2020" s="2"/>
      <c r="K2020" s="1" t="s">
        <v>54</v>
      </c>
      <c r="M2020" s="1" t="b">
        <f>OR(Solution!$C$2=1,INDEX(Solution!$A$1:$A$11,Solution!$C$2)=Sales_Pipeline[Country])</f>
        <v>1</v>
      </c>
    </row>
    <row r="2021" spans="1:13" x14ac:dyDescent="0.25">
      <c r="A2021" s="2"/>
      <c r="B2021" s="1" t="s">
        <v>54</v>
      </c>
      <c r="C2021" s="1" t="s">
        <v>54</v>
      </c>
      <c r="D2021" s="1" t="s">
        <v>54</v>
      </c>
      <c r="E2021" s="1" t="s">
        <v>54</v>
      </c>
      <c r="I2021" s="1" t="s">
        <v>54</v>
      </c>
      <c r="J2021" s="2"/>
      <c r="K2021" s="1" t="s">
        <v>54</v>
      </c>
      <c r="M2021" s="1" t="b">
        <f>OR(Solution!$C$2=1,INDEX(Solution!$A$1:$A$11,Solution!$C$2)=Sales_Pipeline[Country])</f>
        <v>1</v>
      </c>
    </row>
    <row r="2022" spans="1:13" x14ac:dyDescent="0.25">
      <c r="A2022" s="2"/>
      <c r="B2022" s="1" t="s">
        <v>54</v>
      </c>
      <c r="C2022" s="1" t="s">
        <v>54</v>
      </c>
      <c r="D2022" s="1" t="s">
        <v>54</v>
      </c>
      <c r="E2022" s="1" t="s">
        <v>54</v>
      </c>
      <c r="I2022" s="1" t="s">
        <v>54</v>
      </c>
      <c r="J2022" s="2"/>
      <c r="K2022" s="1" t="s">
        <v>54</v>
      </c>
      <c r="M2022" s="1" t="b">
        <f>OR(Solution!$C$2=1,INDEX(Solution!$A$1:$A$11,Solution!$C$2)=Sales_Pipeline[Country])</f>
        <v>1</v>
      </c>
    </row>
    <row r="2023" spans="1:13" x14ac:dyDescent="0.25">
      <c r="A2023" s="2"/>
      <c r="B2023" s="1" t="s">
        <v>54</v>
      </c>
      <c r="C2023" s="1" t="s">
        <v>54</v>
      </c>
      <c r="D2023" s="1" t="s">
        <v>54</v>
      </c>
      <c r="E2023" s="1" t="s">
        <v>54</v>
      </c>
      <c r="I2023" s="1" t="s">
        <v>54</v>
      </c>
      <c r="J2023" s="2"/>
      <c r="K2023" s="1" t="s">
        <v>54</v>
      </c>
      <c r="M2023" s="1" t="b">
        <f>OR(Solution!$C$2=1,INDEX(Solution!$A$1:$A$11,Solution!$C$2)=Sales_Pipeline[Country])</f>
        <v>1</v>
      </c>
    </row>
    <row r="2024" spans="1:13" x14ac:dyDescent="0.25">
      <c r="A2024" s="2"/>
      <c r="B2024" s="1" t="s">
        <v>54</v>
      </c>
      <c r="C2024" s="1" t="s">
        <v>54</v>
      </c>
      <c r="D2024" s="1" t="s">
        <v>54</v>
      </c>
      <c r="E2024" s="1" t="s">
        <v>54</v>
      </c>
      <c r="I2024" s="1" t="s">
        <v>54</v>
      </c>
      <c r="J2024" s="2"/>
      <c r="K2024" s="1" t="s">
        <v>54</v>
      </c>
      <c r="M2024" s="1" t="b">
        <f>OR(Solution!$C$2=1,INDEX(Solution!$A$1:$A$11,Solution!$C$2)=Sales_Pipeline[Country])</f>
        <v>1</v>
      </c>
    </row>
    <row r="2025" spans="1:13" x14ac:dyDescent="0.25">
      <c r="A2025" s="2"/>
      <c r="B2025" s="1" t="s">
        <v>54</v>
      </c>
      <c r="C2025" s="1" t="s">
        <v>54</v>
      </c>
      <c r="D2025" s="1" t="s">
        <v>54</v>
      </c>
      <c r="E2025" s="1" t="s">
        <v>54</v>
      </c>
      <c r="I2025" s="1" t="s">
        <v>54</v>
      </c>
      <c r="J2025" s="2"/>
      <c r="K2025" s="1" t="s">
        <v>54</v>
      </c>
      <c r="M2025" s="1" t="b">
        <f>OR(Solution!$C$2=1,INDEX(Solution!$A$1:$A$11,Solution!$C$2)=Sales_Pipeline[Country])</f>
        <v>1</v>
      </c>
    </row>
    <row r="2026" spans="1:13" x14ac:dyDescent="0.25">
      <c r="A2026" s="2"/>
      <c r="B2026" s="1" t="s">
        <v>54</v>
      </c>
      <c r="C2026" s="1" t="s">
        <v>54</v>
      </c>
      <c r="D2026" s="1" t="s">
        <v>54</v>
      </c>
      <c r="E2026" s="1" t="s">
        <v>54</v>
      </c>
      <c r="I2026" s="1" t="s">
        <v>54</v>
      </c>
      <c r="J2026" s="2"/>
      <c r="K2026" s="1" t="s">
        <v>54</v>
      </c>
      <c r="M2026" s="1" t="b">
        <f>OR(Solution!$C$2=1,INDEX(Solution!$A$1:$A$11,Solution!$C$2)=Sales_Pipeline[Country])</f>
        <v>1</v>
      </c>
    </row>
    <row r="2027" spans="1:13" x14ac:dyDescent="0.25">
      <c r="A2027" s="2"/>
      <c r="B2027" s="1" t="s">
        <v>54</v>
      </c>
      <c r="C2027" s="1" t="s">
        <v>54</v>
      </c>
      <c r="D2027" s="1" t="s">
        <v>54</v>
      </c>
      <c r="E2027" s="1" t="s">
        <v>54</v>
      </c>
      <c r="I2027" s="1" t="s">
        <v>54</v>
      </c>
      <c r="J2027" s="2"/>
      <c r="K2027" s="1" t="s">
        <v>54</v>
      </c>
      <c r="M2027" s="1" t="b">
        <f>OR(Solution!$C$2=1,INDEX(Solution!$A$1:$A$11,Solution!$C$2)=Sales_Pipeline[Country])</f>
        <v>1</v>
      </c>
    </row>
    <row r="2028" spans="1:13" x14ac:dyDescent="0.25">
      <c r="A2028" s="2"/>
      <c r="B2028" s="1" t="s">
        <v>54</v>
      </c>
      <c r="C2028" s="1" t="s">
        <v>54</v>
      </c>
      <c r="D2028" s="1" t="s">
        <v>54</v>
      </c>
      <c r="E2028" s="1" t="s">
        <v>54</v>
      </c>
      <c r="I2028" s="1" t="s">
        <v>54</v>
      </c>
      <c r="J2028" s="2"/>
      <c r="K2028" s="1" t="s">
        <v>54</v>
      </c>
      <c r="M2028" s="1" t="b">
        <f>OR(Solution!$C$2=1,INDEX(Solution!$A$1:$A$11,Solution!$C$2)=Sales_Pipeline[Country])</f>
        <v>1</v>
      </c>
    </row>
    <row r="2029" spans="1:13" x14ac:dyDescent="0.25">
      <c r="A2029" s="2"/>
      <c r="B2029" s="1" t="s">
        <v>54</v>
      </c>
      <c r="C2029" s="1" t="s">
        <v>54</v>
      </c>
      <c r="D2029" s="1" t="s">
        <v>54</v>
      </c>
      <c r="E2029" s="1" t="s">
        <v>54</v>
      </c>
      <c r="I2029" s="1" t="s">
        <v>54</v>
      </c>
      <c r="J2029" s="2"/>
      <c r="K2029" s="1" t="s">
        <v>54</v>
      </c>
      <c r="M2029" s="1" t="b">
        <f>OR(Solution!$C$2=1,INDEX(Solution!$A$1:$A$11,Solution!$C$2)=Sales_Pipeline[Country])</f>
        <v>1</v>
      </c>
    </row>
    <row r="2030" spans="1:13" x14ac:dyDescent="0.25">
      <c r="A2030" s="2"/>
      <c r="B2030" s="1" t="s">
        <v>54</v>
      </c>
      <c r="C2030" s="1" t="s">
        <v>54</v>
      </c>
      <c r="D2030" s="1" t="s">
        <v>54</v>
      </c>
      <c r="E2030" s="1" t="s">
        <v>54</v>
      </c>
      <c r="I2030" s="1" t="s">
        <v>54</v>
      </c>
      <c r="J2030" s="2"/>
      <c r="K2030" s="1" t="s">
        <v>54</v>
      </c>
      <c r="M2030" s="1" t="b">
        <f>OR(Solution!$C$2=1,INDEX(Solution!$A$1:$A$11,Solution!$C$2)=Sales_Pipeline[Country])</f>
        <v>1</v>
      </c>
    </row>
    <row r="2031" spans="1:13" x14ac:dyDescent="0.25">
      <c r="A2031" s="2"/>
      <c r="B2031" s="1" t="s">
        <v>54</v>
      </c>
      <c r="C2031" s="1" t="s">
        <v>54</v>
      </c>
      <c r="D2031" s="1" t="s">
        <v>54</v>
      </c>
      <c r="E2031" s="1" t="s">
        <v>54</v>
      </c>
      <c r="I2031" s="1" t="s">
        <v>54</v>
      </c>
      <c r="J2031" s="2"/>
      <c r="K2031" s="1" t="s">
        <v>54</v>
      </c>
      <c r="M2031" s="1" t="b">
        <f>OR(Solution!$C$2=1,INDEX(Solution!$A$1:$A$11,Solution!$C$2)=Sales_Pipeline[Country])</f>
        <v>1</v>
      </c>
    </row>
    <row r="2032" spans="1:13" x14ac:dyDescent="0.25">
      <c r="A2032" s="2"/>
      <c r="B2032" s="1" t="s">
        <v>54</v>
      </c>
      <c r="C2032" s="1" t="s">
        <v>54</v>
      </c>
      <c r="D2032" s="1" t="s">
        <v>54</v>
      </c>
      <c r="E2032" s="1" t="s">
        <v>54</v>
      </c>
      <c r="I2032" s="1" t="s">
        <v>54</v>
      </c>
      <c r="J2032" s="2"/>
      <c r="K2032" s="1" t="s">
        <v>54</v>
      </c>
      <c r="M2032" s="1" t="b">
        <f>OR(Solution!$C$2=1,INDEX(Solution!$A$1:$A$11,Solution!$C$2)=Sales_Pipeline[Country])</f>
        <v>1</v>
      </c>
    </row>
    <row r="2033" spans="1:13" x14ac:dyDescent="0.25">
      <c r="A2033" s="2"/>
      <c r="B2033" s="1" t="s">
        <v>54</v>
      </c>
      <c r="C2033" s="1" t="s">
        <v>54</v>
      </c>
      <c r="D2033" s="1" t="s">
        <v>54</v>
      </c>
      <c r="E2033" s="1" t="s">
        <v>54</v>
      </c>
      <c r="I2033" s="1" t="s">
        <v>54</v>
      </c>
      <c r="J2033" s="2"/>
      <c r="K2033" s="1" t="s">
        <v>54</v>
      </c>
      <c r="M2033" s="1" t="b">
        <f>OR(Solution!$C$2=1,INDEX(Solution!$A$1:$A$11,Solution!$C$2)=Sales_Pipeline[Country])</f>
        <v>1</v>
      </c>
    </row>
    <row r="2034" spans="1:13" x14ac:dyDescent="0.25">
      <c r="A2034" s="2"/>
      <c r="B2034" s="1" t="s">
        <v>54</v>
      </c>
      <c r="C2034" s="1" t="s">
        <v>54</v>
      </c>
      <c r="D2034" s="1" t="s">
        <v>54</v>
      </c>
      <c r="E2034" s="1" t="s">
        <v>54</v>
      </c>
      <c r="I2034" s="1" t="s">
        <v>54</v>
      </c>
      <c r="J2034" s="2"/>
      <c r="K2034" s="1" t="s">
        <v>54</v>
      </c>
      <c r="M2034" s="1" t="b">
        <f>OR(Solution!$C$2=1,INDEX(Solution!$A$1:$A$11,Solution!$C$2)=Sales_Pipeline[Country])</f>
        <v>1</v>
      </c>
    </row>
    <row r="2035" spans="1:13" x14ac:dyDescent="0.25">
      <c r="A2035" s="2"/>
      <c r="B2035" s="1" t="s">
        <v>54</v>
      </c>
      <c r="C2035" s="1" t="s">
        <v>54</v>
      </c>
      <c r="D2035" s="1" t="s">
        <v>54</v>
      </c>
      <c r="E2035" s="1" t="s">
        <v>54</v>
      </c>
      <c r="I2035" s="1" t="s">
        <v>54</v>
      </c>
      <c r="J2035" s="2"/>
      <c r="K2035" s="1" t="s">
        <v>54</v>
      </c>
      <c r="M2035" s="1" t="b">
        <f>OR(Solution!$C$2=1,INDEX(Solution!$A$1:$A$11,Solution!$C$2)=Sales_Pipeline[Country])</f>
        <v>1</v>
      </c>
    </row>
    <row r="2036" spans="1:13" x14ac:dyDescent="0.25">
      <c r="A2036" s="2"/>
      <c r="B2036" s="1" t="s">
        <v>54</v>
      </c>
      <c r="C2036" s="1" t="s">
        <v>54</v>
      </c>
      <c r="D2036" s="1" t="s">
        <v>54</v>
      </c>
      <c r="E2036" s="1" t="s">
        <v>54</v>
      </c>
      <c r="I2036" s="1" t="s">
        <v>54</v>
      </c>
      <c r="J2036" s="2"/>
      <c r="K2036" s="1" t="s">
        <v>54</v>
      </c>
      <c r="M2036" s="1" t="b">
        <f>OR(Solution!$C$2=1,INDEX(Solution!$A$1:$A$11,Solution!$C$2)=Sales_Pipeline[Country])</f>
        <v>1</v>
      </c>
    </row>
    <row r="2037" spans="1:13" x14ac:dyDescent="0.25">
      <c r="A2037" s="2"/>
      <c r="B2037" s="1" t="s">
        <v>54</v>
      </c>
      <c r="C2037" s="1" t="s">
        <v>54</v>
      </c>
      <c r="D2037" s="1" t="s">
        <v>54</v>
      </c>
      <c r="E2037" s="1" t="s">
        <v>54</v>
      </c>
      <c r="I2037" s="1" t="s">
        <v>54</v>
      </c>
      <c r="J2037" s="2"/>
      <c r="K2037" s="1" t="s">
        <v>54</v>
      </c>
      <c r="M2037" s="1" t="b">
        <f>OR(Solution!$C$2=1,INDEX(Solution!$A$1:$A$11,Solution!$C$2)=Sales_Pipeline[Country])</f>
        <v>1</v>
      </c>
    </row>
    <row r="2038" spans="1:13" x14ac:dyDescent="0.25">
      <c r="A2038" s="2"/>
      <c r="B2038" s="1" t="s">
        <v>54</v>
      </c>
      <c r="C2038" s="1" t="s">
        <v>54</v>
      </c>
      <c r="D2038" s="1" t="s">
        <v>54</v>
      </c>
      <c r="E2038" s="1" t="s">
        <v>54</v>
      </c>
      <c r="I2038" s="1" t="s">
        <v>54</v>
      </c>
      <c r="J2038" s="2"/>
      <c r="K2038" s="1" t="s">
        <v>54</v>
      </c>
      <c r="M2038" s="1" t="b">
        <f>OR(Solution!$C$2=1,INDEX(Solution!$A$1:$A$11,Solution!$C$2)=Sales_Pipeline[Country])</f>
        <v>1</v>
      </c>
    </row>
    <row r="2039" spans="1:13" x14ac:dyDescent="0.25">
      <c r="A2039" s="2"/>
      <c r="B2039" s="1" t="s">
        <v>54</v>
      </c>
      <c r="C2039" s="1" t="s">
        <v>54</v>
      </c>
      <c r="D2039" s="1" t="s">
        <v>54</v>
      </c>
      <c r="E2039" s="1" t="s">
        <v>54</v>
      </c>
      <c r="I2039" s="1" t="s">
        <v>54</v>
      </c>
      <c r="J2039" s="2"/>
      <c r="K2039" s="1" t="s">
        <v>54</v>
      </c>
      <c r="M2039" s="1" t="b">
        <f>OR(Solution!$C$2=1,INDEX(Solution!$A$1:$A$11,Solution!$C$2)=Sales_Pipeline[Country])</f>
        <v>1</v>
      </c>
    </row>
    <row r="2040" spans="1:13" x14ac:dyDescent="0.25">
      <c r="A2040" s="2"/>
      <c r="B2040" s="1" t="s">
        <v>54</v>
      </c>
      <c r="C2040" s="1" t="s">
        <v>54</v>
      </c>
      <c r="D2040" s="1" t="s">
        <v>54</v>
      </c>
      <c r="E2040" s="1" t="s">
        <v>54</v>
      </c>
      <c r="I2040" s="1" t="s">
        <v>54</v>
      </c>
      <c r="J2040" s="2"/>
      <c r="K2040" s="1" t="s">
        <v>54</v>
      </c>
      <c r="M2040" s="1" t="b">
        <f>OR(Solution!$C$2=1,INDEX(Solution!$A$1:$A$11,Solution!$C$2)=Sales_Pipeline[Country])</f>
        <v>1</v>
      </c>
    </row>
    <row r="2041" spans="1:13" x14ac:dyDescent="0.25">
      <c r="A2041" s="2"/>
      <c r="B2041" s="1" t="s">
        <v>54</v>
      </c>
      <c r="C2041" s="1" t="s">
        <v>54</v>
      </c>
      <c r="D2041" s="1" t="s">
        <v>54</v>
      </c>
      <c r="E2041" s="1" t="s">
        <v>54</v>
      </c>
      <c r="I2041" s="1" t="s">
        <v>54</v>
      </c>
      <c r="J2041" s="2"/>
      <c r="K2041" s="1" t="s">
        <v>54</v>
      </c>
      <c r="M2041" s="1" t="b">
        <f>OR(Solution!$C$2=1,INDEX(Solution!$A$1:$A$11,Solution!$C$2)=Sales_Pipeline[Country])</f>
        <v>1</v>
      </c>
    </row>
    <row r="2042" spans="1:13" x14ac:dyDescent="0.25">
      <c r="A2042" s="2"/>
      <c r="B2042" s="1" t="s">
        <v>54</v>
      </c>
      <c r="C2042" s="1" t="s">
        <v>54</v>
      </c>
      <c r="D2042" s="1" t="s">
        <v>54</v>
      </c>
      <c r="E2042" s="1" t="s">
        <v>54</v>
      </c>
      <c r="I2042" s="1" t="s">
        <v>54</v>
      </c>
      <c r="J2042" s="2"/>
      <c r="K2042" s="1" t="s">
        <v>54</v>
      </c>
      <c r="M2042" s="1" t="b">
        <f>OR(Solution!$C$2=1,INDEX(Solution!$A$1:$A$11,Solution!$C$2)=Sales_Pipeline[Country])</f>
        <v>1</v>
      </c>
    </row>
    <row r="2043" spans="1:13" x14ac:dyDescent="0.25">
      <c r="A2043" s="2"/>
      <c r="B2043" s="1" t="s">
        <v>54</v>
      </c>
      <c r="C2043" s="1" t="s">
        <v>54</v>
      </c>
      <c r="D2043" s="1" t="s">
        <v>54</v>
      </c>
      <c r="E2043" s="1" t="s">
        <v>54</v>
      </c>
      <c r="I2043" s="1" t="s">
        <v>54</v>
      </c>
      <c r="J2043" s="2"/>
      <c r="K2043" s="1" t="s">
        <v>54</v>
      </c>
      <c r="M2043" s="1" t="b">
        <f>OR(Solution!$C$2=1,INDEX(Solution!$A$1:$A$11,Solution!$C$2)=Sales_Pipeline[Country])</f>
        <v>1</v>
      </c>
    </row>
    <row r="2044" spans="1:13" x14ac:dyDescent="0.25">
      <c r="A2044" s="2"/>
      <c r="B2044" s="1" t="s">
        <v>54</v>
      </c>
      <c r="C2044" s="1" t="s">
        <v>54</v>
      </c>
      <c r="D2044" s="1" t="s">
        <v>54</v>
      </c>
      <c r="E2044" s="1" t="s">
        <v>54</v>
      </c>
      <c r="I2044" s="1" t="s">
        <v>54</v>
      </c>
      <c r="J2044" s="2"/>
      <c r="K2044" s="1" t="s">
        <v>54</v>
      </c>
      <c r="M2044" s="1" t="b">
        <f>OR(Solution!$C$2=1,INDEX(Solution!$A$1:$A$11,Solution!$C$2)=Sales_Pipeline[Country])</f>
        <v>1</v>
      </c>
    </row>
    <row r="2045" spans="1:13" x14ac:dyDescent="0.25">
      <c r="A2045" s="2"/>
      <c r="B2045" s="1" t="s">
        <v>54</v>
      </c>
      <c r="C2045" s="1" t="s">
        <v>54</v>
      </c>
      <c r="D2045" s="1" t="s">
        <v>54</v>
      </c>
      <c r="E2045" s="1" t="s">
        <v>54</v>
      </c>
      <c r="I2045" s="1" t="s">
        <v>54</v>
      </c>
      <c r="J2045" s="2"/>
      <c r="K2045" s="1" t="s">
        <v>54</v>
      </c>
      <c r="M2045" s="1" t="b">
        <f>OR(Solution!$C$2=1,INDEX(Solution!$A$1:$A$11,Solution!$C$2)=Sales_Pipeline[Country])</f>
        <v>1</v>
      </c>
    </row>
    <row r="2046" spans="1:13" x14ac:dyDescent="0.25">
      <c r="A2046" s="2"/>
      <c r="B2046" s="1" t="s">
        <v>54</v>
      </c>
      <c r="C2046" s="1" t="s">
        <v>54</v>
      </c>
      <c r="D2046" s="1" t="s">
        <v>54</v>
      </c>
      <c r="E2046" s="1" t="s">
        <v>54</v>
      </c>
      <c r="I2046" s="1" t="s">
        <v>54</v>
      </c>
      <c r="J2046" s="2"/>
      <c r="K2046" s="1" t="s">
        <v>54</v>
      </c>
      <c r="M2046" s="1" t="b">
        <f>OR(Solution!$C$2=1,INDEX(Solution!$A$1:$A$11,Solution!$C$2)=Sales_Pipeline[Country])</f>
        <v>1</v>
      </c>
    </row>
    <row r="2047" spans="1:13" x14ac:dyDescent="0.25">
      <c r="A2047" s="2"/>
      <c r="B2047" s="1" t="s">
        <v>54</v>
      </c>
      <c r="C2047" s="1" t="s">
        <v>54</v>
      </c>
      <c r="D2047" s="1" t="s">
        <v>54</v>
      </c>
      <c r="E2047" s="1" t="s">
        <v>54</v>
      </c>
      <c r="I2047" s="1" t="s">
        <v>54</v>
      </c>
      <c r="J2047" s="2"/>
      <c r="K2047" s="1" t="s">
        <v>54</v>
      </c>
      <c r="M2047" s="1" t="b">
        <f>OR(Solution!$C$2=1,INDEX(Solution!$A$1:$A$11,Solution!$C$2)=Sales_Pipeline[Country])</f>
        <v>1</v>
      </c>
    </row>
    <row r="2048" spans="1:13" x14ac:dyDescent="0.25">
      <c r="A2048" s="2"/>
      <c r="B2048" s="1" t="s">
        <v>54</v>
      </c>
      <c r="C2048" s="1" t="s">
        <v>54</v>
      </c>
      <c r="D2048" s="1" t="s">
        <v>54</v>
      </c>
      <c r="E2048" s="1" t="s">
        <v>54</v>
      </c>
      <c r="I2048" s="1" t="s">
        <v>54</v>
      </c>
      <c r="J2048" s="2"/>
      <c r="K2048" s="1" t="s">
        <v>54</v>
      </c>
      <c r="M2048" s="1" t="b">
        <f>OR(Solution!$C$2=1,INDEX(Solution!$A$1:$A$11,Solution!$C$2)=Sales_Pipeline[Country])</f>
        <v>1</v>
      </c>
    </row>
    <row r="2049" spans="1:13" x14ac:dyDescent="0.25">
      <c r="A2049" s="2"/>
      <c r="B2049" s="1" t="s">
        <v>54</v>
      </c>
      <c r="C2049" s="1" t="s">
        <v>54</v>
      </c>
      <c r="D2049" s="1" t="s">
        <v>54</v>
      </c>
      <c r="E2049" s="1" t="s">
        <v>54</v>
      </c>
      <c r="I2049" s="1" t="s">
        <v>54</v>
      </c>
      <c r="J2049" s="2"/>
      <c r="K2049" s="1" t="s">
        <v>54</v>
      </c>
      <c r="M2049" s="1" t="b">
        <f>OR(Solution!$C$2=1,INDEX(Solution!$A$1:$A$11,Solution!$C$2)=Sales_Pipeline[Country])</f>
        <v>1</v>
      </c>
    </row>
    <row r="2050" spans="1:13" x14ac:dyDescent="0.25">
      <c r="A2050" s="2"/>
      <c r="B2050" s="1" t="s">
        <v>54</v>
      </c>
      <c r="C2050" s="1" t="s">
        <v>54</v>
      </c>
      <c r="D2050" s="1" t="s">
        <v>54</v>
      </c>
      <c r="E2050" s="1" t="s">
        <v>54</v>
      </c>
      <c r="I2050" s="1" t="s">
        <v>54</v>
      </c>
      <c r="J2050" s="2"/>
      <c r="K2050" s="1" t="s">
        <v>54</v>
      </c>
      <c r="M2050" s="1" t="b">
        <f>OR(Solution!$C$2=1,INDEX(Solution!$A$1:$A$11,Solution!$C$2)=Sales_Pipeline[Country])</f>
        <v>1</v>
      </c>
    </row>
    <row r="2051" spans="1:13" x14ac:dyDescent="0.25">
      <c r="A2051" s="2"/>
      <c r="B2051" s="1" t="s">
        <v>54</v>
      </c>
      <c r="C2051" s="1" t="s">
        <v>54</v>
      </c>
      <c r="D2051" s="1" t="s">
        <v>54</v>
      </c>
      <c r="E2051" s="1" t="s">
        <v>54</v>
      </c>
      <c r="I2051" s="1" t="s">
        <v>54</v>
      </c>
      <c r="J2051" s="2"/>
      <c r="K2051" s="1" t="s">
        <v>54</v>
      </c>
      <c r="M2051" s="1" t="b">
        <f>OR(Solution!$C$2=1,INDEX(Solution!$A$1:$A$11,Solution!$C$2)=Sales_Pipeline[Country])</f>
        <v>1</v>
      </c>
    </row>
    <row r="2052" spans="1:13" x14ac:dyDescent="0.25">
      <c r="A2052" s="2"/>
      <c r="B2052" s="1" t="s">
        <v>54</v>
      </c>
      <c r="C2052" s="1" t="s">
        <v>54</v>
      </c>
      <c r="D2052" s="1" t="s">
        <v>54</v>
      </c>
      <c r="E2052" s="1" t="s">
        <v>54</v>
      </c>
      <c r="I2052" s="1" t="s">
        <v>54</v>
      </c>
      <c r="J2052" s="2"/>
      <c r="K2052" s="1" t="s">
        <v>54</v>
      </c>
      <c r="M2052" s="1" t="b">
        <f>OR(Solution!$C$2=1,INDEX(Solution!$A$1:$A$11,Solution!$C$2)=Sales_Pipeline[Country])</f>
        <v>1</v>
      </c>
    </row>
    <row r="2053" spans="1:13" x14ac:dyDescent="0.25">
      <c r="A2053" s="2"/>
      <c r="B2053" s="1" t="s">
        <v>54</v>
      </c>
      <c r="C2053" s="1" t="s">
        <v>54</v>
      </c>
      <c r="D2053" s="1" t="s">
        <v>54</v>
      </c>
      <c r="E2053" s="1" t="s">
        <v>54</v>
      </c>
      <c r="I2053" s="1" t="s">
        <v>54</v>
      </c>
      <c r="J2053" s="2"/>
      <c r="K2053" s="1" t="s">
        <v>54</v>
      </c>
      <c r="M2053" s="1" t="b">
        <f>OR(Solution!$C$2=1,INDEX(Solution!$A$1:$A$11,Solution!$C$2)=Sales_Pipeline[Country])</f>
        <v>1</v>
      </c>
    </row>
    <row r="2054" spans="1:13" x14ac:dyDescent="0.25">
      <c r="A2054" s="2"/>
      <c r="B2054" s="1" t="s">
        <v>54</v>
      </c>
      <c r="C2054" s="1" t="s">
        <v>54</v>
      </c>
      <c r="D2054" s="1" t="s">
        <v>54</v>
      </c>
      <c r="E2054" s="1" t="s">
        <v>54</v>
      </c>
      <c r="I2054" s="1" t="s">
        <v>54</v>
      </c>
      <c r="J2054" s="2"/>
      <c r="K2054" s="1" t="s">
        <v>54</v>
      </c>
      <c r="M2054" s="1" t="b">
        <f>OR(Solution!$C$2=1,INDEX(Solution!$A$1:$A$11,Solution!$C$2)=Sales_Pipeline[Country])</f>
        <v>1</v>
      </c>
    </row>
    <row r="2055" spans="1:13" x14ac:dyDescent="0.25">
      <c r="A2055" s="2"/>
      <c r="B2055" s="1" t="s">
        <v>54</v>
      </c>
      <c r="C2055" s="1" t="s">
        <v>54</v>
      </c>
      <c r="D2055" s="1" t="s">
        <v>54</v>
      </c>
      <c r="E2055" s="1" t="s">
        <v>54</v>
      </c>
      <c r="I2055" s="1" t="s">
        <v>54</v>
      </c>
      <c r="J2055" s="2"/>
      <c r="K2055" s="1" t="s">
        <v>54</v>
      </c>
      <c r="M2055" s="1" t="b">
        <f>OR(Solution!$C$2=1,INDEX(Solution!$A$1:$A$11,Solution!$C$2)=Sales_Pipeline[Country])</f>
        <v>1</v>
      </c>
    </row>
    <row r="2056" spans="1:13" x14ac:dyDescent="0.25">
      <c r="A2056" s="2"/>
      <c r="B2056" s="1" t="s">
        <v>54</v>
      </c>
      <c r="C2056" s="1" t="s">
        <v>54</v>
      </c>
      <c r="D2056" s="1" t="s">
        <v>54</v>
      </c>
      <c r="E2056" s="1" t="s">
        <v>54</v>
      </c>
      <c r="I2056" s="1" t="s">
        <v>54</v>
      </c>
      <c r="J2056" s="2"/>
      <c r="K2056" s="1" t="s">
        <v>54</v>
      </c>
      <c r="M2056" s="1" t="b">
        <f>OR(Solution!$C$2=1,INDEX(Solution!$A$1:$A$11,Solution!$C$2)=Sales_Pipeline[Country])</f>
        <v>1</v>
      </c>
    </row>
    <row r="2057" spans="1:13" x14ac:dyDescent="0.25">
      <c r="A2057" s="2"/>
      <c r="B2057" s="1" t="s">
        <v>54</v>
      </c>
      <c r="C2057" s="1" t="s">
        <v>54</v>
      </c>
      <c r="D2057" s="1" t="s">
        <v>54</v>
      </c>
      <c r="E2057" s="1" t="s">
        <v>54</v>
      </c>
      <c r="I2057" s="1" t="s">
        <v>54</v>
      </c>
      <c r="J2057" s="2"/>
      <c r="K2057" s="1" t="s">
        <v>54</v>
      </c>
      <c r="M2057" s="1" t="b">
        <f>OR(Solution!$C$2=1,INDEX(Solution!$A$1:$A$11,Solution!$C$2)=Sales_Pipeline[Country])</f>
        <v>1</v>
      </c>
    </row>
    <row r="2058" spans="1:13" x14ac:dyDescent="0.25">
      <c r="A2058" s="2"/>
      <c r="B2058" s="1" t="s">
        <v>54</v>
      </c>
      <c r="C2058" s="1" t="s">
        <v>54</v>
      </c>
      <c r="D2058" s="1" t="s">
        <v>54</v>
      </c>
      <c r="E2058" s="1" t="s">
        <v>54</v>
      </c>
      <c r="I2058" s="1" t="s">
        <v>54</v>
      </c>
      <c r="J2058" s="2"/>
      <c r="K2058" s="1" t="s">
        <v>54</v>
      </c>
      <c r="M2058" s="1" t="b">
        <f>OR(Solution!$C$2=1,INDEX(Solution!$A$1:$A$11,Solution!$C$2)=Sales_Pipeline[Country])</f>
        <v>1</v>
      </c>
    </row>
    <row r="2059" spans="1:13" x14ac:dyDescent="0.25">
      <c r="A2059" s="2"/>
      <c r="B2059" s="1" t="s">
        <v>54</v>
      </c>
      <c r="C2059" s="1" t="s">
        <v>54</v>
      </c>
      <c r="D2059" s="1" t="s">
        <v>54</v>
      </c>
      <c r="E2059" s="1" t="s">
        <v>54</v>
      </c>
      <c r="I2059" s="1" t="s">
        <v>54</v>
      </c>
      <c r="J2059" s="2"/>
      <c r="K2059" s="1" t="s">
        <v>54</v>
      </c>
      <c r="M2059" s="1" t="b">
        <f>OR(Solution!$C$2=1,INDEX(Solution!$A$1:$A$11,Solution!$C$2)=Sales_Pipeline[Country])</f>
        <v>1</v>
      </c>
    </row>
    <row r="2060" spans="1:13" x14ac:dyDescent="0.25">
      <c r="A2060" s="2"/>
      <c r="B2060" s="1" t="s">
        <v>54</v>
      </c>
      <c r="C2060" s="1" t="s">
        <v>54</v>
      </c>
      <c r="D2060" s="1" t="s">
        <v>54</v>
      </c>
      <c r="E2060" s="1" t="s">
        <v>54</v>
      </c>
      <c r="I2060" s="1" t="s">
        <v>54</v>
      </c>
      <c r="J2060" s="2"/>
      <c r="K2060" s="1" t="s">
        <v>54</v>
      </c>
      <c r="M2060" s="1" t="b">
        <f>OR(Solution!$C$2=1,INDEX(Solution!$A$1:$A$11,Solution!$C$2)=Sales_Pipeline[Country])</f>
        <v>1</v>
      </c>
    </row>
    <row r="2061" spans="1:13" x14ac:dyDescent="0.25">
      <c r="A2061" s="2"/>
      <c r="B2061" s="1" t="s">
        <v>54</v>
      </c>
      <c r="C2061" s="1" t="s">
        <v>54</v>
      </c>
      <c r="D2061" s="1" t="s">
        <v>54</v>
      </c>
      <c r="E2061" s="1" t="s">
        <v>54</v>
      </c>
      <c r="I2061" s="1" t="s">
        <v>54</v>
      </c>
      <c r="J2061" s="2"/>
      <c r="K2061" s="1" t="s">
        <v>54</v>
      </c>
      <c r="M2061" s="1" t="b">
        <f>OR(Solution!$C$2=1,INDEX(Solution!$A$1:$A$11,Solution!$C$2)=Sales_Pipeline[Country])</f>
        <v>1</v>
      </c>
    </row>
    <row r="2062" spans="1:13" x14ac:dyDescent="0.25">
      <c r="A2062" s="2"/>
      <c r="B2062" s="1" t="s">
        <v>54</v>
      </c>
      <c r="C2062" s="1" t="s">
        <v>54</v>
      </c>
      <c r="D2062" s="1" t="s">
        <v>54</v>
      </c>
      <c r="E2062" s="1" t="s">
        <v>54</v>
      </c>
      <c r="I2062" s="1" t="s">
        <v>54</v>
      </c>
      <c r="J2062" s="2"/>
      <c r="K2062" s="1" t="s">
        <v>54</v>
      </c>
      <c r="M2062" s="1" t="b">
        <f>OR(Solution!$C$2=1,INDEX(Solution!$A$1:$A$11,Solution!$C$2)=Sales_Pipeline[Country])</f>
        <v>1</v>
      </c>
    </row>
    <row r="2063" spans="1:13" x14ac:dyDescent="0.25">
      <c r="A2063" s="2"/>
      <c r="B2063" s="1" t="s">
        <v>54</v>
      </c>
      <c r="C2063" s="1" t="s">
        <v>54</v>
      </c>
      <c r="D2063" s="1" t="s">
        <v>54</v>
      </c>
      <c r="E2063" s="1" t="s">
        <v>54</v>
      </c>
      <c r="I2063" s="1" t="s">
        <v>54</v>
      </c>
      <c r="J2063" s="2"/>
      <c r="K2063" s="1" t="s">
        <v>54</v>
      </c>
      <c r="M2063" s="1" t="b">
        <f>OR(Solution!$C$2=1,INDEX(Solution!$A$1:$A$11,Solution!$C$2)=Sales_Pipeline[Country])</f>
        <v>1</v>
      </c>
    </row>
    <row r="2064" spans="1:13" x14ac:dyDescent="0.25">
      <c r="A2064" s="2"/>
      <c r="B2064" s="1" t="s">
        <v>54</v>
      </c>
      <c r="C2064" s="1" t="s">
        <v>54</v>
      </c>
      <c r="D2064" s="1" t="s">
        <v>54</v>
      </c>
      <c r="E2064" s="1" t="s">
        <v>54</v>
      </c>
      <c r="I2064" s="1" t="s">
        <v>54</v>
      </c>
      <c r="J2064" s="2"/>
      <c r="K2064" s="1" t="s">
        <v>54</v>
      </c>
      <c r="M2064" s="1" t="b">
        <f>OR(Solution!$C$2=1,INDEX(Solution!$A$1:$A$11,Solution!$C$2)=Sales_Pipeline[Country])</f>
        <v>1</v>
      </c>
    </row>
    <row r="2065" spans="1:13" x14ac:dyDescent="0.25">
      <c r="A2065" s="2"/>
      <c r="B2065" s="1" t="s">
        <v>54</v>
      </c>
      <c r="C2065" s="1" t="s">
        <v>54</v>
      </c>
      <c r="D2065" s="1" t="s">
        <v>54</v>
      </c>
      <c r="E2065" s="1" t="s">
        <v>54</v>
      </c>
      <c r="I2065" s="1" t="s">
        <v>54</v>
      </c>
      <c r="J2065" s="2"/>
      <c r="K2065" s="1" t="s">
        <v>54</v>
      </c>
      <c r="M2065" s="1" t="b">
        <f>OR(Solution!$C$2=1,INDEX(Solution!$A$1:$A$11,Solution!$C$2)=Sales_Pipeline[Country])</f>
        <v>1</v>
      </c>
    </row>
    <row r="2066" spans="1:13" x14ac:dyDescent="0.25">
      <c r="A2066" s="2"/>
      <c r="B2066" s="1" t="s">
        <v>54</v>
      </c>
      <c r="C2066" s="1" t="s">
        <v>54</v>
      </c>
      <c r="D2066" s="1" t="s">
        <v>54</v>
      </c>
      <c r="E2066" s="1" t="s">
        <v>54</v>
      </c>
      <c r="I2066" s="1" t="s">
        <v>54</v>
      </c>
      <c r="J2066" s="2"/>
      <c r="K2066" s="1" t="s">
        <v>54</v>
      </c>
      <c r="M2066" s="1" t="b">
        <f>OR(Solution!$C$2=1,INDEX(Solution!$A$1:$A$11,Solution!$C$2)=Sales_Pipeline[Country])</f>
        <v>1</v>
      </c>
    </row>
    <row r="2067" spans="1:13" x14ac:dyDescent="0.25">
      <c r="A2067" s="2"/>
      <c r="B2067" s="1" t="s">
        <v>54</v>
      </c>
      <c r="C2067" s="1" t="s">
        <v>54</v>
      </c>
      <c r="D2067" s="1" t="s">
        <v>54</v>
      </c>
      <c r="E2067" s="1" t="s">
        <v>54</v>
      </c>
      <c r="I2067" s="1" t="s">
        <v>54</v>
      </c>
      <c r="J2067" s="2"/>
      <c r="K2067" s="1" t="s">
        <v>54</v>
      </c>
      <c r="M2067" s="1" t="b">
        <f>OR(Solution!$C$2=1,INDEX(Solution!$A$1:$A$11,Solution!$C$2)=Sales_Pipeline[Country])</f>
        <v>1</v>
      </c>
    </row>
    <row r="2068" spans="1:13" x14ac:dyDescent="0.25">
      <c r="A2068" s="2"/>
      <c r="B2068" s="1" t="s">
        <v>54</v>
      </c>
      <c r="C2068" s="1" t="s">
        <v>54</v>
      </c>
      <c r="D2068" s="1" t="s">
        <v>54</v>
      </c>
      <c r="E2068" s="1" t="s">
        <v>54</v>
      </c>
      <c r="I2068" s="1" t="s">
        <v>54</v>
      </c>
      <c r="J2068" s="2"/>
      <c r="K2068" s="1" t="s">
        <v>54</v>
      </c>
      <c r="M2068" s="1" t="b">
        <f>OR(Solution!$C$2=1,INDEX(Solution!$A$1:$A$11,Solution!$C$2)=Sales_Pipeline[Country])</f>
        <v>1</v>
      </c>
    </row>
    <row r="2069" spans="1:13" x14ac:dyDescent="0.25">
      <c r="A2069" s="2"/>
      <c r="B2069" s="1" t="s">
        <v>54</v>
      </c>
      <c r="C2069" s="1" t="s">
        <v>54</v>
      </c>
      <c r="D2069" s="1" t="s">
        <v>54</v>
      </c>
      <c r="E2069" s="1" t="s">
        <v>54</v>
      </c>
      <c r="I2069" s="1" t="s">
        <v>54</v>
      </c>
      <c r="J2069" s="2"/>
      <c r="K2069" s="1" t="s">
        <v>54</v>
      </c>
      <c r="M2069" s="1" t="b">
        <f>OR(Solution!$C$2=1,INDEX(Solution!$A$1:$A$11,Solution!$C$2)=Sales_Pipeline[Country])</f>
        <v>1</v>
      </c>
    </row>
    <row r="2070" spans="1:13" x14ac:dyDescent="0.25">
      <c r="A2070" s="2"/>
      <c r="B2070" s="1" t="s">
        <v>54</v>
      </c>
      <c r="C2070" s="1" t="s">
        <v>54</v>
      </c>
      <c r="D2070" s="1" t="s">
        <v>54</v>
      </c>
      <c r="E2070" s="1" t="s">
        <v>54</v>
      </c>
      <c r="I2070" s="1" t="s">
        <v>54</v>
      </c>
      <c r="J2070" s="2"/>
      <c r="K2070" s="1" t="s">
        <v>54</v>
      </c>
      <c r="M2070" s="1" t="b">
        <f>OR(Solution!$C$2=1,INDEX(Solution!$A$1:$A$11,Solution!$C$2)=Sales_Pipeline[Country])</f>
        <v>1</v>
      </c>
    </row>
    <row r="2071" spans="1:13" x14ac:dyDescent="0.25">
      <c r="A2071" s="2"/>
      <c r="B2071" s="1" t="s">
        <v>54</v>
      </c>
      <c r="C2071" s="1" t="s">
        <v>54</v>
      </c>
      <c r="D2071" s="1" t="s">
        <v>54</v>
      </c>
      <c r="E2071" s="1" t="s">
        <v>54</v>
      </c>
      <c r="I2071" s="1" t="s">
        <v>54</v>
      </c>
      <c r="J2071" s="2"/>
      <c r="K2071" s="1" t="s">
        <v>54</v>
      </c>
      <c r="M2071" s="1" t="b">
        <f>OR(Solution!$C$2=1,INDEX(Solution!$A$1:$A$11,Solution!$C$2)=Sales_Pipeline[Country])</f>
        <v>1</v>
      </c>
    </row>
    <row r="2072" spans="1:13" x14ac:dyDescent="0.25">
      <c r="A2072" s="2"/>
      <c r="B2072" s="1" t="s">
        <v>54</v>
      </c>
      <c r="C2072" s="1" t="s">
        <v>54</v>
      </c>
      <c r="D2072" s="1" t="s">
        <v>54</v>
      </c>
      <c r="E2072" s="1" t="s">
        <v>54</v>
      </c>
      <c r="I2072" s="1" t="s">
        <v>54</v>
      </c>
      <c r="J2072" s="2"/>
      <c r="K2072" s="1" t="s">
        <v>54</v>
      </c>
      <c r="M2072" s="1" t="b">
        <f>OR(Solution!$C$2=1,INDEX(Solution!$A$1:$A$11,Solution!$C$2)=Sales_Pipeline[Country])</f>
        <v>1</v>
      </c>
    </row>
    <row r="2073" spans="1:13" x14ac:dyDescent="0.25">
      <c r="A2073" s="2"/>
      <c r="B2073" s="1" t="s">
        <v>54</v>
      </c>
      <c r="C2073" s="1" t="s">
        <v>54</v>
      </c>
      <c r="D2073" s="1" t="s">
        <v>54</v>
      </c>
      <c r="E2073" s="1" t="s">
        <v>54</v>
      </c>
      <c r="I2073" s="1" t="s">
        <v>54</v>
      </c>
      <c r="J2073" s="2"/>
      <c r="K2073" s="1" t="s">
        <v>54</v>
      </c>
      <c r="M2073" s="1" t="b">
        <f>OR(Solution!$C$2=1,INDEX(Solution!$A$1:$A$11,Solution!$C$2)=Sales_Pipeline[Country])</f>
        <v>1</v>
      </c>
    </row>
    <row r="2074" spans="1:13" x14ac:dyDescent="0.25">
      <c r="A2074" s="2"/>
      <c r="B2074" s="1" t="s">
        <v>54</v>
      </c>
      <c r="C2074" s="1" t="s">
        <v>54</v>
      </c>
      <c r="D2074" s="1" t="s">
        <v>54</v>
      </c>
      <c r="E2074" s="1" t="s">
        <v>54</v>
      </c>
      <c r="I2074" s="1" t="s">
        <v>54</v>
      </c>
      <c r="J2074" s="2"/>
      <c r="K2074" s="1" t="s">
        <v>54</v>
      </c>
      <c r="M2074" s="1" t="b">
        <f>OR(Solution!$C$2=1,INDEX(Solution!$A$1:$A$11,Solution!$C$2)=Sales_Pipeline[Country])</f>
        <v>1</v>
      </c>
    </row>
    <row r="2075" spans="1:13" x14ac:dyDescent="0.25">
      <c r="A2075" s="2"/>
      <c r="B2075" s="1" t="s">
        <v>54</v>
      </c>
      <c r="C2075" s="1" t="s">
        <v>54</v>
      </c>
      <c r="D2075" s="1" t="s">
        <v>54</v>
      </c>
      <c r="E2075" s="1" t="s">
        <v>54</v>
      </c>
      <c r="I2075" s="1" t="s">
        <v>54</v>
      </c>
      <c r="J2075" s="2"/>
      <c r="K2075" s="1" t="s">
        <v>54</v>
      </c>
      <c r="M2075" s="1" t="b">
        <f>OR(Solution!$C$2=1,INDEX(Solution!$A$1:$A$11,Solution!$C$2)=Sales_Pipeline[Country])</f>
        <v>1</v>
      </c>
    </row>
    <row r="2076" spans="1:13" x14ac:dyDescent="0.25">
      <c r="A2076" s="2"/>
      <c r="B2076" s="1" t="s">
        <v>54</v>
      </c>
      <c r="C2076" s="1" t="s">
        <v>54</v>
      </c>
      <c r="D2076" s="1" t="s">
        <v>54</v>
      </c>
      <c r="E2076" s="1" t="s">
        <v>54</v>
      </c>
      <c r="I2076" s="1" t="s">
        <v>54</v>
      </c>
      <c r="J2076" s="2"/>
      <c r="K2076" s="1" t="s">
        <v>54</v>
      </c>
      <c r="M2076" s="1" t="b">
        <f>OR(Solution!$C$2=1,INDEX(Solution!$A$1:$A$11,Solution!$C$2)=Sales_Pipeline[Country])</f>
        <v>1</v>
      </c>
    </row>
    <row r="2077" spans="1:13" x14ac:dyDescent="0.25">
      <c r="A2077" s="2"/>
      <c r="B2077" s="1" t="s">
        <v>54</v>
      </c>
      <c r="C2077" s="1" t="s">
        <v>54</v>
      </c>
      <c r="D2077" s="1" t="s">
        <v>54</v>
      </c>
      <c r="E2077" s="1" t="s">
        <v>54</v>
      </c>
      <c r="I2077" s="1" t="s">
        <v>54</v>
      </c>
      <c r="J2077" s="2"/>
      <c r="K2077" s="1" t="s">
        <v>54</v>
      </c>
      <c r="M2077" s="1" t="b">
        <f>OR(Solution!$C$2=1,INDEX(Solution!$A$1:$A$11,Solution!$C$2)=Sales_Pipeline[Country])</f>
        <v>1</v>
      </c>
    </row>
    <row r="2078" spans="1:13" x14ac:dyDescent="0.25">
      <c r="A2078" s="2"/>
      <c r="B2078" s="1" t="s">
        <v>54</v>
      </c>
      <c r="C2078" s="1" t="s">
        <v>54</v>
      </c>
      <c r="D2078" s="1" t="s">
        <v>54</v>
      </c>
      <c r="E2078" s="1" t="s">
        <v>54</v>
      </c>
      <c r="I2078" s="1" t="s">
        <v>54</v>
      </c>
      <c r="J2078" s="2"/>
      <c r="K2078" s="1" t="s">
        <v>54</v>
      </c>
      <c r="M2078" s="1" t="b">
        <f>OR(Solution!$C$2=1,INDEX(Solution!$A$1:$A$11,Solution!$C$2)=Sales_Pipeline[Country])</f>
        <v>1</v>
      </c>
    </row>
    <row r="2079" spans="1:13" x14ac:dyDescent="0.25">
      <c r="A2079" s="2"/>
      <c r="B2079" s="1" t="s">
        <v>54</v>
      </c>
      <c r="C2079" s="1" t="s">
        <v>54</v>
      </c>
      <c r="D2079" s="1" t="s">
        <v>54</v>
      </c>
      <c r="E2079" s="1" t="s">
        <v>54</v>
      </c>
      <c r="I2079" s="1" t="s">
        <v>54</v>
      </c>
      <c r="J2079" s="2"/>
      <c r="K2079" s="1" t="s">
        <v>54</v>
      </c>
      <c r="M2079" s="1" t="b">
        <f>OR(Solution!$C$2=1,INDEX(Solution!$A$1:$A$11,Solution!$C$2)=Sales_Pipeline[Country])</f>
        <v>1</v>
      </c>
    </row>
    <row r="2080" spans="1:13" x14ac:dyDescent="0.25">
      <c r="A2080" s="2"/>
      <c r="B2080" s="1" t="s">
        <v>54</v>
      </c>
      <c r="C2080" s="1" t="s">
        <v>54</v>
      </c>
      <c r="D2080" s="1" t="s">
        <v>54</v>
      </c>
      <c r="E2080" s="1" t="s">
        <v>54</v>
      </c>
      <c r="I2080" s="1" t="s">
        <v>54</v>
      </c>
      <c r="J2080" s="2"/>
      <c r="K2080" s="1" t="s">
        <v>54</v>
      </c>
      <c r="M2080" s="1" t="b">
        <f>OR(Solution!$C$2=1,INDEX(Solution!$A$1:$A$11,Solution!$C$2)=Sales_Pipeline[Country])</f>
        <v>1</v>
      </c>
    </row>
    <row r="2081" spans="1:13" x14ac:dyDescent="0.25">
      <c r="A2081" s="2"/>
      <c r="B2081" s="1" t="s">
        <v>54</v>
      </c>
      <c r="C2081" s="1" t="s">
        <v>54</v>
      </c>
      <c r="D2081" s="1" t="s">
        <v>54</v>
      </c>
      <c r="E2081" s="1" t="s">
        <v>54</v>
      </c>
      <c r="I2081" s="1" t="s">
        <v>54</v>
      </c>
      <c r="J2081" s="2"/>
      <c r="K2081" s="1" t="s">
        <v>54</v>
      </c>
      <c r="M2081" s="1" t="b">
        <f>OR(Solution!$C$2=1,INDEX(Solution!$A$1:$A$11,Solution!$C$2)=Sales_Pipeline[Country])</f>
        <v>1</v>
      </c>
    </row>
    <row r="2082" spans="1:13" x14ac:dyDescent="0.25">
      <c r="A2082" s="2"/>
      <c r="B2082" s="1" t="s">
        <v>54</v>
      </c>
      <c r="C2082" s="1" t="s">
        <v>54</v>
      </c>
      <c r="D2082" s="1" t="s">
        <v>54</v>
      </c>
      <c r="E2082" s="1" t="s">
        <v>54</v>
      </c>
      <c r="I2082" s="1" t="s">
        <v>54</v>
      </c>
      <c r="J2082" s="2"/>
      <c r="K2082" s="1" t="s">
        <v>54</v>
      </c>
      <c r="M2082" s="1" t="b">
        <f>OR(Solution!$C$2=1,INDEX(Solution!$A$1:$A$11,Solution!$C$2)=Sales_Pipeline[Country])</f>
        <v>1</v>
      </c>
    </row>
    <row r="2083" spans="1:13" x14ac:dyDescent="0.25">
      <c r="A2083" s="2"/>
      <c r="B2083" s="1" t="s">
        <v>54</v>
      </c>
      <c r="C2083" s="1" t="s">
        <v>54</v>
      </c>
      <c r="D2083" s="1" t="s">
        <v>54</v>
      </c>
      <c r="E2083" s="1" t="s">
        <v>54</v>
      </c>
      <c r="I2083" s="1" t="s">
        <v>54</v>
      </c>
      <c r="J2083" s="2"/>
      <c r="K2083" s="1" t="s">
        <v>54</v>
      </c>
      <c r="M2083" s="1" t="b">
        <f>OR(Solution!$C$2=1,INDEX(Solution!$A$1:$A$11,Solution!$C$2)=Sales_Pipeline[Country])</f>
        <v>1</v>
      </c>
    </row>
    <row r="2084" spans="1:13" x14ac:dyDescent="0.25">
      <c r="A2084" s="2"/>
      <c r="B2084" s="1" t="s">
        <v>54</v>
      </c>
      <c r="C2084" s="1" t="s">
        <v>54</v>
      </c>
      <c r="D2084" s="1" t="s">
        <v>54</v>
      </c>
      <c r="E2084" s="1" t="s">
        <v>54</v>
      </c>
      <c r="I2084" s="1" t="s">
        <v>54</v>
      </c>
      <c r="J2084" s="2"/>
      <c r="K2084" s="1" t="s">
        <v>54</v>
      </c>
      <c r="M2084" s="1" t="b">
        <f>OR(Solution!$C$2=1,INDEX(Solution!$A$1:$A$11,Solution!$C$2)=Sales_Pipeline[Country])</f>
        <v>1</v>
      </c>
    </row>
    <row r="2085" spans="1:13" x14ac:dyDescent="0.25">
      <c r="A2085" s="2"/>
      <c r="B2085" s="1" t="s">
        <v>54</v>
      </c>
      <c r="C2085" s="1" t="s">
        <v>54</v>
      </c>
      <c r="D2085" s="1" t="s">
        <v>54</v>
      </c>
      <c r="E2085" s="1" t="s">
        <v>54</v>
      </c>
      <c r="I2085" s="1" t="s">
        <v>54</v>
      </c>
      <c r="J2085" s="2"/>
      <c r="K2085" s="1" t="s">
        <v>54</v>
      </c>
      <c r="M2085" s="1" t="b">
        <f>OR(Solution!$C$2=1,INDEX(Solution!$A$1:$A$11,Solution!$C$2)=Sales_Pipeline[Country])</f>
        <v>1</v>
      </c>
    </row>
    <row r="2086" spans="1:13" x14ac:dyDescent="0.25">
      <c r="A2086" s="2"/>
      <c r="B2086" s="1" t="s">
        <v>54</v>
      </c>
      <c r="C2086" s="1" t="s">
        <v>54</v>
      </c>
      <c r="D2086" s="1" t="s">
        <v>54</v>
      </c>
      <c r="E2086" s="1" t="s">
        <v>54</v>
      </c>
      <c r="I2086" s="1" t="s">
        <v>54</v>
      </c>
      <c r="J2086" s="2"/>
      <c r="K2086" s="1" t="s">
        <v>54</v>
      </c>
      <c r="M2086" s="1" t="b">
        <f>OR(Solution!$C$2=1,INDEX(Solution!$A$1:$A$11,Solution!$C$2)=Sales_Pipeline[Country])</f>
        <v>1</v>
      </c>
    </row>
    <row r="2087" spans="1:13" x14ac:dyDescent="0.25">
      <c r="A2087" s="2"/>
      <c r="B2087" s="1" t="s">
        <v>54</v>
      </c>
      <c r="C2087" s="1" t="s">
        <v>54</v>
      </c>
      <c r="D2087" s="1" t="s">
        <v>54</v>
      </c>
      <c r="E2087" s="1" t="s">
        <v>54</v>
      </c>
      <c r="I2087" s="1" t="s">
        <v>54</v>
      </c>
      <c r="J2087" s="2"/>
      <c r="K2087" s="1" t="s">
        <v>54</v>
      </c>
      <c r="M2087" s="1" t="b">
        <f>OR(Solution!$C$2=1,INDEX(Solution!$A$1:$A$11,Solution!$C$2)=Sales_Pipeline[Country])</f>
        <v>1</v>
      </c>
    </row>
    <row r="2088" spans="1:13" x14ac:dyDescent="0.25">
      <c r="A2088" s="2"/>
      <c r="B2088" s="1" t="s">
        <v>54</v>
      </c>
      <c r="C2088" s="1" t="s">
        <v>54</v>
      </c>
      <c r="D2088" s="1" t="s">
        <v>54</v>
      </c>
      <c r="E2088" s="1" t="s">
        <v>54</v>
      </c>
      <c r="I2088" s="1" t="s">
        <v>54</v>
      </c>
      <c r="J2088" s="2"/>
      <c r="K2088" s="1" t="s">
        <v>54</v>
      </c>
      <c r="M2088" s="1" t="b">
        <f>OR(Solution!$C$2=1,INDEX(Solution!$A$1:$A$11,Solution!$C$2)=Sales_Pipeline[Country])</f>
        <v>1</v>
      </c>
    </row>
    <row r="2089" spans="1:13" x14ac:dyDescent="0.25">
      <c r="A2089" s="2"/>
      <c r="B2089" s="1" t="s">
        <v>54</v>
      </c>
      <c r="C2089" s="1" t="s">
        <v>54</v>
      </c>
      <c r="D2089" s="1" t="s">
        <v>54</v>
      </c>
      <c r="E2089" s="1" t="s">
        <v>54</v>
      </c>
      <c r="I2089" s="1" t="s">
        <v>54</v>
      </c>
      <c r="J2089" s="2"/>
      <c r="K2089" s="1" t="s">
        <v>54</v>
      </c>
      <c r="M2089" s="1" t="b">
        <f>OR(Solution!$C$2=1,INDEX(Solution!$A$1:$A$11,Solution!$C$2)=Sales_Pipeline[Country])</f>
        <v>1</v>
      </c>
    </row>
    <row r="2090" spans="1:13" x14ac:dyDescent="0.25">
      <c r="A2090" s="2"/>
      <c r="B2090" s="1" t="s">
        <v>54</v>
      </c>
      <c r="C2090" s="1" t="s">
        <v>54</v>
      </c>
      <c r="D2090" s="1" t="s">
        <v>54</v>
      </c>
      <c r="E2090" s="1" t="s">
        <v>54</v>
      </c>
      <c r="I2090" s="1" t="s">
        <v>54</v>
      </c>
      <c r="J2090" s="2"/>
      <c r="K2090" s="1" t="s">
        <v>54</v>
      </c>
      <c r="M2090" s="1" t="b">
        <f>OR(Solution!$C$2=1,INDEX(Solution!$A$1:$A$11,Solution!$C$2)=Sales_Pipeline[Country])</f>
        <v>1</v>
      </c>
    </row>
    <row r="2091" spans="1:13" x14ac:dyDescent="0.25">
      <c r="A2091" s="2"/>
      <c r="B2091" s="1" t="s">
        <v>54</v>
      </c>
      <c r="C2091" s="1" t="s">
        <v>54</v>
      </c>
      <c r="D2091" s="1" t="s">
        <v>54</v>
      </c>
      <c r="E2091" s="1" t="s">
        <v>54</v>
      </c>
      <c r="I2091" s="1" t="s">
        <v>54</v>
      </c>
      <c r="J2091" s="2"/>
      <c r="K2091" s="1" t="s">
        <v>54</v>
      </c>
      <c r="M2091" s="1" t="b">
        <f>OR(Solution!$C$2=1,INDEX(Solution!$A$1:$A$11,Solution!$C$2)=Sales_Pipeline[Country])</f>
        <v>1</v>
      </c>
    </row>
    <row r="2092" spans="1:13" x14ac:dyDescent="0.25">
      <c r="A2092" s="2"/>
      <c r="B2092" s="1" t="s">
        <v>54</v>
      </c>
      <c r="C2092" s="1" t="s">
        <v>54</v>
      </c>
      <c r="D2092" s="1" t="s">
        <v>54</v>
      </c>
      <c r="E2092" s="1" t="s">
        <v>54</v>
      </c>
      <c r="I2092" s="1" t="s">
        <v>54</v>
      </c>
      <c r="J2092" s="2"/>
      <c r="K2092" s="1" t="s">
        <v>54</v>
      </c>
      <c r="M2092" s="1" t="b">
        <f>OR(Solution!$C$2=1,INDEX(Solution!$A$1:$A$11,Solution!$C$2)=Sales_Pipeline[Country])</f>
        <v>1</v>
      </c>
    </row>
    <row r="2093" spans="1:13" x14ac:dyDescent="0.25">
      <c r="A2093" s="2"/>
      <c r="B2093" s="1" t="s">
        <v>54</v>
      </c>
      <c r="C2093" s="1" t="s">
        <v>54</v>
      </c>
      <c r="D2093" s="1" t="s">
        <v>54</v>
      </c>
      <c r="E2093" s="1" t="s">
        <v>54</v>
      </c>
      <c r="I2093" s="1" t="s">
        <v>54</v>
      </c>
      <c r="J2093" s="2"/>
      <c r="K2093" s="1" t="s">
        <v>54</v>
      </c>
      <c r="M2093" s="1" t="b">
        <f>OR(Solution!$C$2=1,INDEX(Solution!$A$1:$A$11,Solution!$C$2)=Sales_Pipeline[Country])</f>
        <v>1</v>
      </c>
    </row>
    <row r="2094" spans="1:13" x14ac:dyDescent="0.25">
      <c r="A2094" s="2"/>
      <c r="B2094" s="1" t="s">
        <v>54</v>
      </c>
      <c r="C2094" s="1" t="s">
        <v>54</v>
      </c>
      <c r="D2094" s="1" t="s">
        <v>54</v>
      </c>
      <c r="E2094" s="1" t="s">
        <v>54</v>
      </c>
      <c r="I2094" s="1" t="s">
        <v>54</v>
      </c>
      <c r="J2094" s="2"/>
      <c r="K2094" s="1" t="s">
        <v>54</v>
      </c>
      <c r="M2094" s="1" t="b">
        <f>OR(Solution!$C$2=1,INDEX(Solution!$A$1:$A$11,Solution!$C$2)=Sales_Pipeline[Country])</f>
        <v>1</v>
      </c>
    </row>
    <row r="2095" spans="1:13" x14ac:dyDescent="0.25">
      <c r="A2095" s="2"/>
      <c r="B2095" s="1" t="s">
        <v>54</v>
      </c>
      <c r="C2095" s="1" t="s">
        <v>54</v>
      </c>
      <c r="D2095" s="1" t="s">
        <v>54</v>
      </c>
      <c r="E2095" s="1" t="s">
        <v>54</v>
      </c>
      <c r="I2095" s="1" t="s">
        <v>54</v>
      </c>
      <c r="J2095" s="2"/>
      <c r="K2095" s="1" t="s">
        <v>54</v>
      </c>
      <c r="M2095" s="1" t="b">
        <f>OR(Solution!$C$2=1,INDEX(Solution!$A$1:$A$11,Solution!$C$2)=Sales_Pipeline[Country])</f>
        <v>1</v>
      </c>
    </row>
    <row r="2096" spans="1:13" x14ac:dyDescent="0.25">
      <c r="A2096" s="2"/>
      <c r="B2096" s="1" t="s">
        <v>54</v>
      </c>
      <c r="C2096" s="1" t="s">
        <v>54</v>
      </c>
      <c r="D2096" s="1" t="s">
        <v>54</v>
      </c>
      <c r="E2096" s="1" t="s">
        <v>54</v>
      </c>
      <c r="I2096" s="1" t="s">
        <v>54</v>
      </c>
      <c r="J2096" s="2"/>
      <c r="K2096" s="1" t="s">
        <v>54</v>
      </c>
      <c r="M2096" s="1" t="b">
        <f>OR(Solution!$C$2=1,INDEX(Solution!$A$1:$A$11,Solution!$C$2)=Sales_Pipeline[Country])</f>
        <v>1</v>
      </c>
    </row>
    <row r="2097" spans="1:13" x14ac:dyDescent="0.25">
      <c r="A2097" s="2"/>
      <c r="B2097" s="1" t="s">
        <v>54</v>
      </c>
      <c r="C2097" s="1" t="s">
        <v>54</v>
      </c>
      <c r="D2097" s="1" t="s">
        <v>54</v>
      </c>
      <c r="E2097" s="1" t="s">
        <v>54</v>
      </c>
      <c r="I2097" s="1" t="s">
        <v>54</v>
      </c>
      <c r="J2097" s="2"/>
      <c r="K2097" s="1" t="s">
        <v>54</v>
      </c>
      <c r="M2097" s="1" t="b">
        <f>OR(Solution!$C$2=1,INDEX(Solution!$A$1:$A$11,Solution!$C$2)=Sales_Pipeline[Country])</f>
        <v>1</v>
      </c>
    </row>
    <row r="2098" spans="1:13" x14ac:dyDescent="0.25">
      <c r="A2098" s="2"/>
      <c r="B2098" s="1" t="s">
        <v>54</v>
      </c>
      <c r="C2098" s="1" t="s">
        <v>54</v>
      </c>
      <c r="D2098" s="1" t="s">
        <v>54</v>
      </c>
      <c r="E2098" s="1" t="s">
        <v>54</v>
      </c>
      <c r="I2098" s="1" t="s">
        <v>54</v>
      </c>
      <c r="J2098" s="2"/>
      <c r="K2098" s="1" t="s">
        <v>54</v>
      </c>
      <c r="M2098" s="1" t="b">
        <f>OR(Solution!$C$2=1,INDEX(Solution!$A$1:$A$11,Solution!$C$2)=Sales_Pipeline[Country])</f>
        <v>1</v>
      </c>
    </row>
    <row r="2099" spans="1:13" x14ac:dyDescent="0.25">
      <c r="A2099" s="2"/>
      <c r="B2099" s="1" t="s">
        <v>54</v>
      </c>
      <c r="C2099" s="1" t="s">
        <v>54</v>
      </c>
      <c r="D2099" s="1" t="s">
        <v>54</v>
      </c>
      <c r="E2099" s="1" t="s">
        <v>54</v>
      </c>
      <c r="I2099" s="1" t="s">
        <v>54</v>
      </c>
      <c r="J2099" s="2"/>
      <c r="K2099" s="1" t="s">
        <v>54</v>
      </c>
      <c r="M2099" s="1" t="b">
        <f>OR(Solution!$C$2=1,INDEX(Solution!$A$1:$A$11,Solution!$C$2)=Sales_Pipeline[Country])</f>
        <v>1</v>
      </c>
    </row>
    <row r="2100" spans="1:13" x14ac:dyDescent="0.25">
      <c r="A2100" s="2"/>
      <c r="B2100" s="1" t="s">
        <v>54</v>
      </c>
      <c r="C2100" s="1" t="s">
        <v>54</v>
      </c>
      <c r="D2100" s="1" t="s">
        <v>54</v>
      </c>
      <c r="E2100" s="1" t="s">
        <v>54</v>
      </c>
      <c r="I2100" s="1" t="s">
        <v>54</v>
      </c>
      <c r="J2100" s="2"/>
      <c r="K2100" s="1" t="s">
        <v>54</v>
      </c>
      <c r="M2100" s="1" t="b">
        <f>OR(Solution!$C$2=1,INDEX(Solution!$A$1:$A$11,Solution!$C$2)=Sales_Pipeline[Country])</f>
        <v>1</v>
      </c>
    </row>
    <row r="2101" spans="1:13" x14ac:dyDescent="0.25">
      <c r="A2101" s="2"/>
      <c r="B2101" s="1" t="s">
        <v>54</v>
      </c>
      <c r="C2101" s="1" t="s">
        <v>54</v>
      </c>
      <c r="D2101" s="1" t="s">
        <v>54</v>
      </c>
      <c r="E2101" s="1" t="s">
        <v>54</v>
      </c>
      <c r="I2101" s="1" t="s">
        <v>54</v>
      </c>
      <c r="J2101" s="2"/>
      <c r="K2101" s="1" t="s">
        <v>54</v>
      </c>
      <c r="M2101" s="1" t="b">
        <f>OR(Solution!$C$2=1,INDEX(Solution!$A$1:$A$11,Solution!$C$2)=Sales_Pipeline[Country])</f>
        <v>1</v>
      </c>
    </row>
    <row r="2102" spans="1:13" x14ac:dyDescent="0.25">
      <c r="A2102" s="2"/>
      <c r="B2102" s="1" t="s">
        <v>54</v>
      </c>
      <c r="C2102" s="1" t="s">
        <v>54</v>
      </c>
      <c r="D2102" s="1" t="s">
        <v>54</v>
      </c>
      <c r="E2102" s="1" t="s">
        <v>54</v>
      </c>
      <c r="I2102" s="1" t="s">
        <v>54</v>
      </c>
      <c r="J2102" s="2"/>
      <c r="K2102" s="1" t="s">
        <v>54</v>
      </c>
      <c r="M2102" s="1" t="b">
        <f>OR(Solution!$C$2=1,INDEX(Solution!$A$1:$A$11,Solution!$C$2)=Sales_Pipeline[Country])</f>
        <v>1</v>
      </c>
    </row>
    <row r="2103" spans="1:13" x14ac:dyDescent="0.25">
      <c r="A2103" s="2"/>
      <c r="B2103" s="1" t="s">
        <v>54</v>
      </c>
      <c r="C2103" s="1" t="s">
        <v>54</v>
      </c>
      <c r="D2103" s="1" t="s">
        <v>54</v>
      </c>
      <c r="E2103" s="1" t="s">
        <v>54</v>
      </c>
      <c r="I2103" s="1" t="s">
        <v>54</v>
      </c>
      <c r="J2103" s="2"/>
      <c r="K2103" s="1" t="s">
        <v>54</v>
      </c>
      <c r="M2103" s="1" t="b">
        <f>OR(Solution!$C$2=1,INDEX(Solution!$A$1:$A$11,Solution!$C$2)=Sales_Pipeline[Country])</f>
        <v>1</v>
      </c>
    </row>
    <row r="2104" spans="1:13" x14ac:dyDescent="0.25">
      <c r="A2104" s="2"/>
      <c r="B2104" s="1" t="s">
        <v>54</v>
      </c>
      <c r="C2104" s="1" t="s">
        <v>54</v>
      </c>
      <c r="D2104" s="1" t="s">
        <v>54</v>
      </c>
      <c r="E2104" s="1" t="s">
        <v>54</v>
      </c>
      <c r="I2104" s="1" t="s">
        <v>54</v>
      </c>
      <c r="J2104" s="2"/>
      <c r="K2104" s="1" t="s">
        <v>54</v>
      </c>
      <c r="M2104" s="1" t="b">
        <f>OR(Solution!$C$2=1,INDEX(Solution!$A$1:$A$11,Solution!$C$2)=Sales_Pipeline[Country])</f>
        <v>1</v>
      </c>
    </row>
    <row r="2105" spans="1:13" x14ac:dyDescent="0.25">
      <c r="A2105" s="2"/>
      <c r="B2105" s="1" t="s">
        <v>54</v>
      </c>
      <c r="C2105" s="1" t="s">
        <v>54</v>
      </c>
      <c r="D2105" s="1" t="s">
        <v>54</v>
      </c>
      <c r="E2105" s="1" t="s">
        <v>54</v>
      </c>
      <c r="I2105" s="1" t="s">
        <v>54</v>
      </c>
      <c r="J2105" s="2"/>
      <c r="K2105" s="1" t="s">
        <v>54</v>
      </c>
      <c r="M2105" s="1" t="b">
        <f>OR(Solution!$C$2=1,INDEX(Solution!$A$1:$A$11,Solution!$C$2)=Sales_Pipeline[Country])</f>
        <v>1</v>
      </c>
    </row>
    <row r="2106" spans="1:13" x14ac:dyDescent="0.25">
      <c r="A2106" s="2"/>
      <c r="B2106" s="1" t="s">
        <v>54</v>
      </c>
      <c r="C2106" s="1" t="s">
        <v>54</v>
      </c>
      <c r="D2106" s="1" t="s">
        <v>54</v>
      </c>
      <c r="E2106" s="1" t="s">
        <v>54</v>
      </c>
      <c r="I2106" s="1" t="s">
        <v>54</v>
      </c>
      <c r="J2106" s="2"/>
      <c r="K2106" s="1" t="s">
        <v>54</v>
      </c>
      <c r="M2106" s="1" t="b">
        <f>OR(Solution!$C$2=1,INDEX(Solution!$A$1:$A$11,Solution!$C$2)=Sales_Pipeline[Country])</f>
        <v>1</v>
      </c>
    </row>
    <row r="2107" spans="1:13" x14ac:dyDescent="0.25">
      <c r="A2107" s="2"/>
      <c r="B2107" s="1" t="s">
        <v>54</v>
      </c>
      <c r="C2107" s="1" t="s">
        <v>54</v>
      </c>
      <c r="D2107" s="1" t="s">
        <v>54</v>
      </c>
      <c r="E2107" s="1" t="s">
        <v>54</v>
      </c>
      <c r="I2107" s="1" t="s">
        <v>54</v>
      </c>
      <c r="J2107" s="2"/>
      <c r="K2107" s="1" t="s">
        <v>54</v>
      </c>
      <c r="M2107" s="1" t="b">
        <f>OR(Solution!$C$2=1,INDEX(Solution!$A$1:$A$11,Solution!$C$2)=Sales_Pipeline[Country])</f>
        <v>1</v>
      </c>
    </row>
    <row r="2108" spans="1:13" x14ac:dyDescent="0.25">
      <c r="A2108" s="2"/>
      <c r="B2108" s="1" t="s">
        <v>54</v>
      </c>
      <c r="C2108" s="1" t="s">
        <v>54</v>
      </c>
      <c r="D2108" s="1" t="s">
        <v>54</v>
      </c>
      <c r="E2108" s="1" t="s">
        <v>54</v>
      </c>
      <c r="I2108" s="1" t="s">
        <v>54</v>
      </c>
      <c r="J2108" s="2"/>
      <c r="K2108" s="1" t="s">
        <v>54</v>
      </c>
      <c r="M2108" s="1" t="b">
        <f>OR(Solution!$C$2=1,INDEX(Solution!$A$1:$A$11,Solution!$C$2)=Sales_Pipeline[Country])</f>
        <v>1</v>
      </c>
    </row>
    <row r="2109" spans="1:13" x14ac:dyDescent="0.25">
      <c r="A2109" s="2"/>
      <c r="B2109" s="1" t="s">
        <v>54</v>
      </c>
      <c r="C2109" s="1" t="s">
        <v>54</v>
      </c>
      <c r="D2109" s="1" t="s">
        <v>54</v>
      </c>
      <c r="E2109" s="1" t="s">
        <v>54</v>
      </c>
      <c r="I2109" s="1" t="s">
        <v>54</v>
      </c>
      <c r="J2109" s="2"/>
      <c r="K2109" s="1" t="s">
        <v>54</v>
      </c>
      <c r="M2109" s="1" t="b">
        <f>OR(Solution!$C$2=1,INDEX(Solution!$A$1:$A$11,Solution!$C$2)=Sales_Pipeline[Country])</f>
        <v>1</v>
      </c>
    </row>
    <row r="2110" spans="1:13" x14ac:dyDescent="0.25">
      <c r="A2110" s="2"/>
      <c r="B2110" s="1" t="s">
        <v>54</v>
      </c>
      <c r="C2110" s="1" t="s">
        <v>54</v>
      </c>
      <c r="D2110" s="1" t="s">
        <v>54</v>
      </c>
      <c r="E2110" s="1" t="s">
        <v>54</v>
      </c>
      <c r="I2110" s="1" t="s">
        <v>54</v>
      </c>
      <c r="J2110" s="2"/>
      <c r="K2110" s="1" t="s">
        <v>54</v>
      </c>
      <c r="M2110" s="1" t="b">
        <f>OR(Solution!$C$2=1,INDEX(Solution!$A$1:$A$11,Solution!$C$2)=Sales_Pipeline[Country])</f>
        <v>1</v>
      </c>
    </row>
    <row r="2111" spans="1:13" x14ac:dyDescent="0.25">
      <c r="A2111" s="2"/>
      <c r="B2111" s="1" t="s">
        <v>54</v>
      </c>
      <c r="C2111" s="1" t="s">
        <v>54</v>
      </c>
      <c r="D2111" s="1" t="s">
        <v>54</v>
      </c>
      <c r="E2111" s="1" t="s">
        <v>54</v>
      </c>
      <c r="I2111" s="1" t="s">
        <v>54</v>
      </c>
      <c r="J2111" s="2"/>
      <c r="K2111" s="1" t="s">
        <v>54</v>
      </c>
      <c r="M2111" s="1" t="b">
        <f>OR(Solution!$C$2=1,INDEX(Solution!$A$1:$A$11,Solution!$C$2)=Sales_Pipeline[Country])</f>
        <v>1</v>
      </c>
    </row>
    <row r="2112" spans="1:13" x14ac:dyDescent="0.25">
      <c r="A2112" s="2"/>
      <c r="B2112" s="1" t="s">
        <v>54</v>
      </c>
      <c r="C2112" s="1" t="s">
        <v>54</v>
      </c>
      <c r="D2112" s="1" t="s">
        <v>54</v>
      </c>
      <c r="E2112" s="1" t="s">
        <v>54</v>
      </c>
      <c r="I2112" s="1" t="s">
        <v>54</v>
      </c>
      <c r="J2112" s="2"/>
      <c r="K2112" s="1" t="s">
        <v>54</v>
      </c>
      <c r="M2112" s="1" t="b">
        <f>OR(Solution!$C$2=1,INDEX(Solution!$A$1:$A$11,Solution!$C$2)=Sales_Pipeline[Country])</f>
        <v>1</v>
      </c>
    </row>
    <row r="2113" spans="1:13" x14ac:dyDescent="0.25">
      <c r="A2113" s="2"/>
      <c r="B2113" s="1" t="s">
        <v>54</v>
      </c>
      <c r="C2113" s="1" t="s">
        <v>54</v>
      </c>
      <c r="D2113" s="1" t="s">
        <v>54</v>
      </c>
      <c r="E2113" s="1" t="s">
        <v>54</v>
      </c>
      <c r="I2113" s="1" t="s">
        <v>54</v>
      </c>
      <c r="J2113" s="2"/>
      <c r="K2113" s="1" t="s">
        <v>54</v>
      </c>
      <c r="M2113" s="1" t="b">
        <f>OR(Solution!$C$2=1,INDEX(Solution!$A$1:$A$11,Solution!$C$2)=Sales_Pipeline[Country])</f>
        <v>1</v>
      </c>
    </row>
    <row r="2114" spans="1:13" x14ac:dyDescent="0.25">
      <c r="A2114" s="2"/>
      <c r="B2114" s="1" t="s">
        <v>54</v>
      </c>
      <c r="C2114" s="1" t="s">
        <v>54</v>
      </c>
      <c r="D2114" s="1" t="s">
        <v>54</v>
      </c>
      <c r="E2114" s="1" t="s">
        <v>54</v>
      </c>
      <c r="I2114" s="1" t="s">
        <v>54</v>
      </c>
      <c r="J2114" s="2"/>
      <c r="K2114" s="1" t="s">
        <v>54</v>
      </c>
      <c r="M2114" s="1" t="b">
        <f>OR(Solution!$C$2=1,INDEX(Solution!$A$1:$A$11,Solution!$C$2)=Sales_Pipeline[Country])</f>
        <v>1</v>
      </c>
    </row>
    <row r="2115" spans="1:13" x14ac:dyDescent="0.25">
      <c r="A2115" s="2"/>
      <c r="B2115" s="1" t="s">
        <v>54</v>
      </c>
      <c r="C2115" s="1" t="s">
        <v>54</v>
      </c>
      <c r="D2115" s="1" t="s">
        <v>54</v>
      </c>
      <c r="E2115" s="1" t="s">
        <v>54</v>
      </c>
      <c r="I2115" s="1" t="s">
        <v>54</v>
      </c>
      <c r="J2115" s="2"/>
      <c r="K2115" s="1" t="s">
        <v>54</v>
      </c>
      <c r="M2115" s="1" t="b">
        <f>OR(Solution!$C$2=1,INDEX(Solution!$A$1:$A$11,Solution!$C$2)=Sales_Pipeline[Country])</f>
        <v>1</v>
      </c>
    </row>
    <row r="2116" spans="1:13" x14ac:dyDescent="0.25">
      <c r="A2116" s="2"/>
      <c r="B2116" s="1" t="s">
        <v>54</v>
      </c>
      <c r="C2116" s="1" t="s">
        <v>54</v>
      </c>
      <c r="D2116" s="1" t="s">
        <v>54</v>
      </c>
      <c r="E2116" s="1" t="s">
        <v>54</v>
      </c>
      <c r="I2116" s="1" t="s">
        <v>54</v>
      </c>
      <c r="J2116" s="2"/>
      <c r="K2116" s="1" t="s">
        <v>54</v>
      </c>
      <c r="M2116" s="1" t="b">
        <f>OR(Solution!$C$2=1,INDEX(Solution!$A$1:$A$11,Solution!$C$2)=Sales_Pipeline[Country])</f>
        <v>1</v>
      </c>
    </row>
    <row r="2117" spans="1:13" x14ac:dyDescent="0.25">
      <c r="A2117" s="2"/>
      <c r="B2117" s="1" t="s">
        <v>54</v>
      </c>
      <c r="C2117" s="1" t="s">
        <v>54</v>
      </c>
      <c r="D2117" s="1" t="s">
        <v>54</v>
      </c>
      <c r="E2117" s="1" t="s">
        <v>54</v>
      </c>
      <c r="I2117" s="1" t="s">
        <v>54</v>
      </c>
      <c r="J2117" s="2"/>
      <c r="K2117" s="1" t="s">
        <v>54</v>
      </c>
      <c r="M2117" s="1" t="b">
        <f>OR(Solution!$C$2=1,INDEX(Solution!$A$1:$A$11,Solution!$C$2)=Sales_Pipeline[Country])</f>
        <v>1</v>
      </c>
    </row>
    <row r="2118" spans="1:13" x14ac:dyDescent="0.25">
      <c r="A2118" s="2"/>
      <c r="B2118" s="1" t="s">
        <v>54</v>
      </c>
      <c r="C2118" s="1" t="s">
        <v>54</v>
      </c>
      <c r="D2118" s="1" t="s">
        <v>54</v>
      </c>
      <c r="E2118" s="1" t="s">
        <v>54</v>
      </c>
      <c r="I2118" s="1" t="s">
        <v>54</v>
      </c>
      <c r="J2118" s="2"/>
      <c r="K2118" s="1" t="s">
        <v>54</v>
      </c>
      <c r="M2118" s="1" t="b">
        <f>OR(Solution!$C$2=1,INDEX(Solution!$A$1:$A$11,Solution!$C$2)=Sales_Pipeline[Country])</f>
        <v>1</v>
      </c>
    </row>
    <row r="2119" spans="1:13" x14ac:dyDescent="0.25">
      <c r="A2119" s="2"/>
      <c r="B2119" s="1" t="s">
        <v>54</v>
      </c>
      <c r="C2119" s="1" t="s">
        <v>54</v>
      </c>
      <c r="D2119" s="1" t="s">
        <v>54</v>
      </c>
      <c r="E2119" s="1" t="s">
        <v>54</v>
      </c>
      <c r="I2119" s="1" t="s">
        <v>54</v>
      </c>
      <c r="J2119" s="2"/>
      <c r="K2119" s="1" t="s">
        <v>54</v>
      </c>
      <c r="M2119" s="1" t="b">
        <f>OR(Solution!$C$2=1,INDEX(Solution!$A$1:$A$11,Solution!$C$2)=Sales_Pipeline[Country])</f>
        <v>1</v>
      </c>
    </row>
    <row r="2120" spans="1:13" x14ac:dyDescent="0.25">
      <c r="A2120" s="2"/>
      <c r="B2120" s="1" t="s">
        <v>54</v>
      </c>
      <c r="C2120" s="1" t="s">
        <v>54</v>
      </c>
      <c r="D2120" s="1" t="s">
        <v>54</v>
      </c>
      <c r="E2120" s="1" t="s">
        <v>54</v>
      </c>
      <c r="I2120" s="1" t="s">
        <v>54</v>
      </c>
      <c r="J2120" s="2"/>
      <c r="K2120" s="1" t="s">
        <v>54</v>
      </c>
      <c r="M2120" s="1" t="b">
        <f>OR(Solution!$C$2=1,INDEX(Solution!$A$1:$A$11,Solution!$C$2)=Sales_Pipeline[Country])</f>
        <v>1</v>
      </c>
    </row>
    <row r="2121" spans="1:13" x14ac:dyDescent="0.25">
      <c r="A2121" s="2"/>
      <c r="B2121" s="1" t="s">
        <v>54</v>
      </c>
      <c r="C2121" s="1" t="s">
        <v>54</v>
      </c>
      <c r="D2121" s="1" t="s">
        <v>54</v>
      </c>
      <c r="E2121" s="1" t="s">
        <v>54</v>
      </c>
      <c r="I2121" s="1" t="s">
        <v>54</v>
      </c>
      <c r="J2121" s="2"/>
      <c r="K2121" s="1" t="s">
        <v>54</v>
      </c>
      <c r="M2121" s="1" t="b">
        <f>OR(Solution!$C$2=1,INDEX(Solution!$A$1:$A$11,Solution!$C$2)=Sales_Pipeline[Country])</f>
        <v>1</v>
      </c>
    </row>
    <row r="2122" spans="1:13" x14ac:dyDescent="0.25">
      <c r="A2122" s="2"/>
      <c r="B2122" s="1" t="s">
        <v>54</v>
      </c>
      <c r="C2122" s="1" t="s">
        <v>54</v>
      </c>
      <c r="D2122" s="1" t="s">
        <v>54</v>
      </c>
      <c r="E2122" s="1" t="s">
        <v>54</v>
      </c>
      <c r="I2122" s="1" t="s">
        <v>54</v>
      </c>
      <c r="J2122" s="2"/>
      <c r="K2122" s="1" t="s">
        <v>54</v>
      </c>
      <c r="M2122" s="1" t="b">
        <f>OR(Solution!$C$2=1,INDEX(Solution!$A$1:$A$11,Solution!$C$2)=Sales_Pipeline[Country])</f>
        <v>1</v>
      </c>
    </row>
    <row r="2123" spans="1:13" x14ac:dyDescent="0.25">
      <c r="A2123" s="2"/>
      <c r="B2123" s="1" t="s">
        <v>54</v>
      </c>
      <c r="C2123" s="1" t="s">
        <v>54</v>
      </c>
      <c r="D2123" s="1" t="s">
        <v>54</v>
      </c>
      <c r="E2123" s="1" t="s">
        <v>54</v>
      </c>
      <c r="I2123" s="1" t="s">
        <v>54</v>
      </c>
      <c r="J2123" s="2"/>
      <c r="K2123" s="1" t="s">
        <v>54</v>
      </c>
      <c r="M2123" s="1" t="b">
        <f>OR(Solution!$C$2=1,INDEX(Solution!$A$1:$A$11,Solution!$C$2)=Sales_Pipeline[Country])</f>
        <v>1</v>
      </c>
    </row>
    <row r="2124" spans="1:13" x14ac:dyDescent="0.25">
      <c r="A2124" s="2"/>
      <c r="B2124" s="1" t="s">
        <v>54</v>
      </c>
      <c r="C2124" s="1" t="s">
        <v>54</v>
      </c>
      <c r="D2124" s="1" t="s">
        <v>54</v>
      </c>
      <c r="E2124" s="1" t="s">
        <v>54</v>
      </c>
      <c r="I2124" s="1" t="s">
        <v>54</v>
      </c>
      <c r="J2124" s="2"/>
      <c r="K2124" s="1" t="s">
        <v>54</v>
      </c>
      <c r="M2124" s="1" t="b">
        <f>OR(Solution!$C$2=1,INDEX(Solution!$A$1:$A$11,Solution!$C$2)=Sales_Pipeline[Country])</f>
        <v>1</v>
      </c>
    </row>
    <row r="2125" spans="1:13" x14ac:dyDescent="0.25">
      <c r="A2125" s="2"/>
      <c r="B2125" s="1" t="s">
        <v>54</v>
      </c>
      <c r="C2125" s="1" t="s">
        <v>54</v>
      </c>
      <c r="D2125" s="1" t="s">
        <v>54</v>
      </c>
      <c r="E2125" s="1" t="s">
        <v>54</v>
      </c>
      <c r="I2125" s="1" t="s">
        <v>54</v>
      </c>
      <c r="J2125" s="2"/>
      <c r="K2125" s="1" t="s">
        <v>54</v>
      </c>
      <c r="M2125" s="1" t="b">
        <f>OR(Solution!$C$2=1,INDEX(Solution!$A$1:$A$11,Solution!$C$2)=Sales_Pipeline[Country])</f>
        <v>1</v>
      </c>
    </row>
    <row r="2126" spans="1:13" x14ac:dyDescent="0.25">
      <c r="A2126" s="2"/>
      <c r="B2126" s="1" t="s">
        <v>54</v>
      </c>
      <c r="C2126" s="1" t="s">
        <v>54</v>
      </c>
      <c r="D2126" s="1" t="s">
        <v>54</v>
      </c>
      <c r="E2126" s="1" t="s">
        <v>54</v>
      </c>
      <c r="I2126" s="1" t="s">
        <v>54</v>
      </c>
      <c r="J2126" s="2"/>
      <c r="K2126" s="1" t="s">
        <v>54</v>
      </c>
      <c r="M2126" s="1" t="b">
        <f>OR(Solution!$C$2=1,INDEX(Solution!$A$1:$A$11,Solution!$C$2)=Sales_Pipeline[Country])</f>
        <v>1</v>
      </c>
    </row>
    <row r="2127" spans="1:13" x14ac:dyDescent="0.25">
      <c r="A2127" s="2"/>
      <c r="B2127" s="1" t="s">
        <v>54</v>
      </c>
      <c r="C2127" s="1" t="s">
        <v>54</v>
      </c>
      <c r="D2127" s="1" t="s">
        <v>54</v>
      </c>
      <c r="E2127" s="1" t="s">
        <v>54</v>
      </c>
      <c r="I2127" s="1" t="s">
        <v>54</v>
      </c>
      <c r="J2127" s="2"/>
      <c r="K2127" s="1" t="s">
        <v>54</v>
      </c>
      <c r="M2127" s="1" t="b">
        <f>OR(Solution!$C$2=1,INDEX(Solution!$A$1:$A$11,Solution!$C$2)=Sales_Pipeline[Country])</f>
        <v>1</v>
      </c>
    </row>
    <row r="2128" spans="1:13" x14ac:dyDescent="0.25">
      <c r="A2128" s="2"/>
      <c r="B2128" s="1" t="s">
        <v>54</v>
      </c>
      <c r="C2128" s="1" t="s">
        <v>54</v>
      </c>
      <c r="D2128" s="1" t="s">
        <v>54</v>
      </c>
      <c r="E2128" s="1" t="s">
        <v>54</v>
      </c>
      <c r="I2128" s="1" t="s">
        <v>54</v>
      </c>
      <c r="J2128" s="2"/>
      <c r="K2128" s="1" t="s">
        <v>54</v>
      </c>
      <c r="M2128" s="1" t="b">
        <f>OR(Solution!$C$2=1,INDEX(Solution!$A$1:$A$11,Solution!$C$2)=Sales_Pipeline[Country])</f>
        <v>1</v>
      </c>
    </row>
    <row r="2129" spans="1:13" x14ac:dyDescent="0.25">
      <c r="A2129" s="2"/>
      <c r="B2129" s="1" t="s">
        <v>54</v>
      </c>
      <c r="C2129" s="1" t="s">
        <v>54</v>
      </c>
      <c r="D2129" s="1" t="s">
        <v>54</v>
      </c>
      <c r="E2129" s="1" t="s">
        <v>54</v>
      </c>
      <c r="I2129" s="1" t="s">
        <v>54</v>
      </c>
      <c r="J2129" s="2"/>
      <c r="K2129" s="1" t="s">
        <v>54</v>
      </c>
      <c r="M2129" s="1" t="b">
        <f>OR(Solution!$C$2=1,INDEX(Solution!$A$1:$A$11,Solution!$C$2)=Sales_Pipeline[Country])</f>
        <v>1</v>
      </c>
    </row>
    <row r="2130" spans="1:13" x14ac:dyDescent="0.25">
      <c r="A2130" s="2"/>
      <c r="B2130" s="1" t="s">
        <v>54</v>
      </c>
      <c r="C2130" s="1" t="s">
        <v>54</v>
      </c>
      <c r="D2130" s="1" t="s">
        <v>54</v>
      </c>
      <c r="E2130" s="1" t="s">
        <v>54</v>
      </c>
      <c r="I2130" s="1" t="s">
        <v>54</v>
      </c>
      <c r="J2130" s="2"/>
      <c r="K2130" s="1" t="s">
        <v>54</v>
      </c>
      <c r="M2130" s="1" t="b">
        <f>OR(Solution!$C$2=1,INDEX(Solution!$A$1:$A$11,Solution!$C$2)=Sales_Pipeline[Country])</f>
        <v>1</v>
      </c>
    </row>
    <row r="2131" spans="1:13" x14ac:dyDescent="0.25">
      <c r="A2131" s="2"/>
      <c r="B2131" s="1" t="s">
        <v>54</v>
      </c>
      <c r="C2131" s="1" t="s">
        <v>54</v>
      </c>
      <c r="D2131" s="1" t="s">
        <v>54</v>
      </c>
      <c r="E2131" s="1" t="s">
        <v>54</v>
      </c>
      <c r="I2131" s="1" t="s">
        <v>54</v>
      </c>
      <c r="J2131" s="2"/>
      <c r="K2131" s="1" t="s">
        <v>54</v>
      </c>
      <c r="M2131" s="1" t="b">
        <f>OR(Solution!$C$2=1,INDEX(Solution!$A$1:$A$11,Solution!$C$2)=Sales_Pipeline[Country])</f>
        <v>1</v>
      </c>
    </row>
    <row r="2132" spans="1:13" x14ac:dyDescent="0.25">
      <c r="A2132" s="2"/>
      <c r="B2132" s="1" t="s">
        <v>54</v>
      </c>
      <c r="C2132" s="1" t="s">
        <v>54</v>
      </c>
      <c r="D2132" s="1" t="s">
        <v>54</v>
      </c>
      <c r="E2132" s="1" t="s">
        <v>54</v>
      </c>
      <c r="I2132" s="1" t="s">
        <v>54</v>
      </c>
      <c r="J2132" s="2"/>
      <c r="K2132" s="1" t="s">
        <v>54</v>
      </c>
      <c r="M2132" s="1" t="b">
        <f>OR(Solution!$C$2=1,INDEX(Solution!$A$1:$A$11,Solution!$C$2)=Sales_Pipeline[Country])</f>
        <v>1</v>
      </c>
    </row>
    <row r="2133" spans="1:13" x14ac:dyDescent="0.25">
      <c r="A2133" s="2"/>
      <c r="B2133" s="1" t="s">
        <v>54</v>
      </c>
      <c r="C2133" s="1" t="s">
        <v>54</v>
      </c>
      <c r="D2133" s="1" t="s">
        <v>54</v>
      </c>
      <c r="E2133" s="1" t="s">
        <v>54</v>
      </c>
      <c r="I2133" s="1" t="s">
        <v>54</v>
      </c>
      <c r="J2133" s="2"/>
      <c r="K2133" s="1" t="s">
        <v>54</v>
      </c>
      <c r="M2133" s="1" t="b">
        <f>OR(Solution!$C$2=1,INDEX(Solution!$A$1:$A$11,Solution!$C$2)=Sales_Pipeline[Country])</f>
        <v>1</v>
      </c>
    </row>
    <row r="2134" spans="1:13" x14ac:dyDescent="0.25">
      <c r="A2134" s="2"/>
      <c r="B2134" s="1" t="s">
        <v>54</v>
      </c>
      <c r="C2134" s="1" t="s">
        <v>54</v>
      </c>
      <c r="D2134" s="1" t="s">
        <v>54</v>
      </c>
      <c r="E2134" s="1" t="s">
        <v>54</v>
      </c>
      <c r="I2134" s="1" t="s">
        <v>54</v>
      </c>
      <c r="J2134" s="2"/>
      <c r="K2134" s="1" t="s">
        <v>54</v>
      </c>
      <c r="M2134" s="1" t="b">
        <f>OR(Solution!$C$2=1,INDEX(Solution!$A$1:$A$11,Solution!$C$2)=Sales_Pipeline[Country])</f>
        <v>1</v>
      </c>
    </row>
    <row r="2135" spans="1:13" x14ac:dyDescent="0.25">
      <c r="A2135" s="2"/>
      <c r="B2135" s="1" t="s">
        <v>54</v>
      </c>
      <c r="C2135" s="1" t="s">
        <v>54</v>
      </c>
      <c r="D2135" s="1" t="s">
        <v>54</v>
      </c>
      <c r="E2135" s="1" t="s">
        <v>54</v>
      </c>
      <c r="I2135" s="1" t="s">
        <v>54</v>
      </c>
      <c r="J2135" s="2"/>
      <c r="K2135" s="1" t="s">
        <v>54</v>
      </c>
      <c r="M2135" s="1" t="b">
        <f>OR(Solution!$C$2=1,INDEX(Solution!$A$1:$A$11,Solution!$C$2)=Sales_Pipeline[Country])</f>
        <v>1</v>
      </c>
    </row>
    <row r="2136" spans="1:13" x14ac:dyDescent="0.25">
      <c r="A2136" s="2"/>
      <c r="B2136" s="1" t="s">
        <v>54</v>
      </c>
      <c r="C2136" s="1" t="s">
        <v>54</v>
      </c>
      <c r="D2136" s="1" t="s">
        <v>54</v>
      </c>
      <c r="E2136" s="1" t="s">
        <v>54</v>
      </c>
      <c r="I2136" s="1" t="s">
        <v>54</v>
      </c>
      <c r="J2136" s="2"/>
      <c r="K2136" s="1" t="s">
        <v>54</v>
      </c>
      <c r="M2136" s="1" t="b">
        <f>OR(Solution!$C$2=1,INDEX(Solution!$A$1:$A$11,Solution!$C$2)=Sales_Pipeline[Country])</f>
        <v>1</v>
      </c>
    </row>
    <row r="2137" spans="1:13" x14ac:dyDescent="0.25">
      <c r="A2137" s="2"/>
      <c r="B2137" s="1" t="s">
        <v>54</v>
      </c>
      <c r="C2137" s="1" t="s">
        <v>54</v>
      </c>
      <c r="D2137" s="1" t="s">
        <v>54</v>
      </c>
      <c r="E2137" s="1" t="s">
        <v>54</v>
      </c>
      <c r="I2137" s="1" t="s">
        <v>54</v>
      </c>
      <c r="J2137" s="2"/>
      <c r="K2137" s="1" t="s">
        <v>54</v>
      </c>
      <c r="M2137" s="1" t="b">
        <f>OR(Solution!$C$2=1,INDEX(Solution!$A$1:$A$11,Solution!$C$2)=Sales_Pipeline[Country])</f>
        <v>1</v>
      </c>
    </row>
    <row r="2138" spans="1:13" x14ac:dyDescent="0.25">
      <c r="A2138" s="2"/>
      <c r="B2138" s="1" t="s">
        <v>54</v>
      </c>
      <c r="C2138" s="1" t="s">
        <v>54</v>
      </c>
      <c r="D2138" s="1" t="s">
        <v>54</v>
      </c>
      <c r="E2138" s="1" t="s">
        <v>54</v>
      </c>
      <c r="I2138" s="1" t="s">
        <v>54</v>
      </c>
      <c r="J2138" s="2"/>
      <c r="K2138" s="1" t="s">
        <v>54</v>
      </c>
      <c r="M2138" s="1" t="b">
        <f>OR(Solution!$C$2=1,INDEX(Solution!$A$1:$A$11,Solution!$C$2)=Sales_Pipeline[Country])</f>
        <v>1</v>
      </c>
    </row>
    <row r="2139" spans="1:13" x14ac:dyDescent="0.25">
      <c r="A2139" s="2"/>
      <c r="B2139" s="1" t="s">
        <v>54</v>
      </c>
      <c r="C2139" s="1" t="s">
        <v>54</v>
      </c>
      <c r="D2139" s="1" t="s">
        <v>54</v>
      </c>
      <c r="E2139" s="1" t="s">
        <v>54</v>
      </c>
      <c r="I2139" s="1" t="s">
        <v>54</v>
      </c>
      <c r="J2139" s="2"/>
      <c r="K2139" s="1" t="s">
        <v>54</v>
      </c>
      <c r="M2139" s="1" t="b">
        <f>OR(Solution!$C$2=1,INDEX(Solution!$A$1:$A$11,Solution!$C$2)=Sales_Pipeline[Country])</f>
        <v>1</v>
      </c>
    </row>
    <row r="2140" spans="1:13" x14ac:dyDescent="0.25">
      <c r="A2140" s="2"/>
      <c r="B2140" s="1" t="s">
        <v>54</v>
      </c>
      <c r="C2140" s="1" t="s">
        <v>54</v>
      </c>
      <c r="D2140" s="1" t="s">
        <v>54</v>
      </c>
      <c r="E2140" s="1" t="s">
        <v>54</v>
      </c>
      <c r="I2140" s="1" t="s">
        <v>54</v>
      </c>
      <c r="J2140" s="2"/>
      <c r="K2140" s="1" t="s">
        <v>54</v>
      </c>
      <c r="M2140" s="1" t="b">
        <f>OR(Solution!$C$2=1,INDEX(Solution!$A$1:$A$11,Solution!$C$2)=Sales_Pipeline[Country])</f>
        <v>1</v>
      </c>
    </row>
    <row r="2141" spans="1:13" x14ac:dyDescent="0.25">
      <c r="A2141" s="2"/>
      <c r="B2141" s="1" t="s">
        <v>54</v>
      </c>
      <c r="C2141" s="1" t="s">
        <v>54</v>
      </c>
      <c r="D2141" s="1" t="s">
        <v>54</v>
      </c>
      <c r="E2141" s="1" t="s">
        <v>54</v>
      </c>
      <c r="I2141" s="1" t="s">
        <v>54</v>
      </c>
      <c r="J2141" s="2"/>
      <c r="K2141" s="1" t="s">
        <v>54</v>
      </c>
      <c r="M2141" s="1" t="b">
        <f>OR(Solution!$C$2=1,INDEX(Solution!$A$1:$A$11,Solution!$C$2)=Sales_Pipeline[Country])</f>
        <v>1</v>
      </c>
    </row>
    <row r="2142" spans="1:13" x14ac:dyDescent="0.25">
      <c r="A2142" s="2"/>
      <c r="B2142" s="1" t="s">
        <v>54</v>
      </c>
      <c r="C2142" s="1" t="s">
        <v>54</v>
      </c>
      <c r="D2142" s="1" t="s">
        <v>54</v>
      </c>
      <c r="E2142" s="1" t="s">
        <v>54</v>
      </c>
      <c r="I2142" s="1" t="s">
        <v>54</v>
      </c>
      <c r="J2142" s="2"/>
      <c r="K2142" s="1" t="s">
        <v>54</v>
      </c>
      <c r="M2142" s="1" t="b">
        <f>OR(Solution!$C$2=1,INDEX(Solution!$A$1:$A$11,Solution!$C$2)=Sales_Pipeline[Country])</f>
        <v>1</v>
      </c>
    </row>
    <row r="2143" spans="1:13" x14ac:dyDescent="0.25">
      <c r="A2143" s="2"/>
      <c r="B2143" s="1" t="s">
        <v>54</v>
      </c>
      <c r="C2143" s="1" t="s">
        <v>54</v>
      </c>
      <c r="D2143" s="1" t="s">
        <v>54</v>
      </c>
      <c r="E2143" s="1" t="s">
        <v>54</v>
      </c>
      <c r="I2143" s="1" t="s">
        <v>54</v>
      </c>
      <c r="J2143" s="2"/>
      <c r="K2143" s="1" t="s">
        <v>54</v>
      </c>
      <c r="M2143" s="1" t="b">
        <f>OR(Solution!$C$2=1,INDEX(Solution!$A$1:$A$11,Solution!$C$2)=Sales_Pipeline[Country])</f>
        <v>1</v>
      </c>
    </row>
    <row r="2144" spans="1:13" x14ac:dyDescent="0.25">
      <c r="A2144" s="2"/>
      <c r="B2144" s="1" t="s">
        <v>54</v>
      </c>
      <c r="C2144" s="1" t="s">
        <v>54</v>
      </c>
      <c r="D2144" s="1" t="s">
        <v>54</v>
      </c>
      <c r="E2144" s="1" t="s">
        <v>54</v>
      </c>
      <c r="I2144" s="1" t="s">
        <v>54</v>
      </c>
      <c r="J2144" s="2"/>
      <c r="K2144" s="1" t="s">
        <v>54</v>
      </c>
      <c r="M2144" s="1" t="b">
        <f>OR(Solution!$C$2=1,INDEX(Solution!$A$1:$A$11,Solution!$C$2)=Sales_Pipeline[Country])</f>
        <v>1</v>
      </c>
    </row>
    <row r="2145" spans="1:13" x14ac:dyDescent="0.25">
      <c r="A2145" s="2"/>
      <c r="B2145" s="1" t="s">
        <v>54</v>
      </c>
      <c r="C2145" s="1" t="s">
        <v>54</v>
      </c>
      <c r="D2145" s="1" t="s">
        <v>54</v>
      </c>
      <c r="E2145" s="1" t="s">
        <v>54</v>
      </c>
      <c r="I2145" s="1" t="s">
        <v>54</v>
      </c>
      <c r="J2145" s="2"/>
      <c r="K2145" s="1" t="s">
        <v>54</v>
      </c>
      <c r="M2145" s="1" t="b">
        <f>OR(Solution!$C$2=1,INDEX(Solution!$A$1:$A$11,Solution!$C$2)=Sales_Pipeline[Country])</f>
        <v>1</v>
      </c>
    </row>
    <row r="2146" spans="1:13" x14ac:dyDescent="0.25">
      <c r="A2146" s="2"/>
      <c r="B2146" s="1" t="s">
        <v>54</v>
      </c>
      <c r="C2146" s="1" t="s">
        <v>54</v>
      </c>
      <c r="D2146" s="1" t="s">
        <v>54</v>
      </c>
      <c r="E2146" s="1" t="s">
        <v>54</v>
      </c>
      <c r="I2146" s="1" t="s">
        <v>54</v>
      </c>
      <c r="J2146" s="2"/>
      <c r="K2146" s="1" t="s">
        <v>54</v>
      </c>
      <c r="M2146" s="1" t="b">
        <f>OR(Solution!$C$2=1,INDEX(Solution!$A$1:$A$11,Solution!$C$2)=Sales_Pipeline[Country])</f>
        <v>1</v>
      </c>
    </row>
    <row r="2147" spans="1:13" x14ac:dyDescent="0.25">
      <c r="A2147" s="2"/>
      <c r="B2147" s="1" t="s">
        <v>54</v>
      </c>
      <c r="C2147" s="1" t="s">
        <v>54</v>
      </c>
      <c r="D2147" s="1" t="s">
        <v>54</v>
      </c>
      <c r="E2147" s="1" t="s">
        <v>54</v>
      </c>
      <c r="I2147" s="1" t="s">
        <v>54</v>
      </c>
      <c r="J2147" s="2"/>
      <c r="K2147" s="1" t="s">
        <v>54</v>
      </c>
      <c r="M2147" s="1" t="b">
        <f>OR(Solution!$C$2=1,INDEX(Solution!$A$1:$A$11,Solution!$C$2)=Sales_Pipeline[Country])</f>
        <v>1</v>
      </c>
    </row>
    <row r="2148" spans="1:13" x14ac:dyDescent="0.25">
      <c r="A2148" s="2"/>
      <c r="B2148" s="1" t="s">
        <v>54</v>
      </c>
      <c r="C2148" s="1" t="s">
        <v>54</v>
      </c>
      <c r="D2148" s="1" t="s">
        <v>54</v>
      </c>
      <c r="E2148" s="1" t="s">
        <v>54</v>
      </c>
      <c r="I2148" s="1" t="s">
        <v>54</v>
      </c>
      <c r="J2148" s="2"/>
      <c r="K2148" s="1" t="s">
        <v>54</v>
      </c>
      <c r="M2148" s="1" t="b">
        <f>OR(Solution!$C$2=1,INDEX(Solution!$A$1:$A$11,Solution!$C$2)=Sales_Pipeline[Country])</f>
        <v>1</v>
      </c>
    </row>
    <row r="2149" spans="1:13" x14ac:dyDescent="0.25">
      <c r="A2149" s="2"/>
      <c r="B2149" s="1" t="s">
        <v>54</v>
      </c>
      <c r="C2149" s="1" t="s">
        <v>54</v>
      </c>
      <c r="D2149" s="1" t="s">
        <v>54</v>
      </c>
      <c r="E2149" s="1" t="s">
        <v>54</v>
      </c>
      <c r="I2149" s="1" t="s">
        <v>54</v>
      </c>
      <c r="J2149" s="2"/>
      <c r="K2149" s="1" t="s">
        <v>54</v>
      </c>
      <c r="M2149" s="1" t="b">
        <f>OR(Solution!$C$2=1,INDEX(Solution!$A$1:$A$11,Solution!$C$2)=Sales_Pipeline[Country])</f>
        <v>1</v>
      </c>
    </row>
    <row r="2150" spans="1:13" x14ac:dyDescent="0.25">
      <c r="A2150" s="2"/>
      <c r="B2150" s="1" t="s">
        <v>54</v>
      </c>
      <c r="C2150" s="1" t="s">
        <v>54</v>
      </c>
      <c r="D2150" s="1" t="s">
        <v>54</v>
      </c>
      <c r="E2150" s="1" t="s">
        <v>54</v>
      </c>
      <c r="I2150" s="1" t="s">
        <v>54</v>
      </c>
      <c r="J2150" s="2"/>
      <c r="K2150" s="1" t="s">
        <v>54</v>
      </c>
      <c r="M2150" s="1" t="b">
        <f>OR(Solution!$C$2=1,INDEX(Solution!$A$1:$A$11,Solution!$C$2)=Sales_Pipeline[Country])</f>
        <v>1</v>
      </c>
    </row>
    <row r="2151" spans="1:13" x14ac:dyDescent="0.25">
      <c r="A2151" s="2"/>
      <c r="B2151" s="1" t="s">
        <v>54</v>
      </c>
      <c r="C2151" s="1" t="s">
        <v>54</v>
      </c>
      <c r="D2151" s="1" t="s">
        <v>54</v>
      </c>
      <c r="E2151" s="1" t="s">
        <v>54</v>
      </c>
      <c r="I2151" s="1" t="s">
        <v>54</v>
      </c>
      <c r="J2151" s="2"/>
      <c r="K2151" s="1" t="s">
        <v>54</v>
      </c>
      <c r="M2151" s="1" t="b">
        <f>OR(Solution!$C$2=1,INDEX(Solution!$A$1:$A$11,Solution!$C$2)=Sales_Pipeline[Country])</f>
        <v>1</v>
      </c>
    </row>
    <row r="2152" spans="1:13" x14ac:dyDescent="0.25">
      <c r="A2152" s="2"/>
      <c r="B2152" s="1" t="s">
        <v>54</v>
      </c>
      <c r="C2152" s="1" t="s">
        <v>54</v>
      </c>
      <c r="D2152" s="1" t="s">
        <v>54</v>
      </c>
      <c r="E2152" s="1" t="s">
        <v>54</v>
      </c>
      <c r="I2152" s="1" t="s">
        <v>54</v>
      </c>
      <c r="J2152" s="2"/>
      <c r="K2152" s="1" t="s">
        <v>54</v>
      </c>
      <c r="M2152" s="1" t="b">
        <f>OR(Solution!$C$2=1,INDEX(Solution!$A$1:$A$11,Solution!$C$2)=Sales_Pipeline[Country])</f>
        <v>1</v>
      </c>
    </row>
    <row r="2153" spans="1:13" x14ac:dyDescent="0.25">
      <c r="A2153" s="2"/>
      <c r="B2153" s="1" t="s">
        <v>54</v>
      </c>
      <c r="C2153" s="1" t="s">
        <v>54</v>
      </c>
      <c r="D2153" s="1" t="s">
        <v>54</v>
      </c>
      <c r="E2153" s="1" t="s">
        <v>54</v>
      </c>
      <c r="I2153" s="1" t="s">
        <v>54</v>
      </c>
      <c r="J2153" s="2"/>
      <c r="K2153" s="1" t="s">
        <v>54</v>
      </c>
      <c r="M2153" s="1" t="b">
        <f>OR(Solution!$C$2=1,INDEX(Solution!$A$1:$A$11,Solution!$C$2)=Sales_Pipeline[Country])</f>
        <v>1</v>
      </c>
    </row>
    <row r="2154" spans="1:13" x14ac:dyDescent="0.25">
      <c r="A2154" s="2"/>
      <c r="B2154" s="1" t="s">
        <v>54</v>
      </c>
      <c r="C2154" s="1" t="s">
        <v>54</v>
      </c>
      <c r="D2154" s="1" t="s">
        <v>54</v>
      </c>
      <c r="E2154" s="1" t="s">
        <v>54</v>
      </c>
      <c r="I2154" s="1" t="s">
        <v>54</v>
      </c>
      <c r="J2154" s="2"/>
      <c r="K2154" s="1" t="s">
        <v>54</v>
      </c>
      <c r="M2154" s="1" t="b">
        <f>OR(Solution!$C$2=1,INDEX(Solution!$A$1:$A$11,Solution!$C$2)=Sales_Pipeline[Country])</f>
        <v>1</v>
      </c>
    </row>
    <row r="2155" spans="1:13" x14ac:dyDescent="0.25">
      <c r="A2155" s="2"/>
      <c r="B2155" s="1" t="s">
        <v>54</v>
      </c>
      <c r="C2155" s="1" t="s">
        <v>54</v>
      </c>
      <c r="D2155" s="1" t="s">
        <v>54</v>
      </c>
      <c r="E2155" s="1" t="s">
        <v>54</v>
      </c>
      <c r="I2155" s="1" t="s">
        <v>54</v>
      </c>
      <c r="J2155" s="2"/>
      <c r="K2155" s="1" t="s">
        <v>54</v>
      </c>
      <c r="M2155" s="1" t="b">
        <f>OR(Solution!$C$2=1,INDEX(Solution!$A$1:$A$11,Solution!$C$2)=Sales_Pipeline[Country])</f>
        <v>1</v>
      </c>
    </row>
    <row r="2156" spans="1:13" x14ac:dyDescent="0.25">
      <c r="A2156" s="2"/>
      <c r="B2156" s="1" t="s">
        <v>54</v>
      </c>
      <c r="C2156" s="1" t="s">
        <v>54</v>
      </c>
      <c r="D2156" s="1" t="s">
        <v>54</v>
      </c>
      <c r="E2156" s="1" t="s">
        <v>54</v>
      </c>
      <c r="I2156" s="1" t="s">
        <v>54</v>
      </c>
      <c r="J2156" s="2"/>
      <c r="K2156" s="1" t="s">
        <v>54</v>
      </c>
      <c r="M2156" s="1" t="b">
        <f>OR(Solution!$C$2=1,INDEX(Solution!$A$1:$A$11,Solution!$C$2)=Sales_Pipeline[Country])</f>
        <v>1</v>
      </c>
    </row>
    <row r="2157" spans="1:13" x14ac:dyDescent="0.25">
      <c r="A2157" s="2"/>
      <c r="B2157" s="1" t="s">
        <v>54</v>
      </c>
      <c r="C2157" s="1" t="s">
        <v>54</v>
      </c>
      <c r="D2157" s="1" t="s">
        <v>54</v>
      </c>
      <c r="E2157" s="1" t="s">
        <v>54</v>
      </c>
      <c r="I2157" s="1" t="s">
        <v>54</v>
      </c>
      <c r="J2157" s="2"/>
      <c r="K2157" s="1" t="s">
        <v>54</v>
      </c>
      <c r="M2157" s="1" t="b">
        <f>OR(Solution!$C$2=1,INDEX(Solution!$A$1:$A$11,Solution!$C$2)=Sales_Pipeline[Country])</f>
        <v>1</v>
      </c>
    </row>
    <row r="2158" spans="1:13" x14ac:dyDescent="0.25">
      <c r="A2158" s="2"/>
      <c r="B2158" s="1" t="s">
        <v>54</v>
      </c>
      <c r="C2158" s="1" t="s">
        <v>54</v>
      </c>
      <c r="D2158" s="1" t="s">
        <v>54</v>
      </c>
      <c r="E2158" s="1" t="s">
        <v>54</v>
      </c>
      <c r="I2158" s="1" t="s">
        <v>54</v>
      </c>
      <c r="J2158" s="2"/>
      <c r="K2158" s="1" t="s">
        <v>54</v>
      </c>
      <c r="M2158" s="1" t="b">
        <f>OR(Solution!$C$2=1,INDEX(Solution!$A$1:$A$11,Solution!$C$2)=Sales_Pipeline[Country])</f>
        <v>1</v>
      </c>
    </row>
    <row r="2159" spans="1:13" x14ac:dyDescent="0.25">
      <c r="A2159" s="2"/>
      <c r="B2159" s="1" t="s">
        <v>54</v>
      </c>
      <c r="C2159" s="1" t="s">
        <v>54</v>
      </c>
      <c r="D2159" s="1" t="s">
        <v>54</v>
      </c>
      <c r="E2159" s="1" t="s">
        <v>54</v>
      </c>
      <c r="I2159" s="1" t="s">
        <v>54</v>
      </c>
      <c r="J2159" s="2"/>
      <c r="K2159" s="1" t="s">
        <v>54</v>
      </c>
      <c r="M2159" s="1" t="b">
        <f>OR(Solution!$C$2=1,INDEX(Solution!$A$1:$A$11,Solution!$C$2)=Sales_Pipeline[Country])</f>
        <v>1</v>
      </c>
    </row>
    <row r="2160" spans="1:13" x14ac:dyDescent="0.25">
      <c r="A2160" s="2"/>
      <c r="B2160" s="1" t="s">
        <v>54</v>
      </c>
      <c r="C2160" s="1" t="s">
        <v>54</v>
      </c>
      <c r="D2160" s="1" t="s">
        <v>54</v>
      </c>
      <c r="E2160" s="1" t="s">
        <v>54</v>
      </c>
      <c r="I2160" s="1" t="s">
        <v>54</v>
      </c>
      <c r="J2160" s="2"/>
      <c r="K2160" s="1" t="s">
        <v>54</v>
      </c>
      <c r="M2160" s="1" t="b">
        <f>OR(Solution!$C$2=1,INDEX(Solution!$A$1:$A$11,Solution!$C$2)=Sales_Pipeline[Country])</f>
        <v>1</v>
      </c>
    </row>
    <row r="2161" spans="1:13" x14ac:dyDescent="0.25">
      <c r="A2161" s="2"/>
      <c r="B2161" s="1" t="s">
        <v>54</v>
      </c>
      <c r="C2161" s="1" t="s">
        <v>54</v>
      </c>
      <c r="D2161" s="1" t="s">
        <v>54</v>
      </c>
      <c r="E2161" s="1" t="s">
        <v>54</v>
      </c>
      <c r="I2161" s="1" t="s">
        <v>54</v>
      </c>
      <c r="J2161" s="2"/>
      <c r="K2161" s="1" t="s">
        <v>54</v>
      </c>
      <c r="M2161" s="1" t="b">
        <f>OR(Solution!$C$2=1,INDEX(Solution!$A$1:$A$11,Solution!$C$2)=Sales_Pipeline[Country])</f>
        <v>1</v>
      </c>
    </row>
    <row r="2162" spans="1:13" x14ac:dyDescent="0.25">
      <c r="A2162" s="2"/>
      <c r="B2162" s="1" t="s">
        <v>54</v>
      </c>
      <c r="C2162" s="1" t="s">
        <v>54</v>
      </c>
      <c r="D2162" s="1" t="s">
        <v>54</v>
      </c>
      <c r="E2162" s="1" t="s">
        <v>54</v>
      </c>
      <c r="I2162" s="1" t="s">
        <v>54</v>
      </c>
      <c r="J2162" s="2"/>
      <c r="K2162" s="1" t="s">
        <v>54</v>
      </c>
      <c r="M2162" s="1" t="b">
        <f>OR(Solution!$C$2=1,INDEX(Solution!$A$1:$A$11,Solution!$C$2)=Sales_Pipeline[Country])</f>
        <v>1</v>
      </c>
    </row>
    <row r="2163" spans="1:13" x14ac:dyDescent="0.25">
      <c r="A2163" s="2"/>
      <c r="B2163" s="1" t="s">
        <v>54</v>
      </c>
      <c r="C2163" s="1" t="s">
        <v>54</v>
      </c>
      <c r="D2163" s="1" t="s">
        <v>54</v>
      </c>
      <c r="E2163" s="1" t="s">
        <v>54</v>
      </c>
      <c r="I2163" s="1" t="s">
        <v>54</v>
      </c>
      <c r="J2163" s="2"/>
      <c r="K2163" s="1" t="s">
        <v>54</v>
      </c>
      <c r="M2163" s="1" t="b">
        <f>OR(Solution!$C$2=1,INDEX(Solution!$A$1:$A$11,Solution!$C$2)=Sales_Pipeline[Country])</f>
        <v>1</v>
      </c>
    </row>
    <row r="2164" spans="1:13" x14ac:dyDescent="0.25">
      <c r="A2164" s="2"/>
      <c r="B2164" s="1" t="s">
        <v>54</v>
      </c>
      <c r="C2164" s="1" t="s">
        <v>54</v>
      </c>
      <c r="D2164" s="1" t="s">
        <v>54</v>
      </c>
      <c r="E2164" s="1" t="s">
        <v>54</v>
      </c>
      <c r="I2164" s="1" t="s">
        <v>54</v>
      </c>
      <c r="J2164" s="2"/>
      <c r="K2164" s="1" t="s">
        <v>54</v>
      </c>
      <c r="M2164" s="1" t="b">
        <f>OR(Solution!$C$2=1,INDEX(Solution!$A$1:$A$11,Solution!$C$2)=Sales_Pipeline[Country])</f>
        <v>1</v>
      </c>
    </row>
    <row r="2165" spans="1:13" x14ac:dyDescent="0.25">
      <c r="A2165" s="2"/>
      <c r="B2165" s="1" t="s">
        <v>54</v>
      </c>
      <c r="C2165" s="1" t="s">
        <v>54</v>
      </c>
      <c r="D2165" s="1" t="s">
        <v>54</v>
      </c>
      <c r="E2165" s="1" t="s">
        <v>54</v>
      </c>
      <c r="I2165" s="1" t="s">
        <v>54</v>
      </c>
      <c r="J2165" s="2"/>
      <c r="K2165" s="1" t="s">
        <v>54</v>
      </c>
      <c r="M2165" s="1" t="b">
        <f>OR(Solution!$C$2=1,INDEX(Solution!$A$1:$A$11,Solution!$C$2)=Sales_Pipeline[Country])</f>
        <v>1</v>
      </c>
    </row>
    <row r="2166" spans="1:13" x14ac:dyDescent="0.25">
      <c r="A2166" s="2"/>
      <c r="B2166" s="1" t="s">
        <v>54</v>
      </c>
      <c r="C2166" s="1" t="s">
        <v>54</v>
      </c>
      <c r="D2166" s="1" t="s">
        <v>54</v>
      </c>
      <c r="E2166" s="1" t="s">
        <v>54</v>
      </c>
      <c r="I2166" s="1" t="s">
        <v>54</v>
      </c>
      <c r="J2166" s="2"/>
      <c r="K2166" s="1" t="s">
        <v>54</v>
      </c>
      <c r="M2166" s="1" t="b">
        <f>OR(Solution!$C$2=1,INDEX(Solution!$A$1:$A$11,Solution!$C$2)=Sales_Pipeline[Country])</f>
        <v>1</v>
      </c>
    </row>
    <row r="2167" spans="1:13" x14ac:dyDescent="0.25">
      <c r="A2167" s="2"/>
      <c r="B2167" s="1" t="s">
        <v>54</v>
      </c>
      <c r="C2167" s="1" t="s">
        <v>54</v>
      </c>
      <c r="D2167" s="1" t="s">
        <v>54</v>
      </c>
      <c r="E2167" s="1" t="s">
        <v>54</v>
      </c>
      <c r="I2167" s="1" t="s">
        <v>54</v>
      </c>
      <c r="J2167" s="2"/>
      <c r="K2167" s="1" t="s">
        <v>54</v>
      </c>
      <c r="M2167" s="1" t="b">
        <f>OR(Solution!$C$2=1,INDEX(Solution!$A$1:$A$11,Solution!$C$2)=Sales_Pipeline[Country])</f>
        <v>1</v>
      </c>
    </row>
    <row r="2168" spans="1:13" x14ac:dyDescent="0.25">
      <c r="A2168" s="2"/>
      <c r="B2168" s="1" t="s">
        <v>54</v>
      </c>
      <c r="C2168" s="1" t="s">
        <v>54</v>
      </c>
      <c r="D2168" s="1" t="s">
        <v>54</v>
      </c>
      <c r="E2168" s="1" t="s">
        <v>54</v>
      </c>
      <c r="I2168" s="1" t="s">
        <v>54</v>
      </c>
      <c r="J2168" s="2"/>
      <c r="K2168" s="1" t="s">
        <v>54</v>
      </c>
      <c r="M2168" s="1" t="b">
        <f>OR(Solution!$C$2=1,INDEX(Solution!$A$1:$A$11,Solution!$C$2)=Sales_Pipeline[Country])</f>
        <v>1</v>
      </c>
    </row>
    <row r="2169" spans="1:13" x14ac:dyDescent="0.25">
      <c r="A2169" s="2"/>
      <c r="B2169" s="1" t="s">
        <v>54</v>
      </c>
      <c r="C2169" s="1" t="s">
        <v>54</v>
      </c>
      <c r="D2169" s="1" t="s">
        <v>54</v>
      </c>
      <c r="E2169" s="1" t="s">
        <v>54</v>
      </c>
      <c r="I2169" s="1" t="s">
        <v>54</v>
      </c>
      <c r="J2169" s="2"/>
      <c r="K2169" s="1" t="s">
        <v>54</v>
      </c>
      <c r="M2169" s="1" t="b">
        <f>OR(Solution!$C$2=1,INDEX(Solution!$A$1:$A$11,Solution!$C$2)=Sales_Pipeline[Country])</f>
        <v>1</v>
      </c>
    </row>
    <row r="2170" spans="1:13" x14ac:dyDescent="0.25">
      <c r="A2170" s="2"/>
      <c r="B2170" s="1" t="s">
        <v>54</v>
      </c>
      <c r="C2170" s="1" t="s">
        <v>54</v>
      </c>
      <c r="D2170" s="1" t="s">
        <v>54</v>
      </c>
      <c r="E2170" s="1" t="s">
        <v>54</v>
      </c>
      <c r="I2170" s="1" t="s">
        <v>54</v>
      </c>
      <c r="J2170" s="2"/>
      <c r="K2170" s="1" t="s">
        <v>54</v>
      </c>
      <c r="M2170" s="1" t="b">
        <f>OR(Solution!$C$2=1,INDEX(Solution!$A$1:$A$11,Solution!$C$2)=Sales_Pipeline[Country])</f>
        <v>1</v>
      </c>
    </row>
    <row r="2171" spans="1:13" x14ac:dyDescent="0.25">
      <c r="A2171" s="2"/>
      <c r="B2171" s="1" t="s">
        <v>54</v>
      </c>
      <c r="C2171" s="1" t="s">
        <v>54</v>
      </c>
      <c r="D2171" s="1" t="s">
        <v>54</v>
      </c>
      <c r="E2171" s="1" t="s">
        <v>54</v>
      </c>
      <c r="I2171" s="1" t="s">
        <v>54</v>
      </c>
      <c r="J2171" s="2"/>
      <c r="K2171" s="1" t="s">
        <v>54</v>
      </c>
      <c r="M2171" s="1" t="b">
        <f>OR(Solution!$C$2=1,INDEX(Solution!$A$1:$A$11,Solution!$C$2)=Sales_Pipeline[Country])</f>
        <v>1</v>
      </c>
    </row>
    <row r="2172" spans="1:13" x14ac:dyDescent="0.25">
      <c r="A2172" s="2"/>
      <c r="B2172" s="1" t="s">
        <v>54</v>
      </c>
      <c r="C2172" s="1" t="s">
        <v>54</v>
      </c>
      <c r="D2172" s="1" t="s">
        <v>54</v>
      </c>
      <c r="E2172" s="1" t="s">
        <v>54</v>
      </c>
      <c r="I2172" s="1" t="s">
        <v>54</v>
      </c>
      <c r="J2172" s="2"/>
      <c r="K2172" s="1" t="s">
        <v>54</v>
      </c>
      <c r="M2172" s="1" t="b">
        <f>OR(Solution!$C$2=1,INDEX(Solution!$A$1:$A$11,Solution!$C$2)=Sales_Pipeline[Country])</f>
        <v>1</v>
      </c>
    </row>
    <row r="2173" spans="1:13" x14ac:dyDescent="0.25">
      <c r="A2173" s="2"/>
      <c r="B2173" s="1" t="s">
        <v>54</v>
      </c>
      <c r="C2173" s="1" t="s">
        <v>54</v>
      </c>
      <c r="D2173" s="1" t="s">
        <v>54</v>
      </c>
      <c r="E2173" s="1" t="s">
        <v>54</v>
      </c>
      <c r="I2173" s="1" t="s">
        <v>54</v>
      </c>
      <c r="J2173" s="2"/>
      <c r="K2173" s="1" t="s">
        <v>54</v>
      </c>
      <c r="M2173" s="1" t="b">
        <f>OR(Solution!$C$2=1,INDEX(Solution!$A$1:$A$11,Solution!$C$2)=Sales_Pipeline[Country])</f>
        <v>1</v>
      </c>
    </row>
    <row r="2174" spans="1:13" x14ac:dyDescent="0.25">
      <c r="A2174" s="2"/>
      <c r="B2174" s="1" t="s">
        <v>54</v>
      </c>
      <c r="C2174" s="1" t="s">
        <v>54</v>
      </c>
      <c r="D2174" s="1" t="s">
        <v>54</v>
      </c>
      <c r="E2174" s="1" t="s">
        <v>54</v>
      </c>
      <c r="I2174" s="1" t="s">
        <v>54</v>
      </c>
      <c r="J2174" s="2"/>
      <c r="K2174" s="1" t="s">
        <v>54</v>
      </c>
      <c r="M2174" s="1" t="b">
        <f>OR(Solution!$C$2=1,INDEX(Solution!$A$1:$A$11,Solution!$C$2)=Sales_Pipeline[Country])</f>
        <v>1</v>
      </c>
    </row>
    <row r="2175" spans="1:13" x14ac:dyDescent="0.25">
      <c r="A2175" s="2"/>
      <c r="B2175" s="1" t="s">
        <v>54</v>
      </c>
      <c r="C2175" s="1" t="s">
        <v>54</v>
      </c>
      <c r="D2175" s="1" t="s">
        <v>54</v>
      </c>
      <c r="E2175" s="1" t="s">
        <v>54</v>
      </c>
      <c r="I2175" s="1" t="s">
        <v>54</v>
      </c>
      <c r="J2175" s="2"/>
      <c r="K2175" s="1" t="s">
        <v>54</v>
      </c>
      <c r="M2175" s="1" t="b">
        <f>OR(Solution!$C$2=1,INDEX(Solution!$A$1:$A$11,Solution!$C$2)=Sales_Pipeline[Country])</f>
        <v>1</v>
      </c>
    </row>
    <row r="2176" spans="1:13" x14ac:dyDescent="0.25">
      <c r="A2176" s="2"/>
      <c r="B2176" s="1" t="s">
        <v>54</v>
      </c>
      <c r="C2176" s="1" t="s">
        <v>54</v>
      </c>
      <c r="D2176" s="1" t="s">
        <v>54</v>
      </c>
      <c r="E2176" s="1" t="s">
        <v>54</v>
      </c>
      <c r="I2176" s="1" t="s">
        <v>54</v>
      </c>
      <c r="J2176" s="2"/>
      <c r="K2176" s="1" t="s">
        <v>54</v>
      </c>
      <c r="M2176" s="1" t="b">
        <f>OR(Solution!$C$2=1,INDEX(Solution!$A$1:$A$11,Solution!$C$2)=Sales_Pipeline[Country])</f>
        <v>1</v>
      </c>
    </row>
    <row r="2177" spans="1:13" x14ac:dyDescent="0.25">
      <c r="A2177" s="2"/>
      <c r="B2177" s="1" t="s">
        <v>54</v>
      </c>
      <c r="C2177" s="1" t="s">
        <v>54</v>
      </c>
      <c r="D2177" s="1" t="s">
        <v>54</v>
      </c>
      <c r="E2177" s="1" t="s">
        <v>54</v>
      </c>
      <c r="I2177" s="1" t="s">
        <v>54</v>
      </c>
      <c r="J2177" s="2"/>
      <c r="K2177" s="1" t="s">
        <v>54</v>
      </c>
      <c r="M2177" s="1" t="b">
        <f>OR(Solution!$C$2=1,INDEX(Solution!$A$1:$A$11,Solution!$C$2)=Sales_Pipeline[Country])</f>
        <v>1</v>
      </c>
    </row>
    <row r="2178" spans="1:13" x14ac:dyDescent="0.25">
      <c r="A2178" s="2"/>
      <c r="B2178" s="1" t="s">
        <v>54</v>
      </c>
      <c r="C2178" s="1" t="s">
        <v>54</v>
      </c>
      <c r="D2178" s="1" t="s">
        <v>54</v>
      </c>
      <c r="E2178" s="1" t="s">
        <v>54</v>
      </c>
      <c r="I2178" s="1" t="s">
        <v>54</v>
      </c>
      <c r="J2178" s="2"/>
      <c r="K2178" s="1" t="s">
        <v>54</v>
      </c>
      <c r="M2178" s="1" t="b">
        <f>OR(Solution!$C$2=1,INDEX(Solution!$A$1:$A$11,Solution!$C$2)=Sales_Pipeline[Country])</f>
        <v>1</v>
      </c>
    </row>
    <row r="2179" spans="1:13" x14ac:dyDescent="0.25">
      <c r="A2179" s="2"/>
      <c r="B2179" s="1" t="s">
        <v>54</v>
      </c>
      <c r="C2179" s="1" t="s">
        <v>54</v>
      </c>
      <c r="D2179" s="1" t="s">
        <v>54</v>
      </c>
      <c r="E2179" s="1" t="s">
        <v>54</v>
      </c>
      <c r="I2179" s="1" t="s">
        <v>54</v>
      </c>
      <c r="J2179" s="2"/>
      <c r="K2179" s="1" t="s">
        <v>54</v>
      </c>
      <c r="M2179" s="1" t="b">
        <f>OR(Solution!$C$2=1,INDEX(Solution!$A$1:$A$11,Solution!$C$2)=Sales_Pipeline[Country])</f>
        <v>1</v>
      </c>
    </row>
    <row r="2180" spans="1:13" x14ac:dyDescent="0.25">
      <c r="A2180" s="2"/>
      <c r="B2180" s="1" t="s">
        <v>54</v>
      </c>
      <c r="C2180" s="1" t="s">
        <v>54</v>
      </c>
      <c r="D2180" s="1" t="s">
        <v>54</v>
      </c>
      <c r="E2180" s="1" t="s">
        <v>54</v>
      </c>
      <c r="I2180" s="1" t="s">
        <v>54</v>
      </c>
      <c r="J2180" s="2"/>
      <c r="K2180" s="1" t="s">
        <v>54</v>
      </c>
      <c r="M2180" s="1" t="b">
        <f>OR(Solution!$C$2=1,INDEX(Solution!$A$1:$A$11,Solution!$C$2)=Sales_Pipeline[Country])</f>
        <v>1</v>
      </c>
    </row>
    <row r="2181" spans="1:13" x14ac:dyDescent="0.25">
      <c r="A2181" s="2"/>
      <c r="B2181" s="1" t="s">
        <v>54</v>
      </c>
      <c r="C2181" s="1" t="s">
        <v>54</v>
      </c>
      <c r="D2181" s="1" t="s">
        <v>54</v>
      </c>
      <c r="E2181" s="1" t="s">
        <v>54</v>
      </c>
      <c r="I2181" s="1" t="s">
        <v>54</v>
      </c>
      <c r="J2181" s="2"/>
      <c r="K2181" s="1" t="s">
        <v>54</v>
      </c>
      <c r="M2181" s="1" t="b">
        <f>OR(Solution!$C$2=1,INDEX(Solution!$A$1:$A$11,Solution!$C$2)=Sales_Pipeline[Country])</f>
        <v>1</v>
      </c>
    </row>
    <row r="2182" spans="1:13" x14ac:dyDescent="0.25">
      <c r="A2182" s="2"/>
      <c r="B2182" s="1" t="s">
        <v>54</v>
      </c>
      <c r="C2182" s="1" t="s">
        <v>54</v>
      </c>
      <c r="D2182" s="1" t="s">
        <v>54</v>
      </c>
      <c r="E2182" s="1" t="s">
        <v>54</v>
      </c>
      <c r="I2182" s="1" t="s">
        <v>54</v>
      </c>
      <c r="J2182" s="2"/>
      <c r="K2182" s="1" t="s">
        <v>54</v>
      </c>
      <c r="M2182" s="1" t="b">
        <f>OR(Solution!$C$2=1,INDEX(Solution!$A$1:$A$11,Solution!$C$2)=Sales_Pipeline[Country])</f>
        <v>1</v>
      </c>
    </row>
    <row r="2183" spans="1:13" x14ac:dyDescent="0.25">
      <c r="A2183" s="2"/>
      <c r="B2183" s="1" t="s">
        <v>54</v>
      </c>
      <c r="C2183" s="1" t="s">
        <v>54</v>
      </c>
      <c r="D2183" s="1" t="s">
        <v>54</v>
      </c>
      <c r="E2183" s="1" t="s">
        <v>54</v>
      </c>
      <c r="I2183" s="1" t="s">
        <v>54</v>
      </c>
      <c r="J2183" s="2"/>
      <c r="K2183" s="1" t="s">
        <v>54</v>
      </c>
      <c r="M2183" s="1" t="b">
        <f>OR(Solution!$C$2=1,INDEX(Solution!$A$1:$A$11,Solution!$C$2)=Sales_Pipeline[Country])</f>
        <v>1</v>
      </c>
    </row>
    <row r="2184" spans="1:13" x14ac:dyDescent="0.25">
      <c r="A2184" s="2"/>
      <c r="B2184" s="1" t="s">
        <v>54</v>
      </c>
      <c r="C2184" s="1" t="s">
        <v>54</v>
      </c>
      <c r="D2184" s="1" t="s">
        <v>54</v>
      </c>
      <c r="E2184" s="1" t="s">
        <v>54</v>
      </c>
      <c r="I2184" s="1" t="s">
        <v>54</v>
      </c>
      <c r="J2184" s="2"/>
      <c r="K2184" s="1" t="s">
        <v>54</v>
      </c>
      <c r="M2184" s="1" t="b">
        <f>OR(Solution!$C$2=1,INDEX(Solution!$A$1:$A$11,Solution!$C$2)=Sales_Pipeline[Country])</f>
        <v>1</v>
      </c>
    </row>
    <row r="2185" spans="1:13" x14ac:dyDescent="0.25">
      <c r="A2185" s="2"/>
      <c r="B2185" s="1" t="s">
        <v>54</v>
      </c>
      <c r="C2185" s="1" t="s">
        <v>54</v>
      </c>
      <c r="D2185" s="1" t="s">
        <v>54</v>
      </c>
      <c r="E2185" s="1" t="s">
        <v>54</v>
      </c>
      <c r="I2185" s="1" t="s">
        <v>54</v>
      </c>
      <c r="J2185" s="2"/>
      <c r="K2185" s="1" t="s">
        <v>54</v>
      </c>
      <c r="M2185" s="1" t="b">
        <f>OR(Solution!$C$2=1,INDEX(Solution!$A$1:$A$11,Solution!$C$2)=Sales_Pipeline[Country])</f>
        <v>1</v>
      </c>
    </row>
    <row r="2186" spans="1:13" x14ac:dyDescent="0.25">
      <c r="A2186" s="2"/>
      <c r="B2186" s="1" t="s">
        <v>54</v>
      </c>
      <c r="C2186" s="1" t="s">
        <v>54</v>
      </c>
      <c r="D2186" s="1" t="s">
        <v>54</v>
      </c>
      <c r="E2186" s="1" t="s">
        <v>54</v>
      </c>
      <c r="I2186" s="1" t="s">
        <v>54</v>
      </c>
      <c r="J2186" s="2"/>
      <c r="K2186" s="1" t="s">
        <v>54</v>
      </c>
      <c r="M2186" s="1" t="b">
        <f>OR(Solution!$C$2=1,INDEX(Solution!$A$1:$A$11,Solution!$C$2)=Sales_Pipeline[Country])</f>
        <v>1</v>
      </c>
    </row>
    <row r="2187" spans="1:13" x14ac:dyDescent="0.25">
      <c r="A2187" s="2"/>
      <c r="B2187" s="1" t="s">
        <v>54</v>
      </c>
      <c r="C2187" s="1" t="s">
        <v>54</v>
      </c>
      <c r="D2187" s="1" t="s">
        <v>54</v>
      </c>
      <c r="E2187" s="1" t="s">
        <v>54</v>
      </c>
      <c r="I2187" s="1" t="s">
        <v>54</v>
      </c>
      <c r="J2187" s="2"/>
      <c r="K2187" s="1" t="s">
        <v>54</v>
      </c>
      <c r="M2187" s="1" t="b">
        <f>OR(Solution!$C$2=1,INDEX(Solution!$A$1:$A$11,Solution!$C$2)=Sales_Pipeline[Country])</f>
        <v>1</v>
      </c>
    </row>
    <row r="2188" spans="1:13" x14ac:dyDescent="0.25">
      <c r="A2188" s="2"/>
      <c r="B2188" s="1" t="s">
        <v>54</v>
      </c>
      <c r="C2188" s="1" t="s">
        <v>54</v>
      </c>
      <c r="D2188" s="1" t="s">
        <v>54</v>
      </c>
      <c r="E2188" s="1" t="s">
        <v>54</v>
      </c>
      <c r="I2188" s="1" t="s">
        <v>54</v>
      </c>
      <c r="J2188" s="2"/>
      <c r="K2188" s="1" t="s">
        <v>54</v>
      </c>
      <c r="M2188" s="1" t="b">
        <f>OR(Solution!$C$2=1,INDEX(Solution!$A$1:$A$11,Solution!$C$2)=Sales_Pipeline[Country])</f>
        <v>1</v>
      </c>
    </row>
    <row r="2189" spans="1:13" x14ac:dyDescent="0.25">
      <c r="A2189" s="2"/>
      <c r="B2189" s="1" t="s">
        <v>54</v>
      </c>
      <c r="C2189" s="1" t="s">
        <v>54</v>
      </c>
      <c r="D2189" s="1" t="s">
        <v>54</v>
      </c>
      <c r="E2189" s="1" t="s">
        <v>54</v>
      </c>
      <c r="I2189" s="1" t="s">
        <v>54</v>
      </c>
      <c r="J2189" s="2"/>
      <c r="K2189" s="1" t="s">
        <v>54</v>
      </c>
      <c r="M2189" s="1" t="b">
        <f>OR(Solution!$C$2=1,INDEX(Solution!$A$1:$A$11,Solution!$C$2)=Sales_Pipeline[Country])</f>
        <v>1</v>
      </c>
    </row>
    <row r="2190" spans="1:13" x14ac:dyDescent="0.25">
      <c r="A2190" s="2"/>
      <c r="B2190" s="1" t="s">
        <v>54</v>
      </c>
      <c r="C2190" s="1" t="s">
        <v>54</v>
      </c>
      <c r="D2190" s="1" t="s">
        <v>54</v>
      </c>
      <c r="E2190" s="1" t="s">
        <v>54</v>
      </c>
      <c r="I2190" s="1" t="s">
        <v>54</v>
      </c>
      <c r="J2190" s="2"/>
      <c r="K2190" s="1" t="s">
        <v>54</v>
      </c>
      <c r="M2190" s="1" t="b">
        <f>OR(Solution!$C$2=1,INDEX(Solution!$A$1:$A$11,Solution!$C$2)=Sales_Pipeline[Country])</f>
        <v>1</v>
      </c>
    </row>
    <row r="2191" spans="1:13" x14ac:dyDescent="0.25">
      <c r="A2191" s="2"/>
      <c r="B2191" s="1" t="s">
        <v>54</v>
      </c>
      <c r="C2191" s="1" t="s">
        <v>54</v>
      </c>
      <c r="D2191" s="1" t="s">
        <v>54</v>
      </c>
      <c r="E2191" s="1" t="s">
        <v>54</v>
      </c>
      <c r="I2191" s="1" t="s">
        <v>54</v>
      </c>
      <c r="J2191" s="2"/>
      <c r="K2191" s="1" t="s">
        <v>54</v>
      </c>
      <c r="M2191" s="1" t="b">
        <f>OR(Solution!$C$2=1,INDEX(Solution!$A$1:$A$11,Solution!$C$2)=Sales_Pipeline[Country])</f>
        <v>1</v>
      </c>
    </row>
    <row r="2192" spans="1:13" x14ac:dyDescent="0.25">
      <c r="A2192" s="2"/>
      <c r="B2192" s="1" t="s">
        <v>54</v>
      </c>
      <c r="C2192" s="1" t="s">
        <v>54</v>
      </c>
      <c r="D2192" s="1" t="s">
        <v>54</v>
      </c>
      <c r="E2192" s="1" t="s">
        <v>54</v>
      </c>
      <c r="I2192" s="1" t="s">
        <v>54</v>
      </c>
      <c r="J2192" s="2"/>
      <c r="K2192" s="1" t="s">
        <v>54</v>
      </c>
      <c r="M2192" s="1" t="b">
        <f>OR(Solution!$C$2=1,INDEX(Solution!$A$1:$A$11,Solution!$C$2)=Sales_Pipeline[Country])</f>
        <v>1</v>
      </c>
    </row>
    <row r="2193" spans="1:13" x14ac:dyDescent="0.25">
      <c r="A2193" s="2"/>
      <c r="B2193" s="1" t="s">
        <v>54</v>
      </c>
      <c r="C2193" s="1" t="s">
        <v>54</v>
      </c>
      <c r="D2193" s="1" t="s">
        <v>54</v>
      </c>
      <c r="E2193" s="1" t="s">
        <v>54</v>
      </c>
      <c r="I2193" s="1" t="s">
        <v>54</v>
      </c>
      <c r="J2193" s="2"/>
      <c r="K2193" s="1" t="s">
        <v>54</v>
      </c>
      <c r="M2193" s="1" t="b">
        <f>OR(Solution!$C$2=1,INDEX(Solution!$A$1:$A$11,Solution!$C$2)=Sales_Pipeline[Country])</f>
        <v>1</v>
      </c>
    </row>
    <row r="2194" spans="1:13" x14ac:dyDescent="0.25">
      <c r="A2194" s="2"/>
      <c r="B2194" s="1" t="s">
        <v>54</v>
      </c>
      <c r="C2194" s="1" t="s">
        <v>54</v>
      </c>
      <c r="D2194" s="1" t="s">
        <v>54</v>
      </c>
      <c r="E2194" s="1" t="s">
        <v>54</v>
      </c>
      <c r="I2194" s="1" t="s">
        <v>54</v>
      </c>
      <c r="J2194" s="2"/>
      <c r="K2194" s="1" t="s">
        <v>54</v>
      </c>
      <c r="M2194" s="1" t="b">
        <f>OR(Solution!$C$2=1,INDEX(Solution!$A$1:$A$11,Solution!$C$2)=Sales_Pipeline[Country])</f>
        <v>1</v>
      </c>
    </row>
    <row r="2195" spans="1:13" x14ac:dyDescent="0.25">
      <c r="A2195" s="2"/>
      <c r="B2195" s="1" t="s">
        <v>54</v>
      </c>
      <c r="C2195" s="1" t="s">
        <v>54</v>
      </c>
      <c r="D2195" s="1" t="s">
        <v>54</v>
      </c>
      <c r="E2195" s="1" t="s">
        <v>54</v>
      </c>
      <c r="I2195" s="1" t="s">
        <v>54</v>
      </c>
      <c r="J2195" s="2"/>
      <c r="K2195" s="1" t="s">
        <v>54</v>
      </c>
      <c r="M2195" s="1" t="b">
        <f>OR(Solution!$C$2=1,INDEX(Solution!$A$1:$A$11,Solution!$C$2)=Sales_Pipeline[Country])</f>
        <v>1</v>
      </c>
    </row>
    <row r="2196" spans="1:13" x14ac:dyDescent="0.25">
      <c r="A2196" s="2"/>
      <c r="B2196" s="1" t="s">
        <v>54</v>
      </c>
      <c r="C2196" s="1" t="s">
        <v>54</v>
      </c>
      <c r="D2196" s="1" t="s">
        <v>54</v>
      </c>
      <c r="E2196" s="1" t="s">
        <v>54</v>
      </c>
      <c r="I2196" s="1" t="s">
        <v>54</v>
      </c>
      <c r="J2196" s="2"/>
      <c r="K2196" s="1" t="s">
        <v>54</v>
      </c>
      <c r="M2196" s="1" t="b">
        <f>OR(Solution!$C$2=1,INDEX(Solution!$A$1:$A$11,Solution!$C$2)=Sales_Pipeline[Country])</f>
        <v>1</v>
      </c>
    </row>
    <row r="2197" spans="1:13" x14ac:dyDescent="0.25">
      <c r="A2197" s="2"/>
      <c r="B2197" s="1" t="s">
        <v>54</v>
      </c>
      <c r="C2197" s="1" t="s">
        <v>54</v>
      </c>
      <c r="D2197" s="1" t="s">
        <v>54</v>
      </c>
      <c r="E2197" s="1" t="s">
        <v>54</v>
      </c>
      <c r="I2197" s="1" t="s">
        <v>54</v>
      </c>
      <c r="J2197" s="2"/>
      <c r="K2197" s="1" t="s">
        <v>54</v>
      </c>
      <c r="M2197" s="1" t="b">
        <f>OR(Solution!$C$2=1,INDEX(Solution!$A$1:$A$11,Solution!$C$2)=Sales_Pipeline[Country])</f>
        <v>1</v>
      </c>
    </row>
    <row r="2198" spans="1:13" x14ac:dyDescent="0.25">
      <c r="A2198" s="2"/>
      <c r="B2198" s="1" t="s">
        <v>54</v>
      </c>
      <c r="C2198" s="1" t="s">
        <v>54</v>
      </c>
      <c r="D2198" s="1" t="s">
        <v>54</v>
      </c>
      <c r="E2198" s="1" t="s">
        <v>54</v>
      </c>
      <c r="I2198" s="1" t="s">
        <v>54</v>
      </c>
      <c r="J2198" s="2"/>
      <c r="K2198" s="1" t="s">
        <v>54</v>
      </c>
      <c r="M2198" s="1" t="b">
        <f>OR(Solution!$C$2=1,INDEX(Solution!$A$1:$A$11,Solution!$C$2)=Sales_Pipeline[Country])</f>
        <v>1</v>
      </c>
    </row>
    <row r="2199" spans="1:13" x14ac:dyDescent="0.25">
      <c r="A2199" s="2"/>
      <c r="B2199" s="1" t="s">
        <v>54</v>
      </c>
      <c r="C2199" s="1" t="s">
        <v>54</v>
      </c>
      <c r="D2199" s="1" t="s">
        <v>54</v>
      </c>
      <c r="E2199" s="1" t="s">
        <v>54</v>
      </c>
      <c r="I2199" s="1" t="s">
        <v>54</v>
      </c>
      <c r="J2199" s="2"/>
      <c r="K2199" s="1" t="s">
        <v>54</v>
      </c>
      <c r="M2199" s="1" t="b">
        <f>OR(Solution!$C$2=1,INDEX(Solution!$A$1:$A$11,Solution!$C$2)=Sales_Pipeline[Country])</f>
        <v>1</v>
      </c>
    </row>
    <row r="2200" spans="1:13" x14ac:dyDescent="0.25">
      <c r="A2200" s="2"/>
      <c r="B2200" s="1" t="s">
        <v>54</v>
      </c>
      <c r="C2200" s="1" t="s">
        <v>54</v>
      </c>
      <c r="D2200" s="1" t="s">
        <v>54</v>
      </c>
      <c r="E2200" s="1" t="s">
        <v>54</v>
      </c>
      <c r="I2200" s="1" t="s">
        <v>54</v>
      </c>
      <c r="J2200" s="2"/>
      <c r="K2200" s="1" t="s">
        <v>54</v>
      </c>
      <c r="M2200" s="1" t="b">
        <f>OR(Solution!$C$2=1,INDEX(Solution!$A$1:$A$11,Solution!$C$2)=Sales_Pipeline[Country])</f>
        <v>1</v>
      </c>
    </row>
    <row r="2201" spans="1:13" x14ac:dyDescent="0.25">
      <c r="A2201" s="2"/>
      <c r="B2201" s="1" t="s">
        <v>54</v>
      </c>
      <c r="C2201" s="1" t="s">
        <v>54</v>
      </c>
      <c r="D2201" s="1" t="s">
        <v>54</v>
      </c>
      <c r="E2201" s="1" t="s">
        <v>54</v>
      </c>
      <c r="I2201" s="1" t="s">
        <v>54</v>
      </c>
      <c r="J2201" s="2"/>
      <c r="K2201" s="1" t="s">
        <v>54</v>
      </c>
      <c r="M2201" s="1" t="b">
        <f>OR(Solution!$C$2=1,INDEX(Solution!$A$1:$A$11,Solution!$C$2)=Sales_Pipeline[Country])</f>
        <v>1</v>
      </c>
    </row>
    <row r="2202" spans="1:13" x14ac:dyDescent="0.25">
      <c r="A2202" s="2"/>
      <c r="B2202" s="1" t="s">
        <v>54</v>
      </c>
      <c r="C2202" s="1" t="s">
        <v>54</v>
      </c>
      <c r="D2202" s="1" t="s">
        <v>54</v>
      </c>
      <c r="E2202" s="1" t="s">
        <v>54</v>
      </c>
      <c r="I2202" s="1" t="s">
        <v>54</v>
      </c>
      <c r="J2202" s="2"/>
      <c r="K2202" s="1" t="s">
        <v>54</v>
      </c>
      <c r="M2202" s="1" t="b">
        <f>OR(Solution!$C$2=1,INDEX(Solution!$A$1:$A$11,Solution!$C$2)=Sales_Pipeline[Country])</f>
        <v>1</v>
      </c>
    </row>
    <row r="2203" spans="1:13" x14ac:dyDescent="0.25">
      <c r="A2203" s="2"/>
      <c r="B2203" s="1" t="s">
        <v>54</v>
      </c>
      <c r="C2203" s="1" t="s">
        <v>54</v>
      </c>
      <c r="D2203" s="1" t="s">
        <v>54</v>
      </c>
      <c r="E2203" s="1" t="s">
        <v>54</v>
      </c>
      <c r="I2203" s="1" t="s">
        <v>54</v>
      </c>
      <c r="J2203" s="2"/>
      <c r="K2203" s="1" t="s">
        <v>54</v>
      </c>
      <c r="M2203" s="1" t="b">
        <f>OR(Solution!$C$2=1,INDEX(Solution!$A$1:$A$11,Solution!$C$2)=Sales_Pipeline[Country])</f>
        <v>1</v>
      </c>
    </row>
    <row r="2204" spans="1:13" x14ac:dyDescent="0.25">
      <c r="A2204" s="2"/>
      <c r="B2204" s="1" t="s">
        <v>54</v>
      </c>
      <c r="C2204" s="1" t="s">
        <v>54</v>
      </c>
      <c r="D2204" s="1" t="s">
        <v>54</v>
      </c>
      <c r="E2204" s="1" t="s">
        <v>54</v>
      </c>
      <c r="I2204" s="1" t="s">
        <v>54</v>
      </c>
      <c r="J2204" s="2"/>
      <c r="K2204" s="1" t="s">
        <v>54</v>
      </c>
      <c r="M2204" s="1" t="b">
        <f>OR(Solution!$C$2=1,INDEX(Solution!$A$1:$A$11,Solution!$C$2)=Sales_Pipeline[Country])</f>
        <v>1</v>
      </c>
    </row>
    <row r="2205" spans="1:13" x14ac:dyDescent="0.25">
      <c r="A2205" s="2"/>
      <c r="B2205" s="1" t="s">
        <v>54</v>
      </c>
      <c r="C2205" s="1" t="s">
        <v>54</v>
      </c>
      <c r="D2205" s="1" t="s">
        <v>54</v>
      </c>
      <c r="E2205" s="1" t="s">
        <v>54</v>
      </c>
      <c r="I2205" s="1" t="s">
        <v>54</v>
      </c>
      <c r="J2205" s="2"/>
      <c r="K2205" s="1" t="s">
        <v>54</v>
      </c>
      <c r="M2205" s="1" t="b">
        <f>OR(Solution!$C$2=1,INDEX(Solution!$A$1:$A$11,Solution!$C$2)=Sales_Pipeline[Country])</f>
        <v>1</v>
      </c>
    </row>
    <row r="2206" spans="1:13" x14ac:dyDescent="0.25">
      <c r="A2206" s="2"/>
      <c r="B2206" s="1" t="s">
        <v>54</v>
      </c>
      <c r="C2206" s="1" t="s">
        <v>54</v>
      </c>
      <c r="D2206" s="1" t="s">
        <v>54</v>
      </c>
      <c r="E2206" s="1" t="s">
        <v>54</v>
      </c>
      <c r="I2206" s="1" t="s">
        <v>54</v>
      </c>
      <c r="J2206" s="2"/>
      <c r="K2206" s="1" t="s">
        <v>54</v>
      </c>
      <c r="M2206" s="1" t="b">
        <f>OR(Solution!$C$2=1,INDEX(Solution!$A$1:$A$11,Solution!$C$2)=Sales_Pipeline[Country])</f>
        <v>1</v>
      </c>
    </row>
    <row r="2207" spans="1:13" x14ac:dyDescent="0.25">
      <c r="A2207" s="2"/>
      <c r="B2207" s="1" t="s">
        <v>54</v>
      </c>
      <c r="C2207" s="1" t="s">
        <v>54</v>
      </c>
      <c r="D2207" s="1" t="s">
        <v>54</v>
      </c>
      <c r="E2207" s="1" t="s">
        <v>54</v>
      </c>
      <c r="I2207" s="1" t="s">
        <v>54</v>
      </c>
      <c r="J2207" s="2"/>
      <c r="K2207" s="1" t="s">
        <v>54</v>
      </c>
      <c r="M2207" s="1" t="b">
        <f>OR(Solution!$C$2=1,INDEX(Solution!$A$1:$A$11,Solution!$C$2)=Sales_Pipeline[Country])</f>
        <v>1</v>
      </c>
    </row>
    <row r="2208" spans="1:13" x14ac:dyDescent="0.25">
      <c r="A2208" s="2"/>
      <c r="B2208" s="1" t="s">
        <v>54</v>
      </c>
      <c r="C2208" s="1" t="s">
        <v>54</v>
      </c>
      <c r="D2208" s="1" t="s">
        <v>54</v>
      </c>
      <c r="E2208" s="1" t="s">
        <v>54</v>
      </c>
      <c r="I2208" s="1" t="s">
        <v>54</v>
      </c>
      <c r="J2208" s="2"/>
      <c r="K2208" s="1" t="s">
        <v>54</v>
      </c>
      <c r="M2208" s="1" t="b">
        <f>OR(Solution!$C$2=1,INDEX(Solution!$A$1:$A$11,Solution!$C$2)=Sales_Pipeline[Country])</f>
        <v>1</v>
      </c>
    </row>
    <row r="2209" spans="1:13" x14ac:dyDescent="0.25">
      <c r="A2209" s="2"/>
      <c r="B2209" s="1" t="s">
        <v>54</v>
      </c>
      <c r="C2209" s="1" t="s">
        <v>54</v>
      </c>
      <c r="D2209" s="1" t="s">
        <v>54</v>
      </c>
      <c r="E2209" s="1" t="s">
        <v>54</v>
      </c>
      <c r="I2209" s="1" t="s">
        <v>54</v>
      </c>
      <c r="J2209" s="2"/>
      <c r="K2209" s="1" t="s">
        <v>54</v>
      </c>
      <c r="M2209" s="1" t="b">
        <f>OR(Solution!$C$2=1,INDEX(Solution!$A$1:$A$11,Solution!$C$2)=Sales_Pipeline[Country])</f>
        <v>1</v>
      </c>
    </row>
    <row r="2210" spans="1:13" x14ac:dyDescent="0.25">
      <c r="A2210" s="2"/>
      <c r="B2210" s="1" t="s">
        <v>54</v>
      </c>
      <c r="C2210" s="1" t="s">
        <v>54</v>
      </c>
      <c r="D2210" s="1" t="s">
        <v>54</v>
      </c>
      <c r="E2210" s="1" t="s">
        <v>54</v>
      </c>
      <c r="I2210" s="1" t="s">
        <v>54</v>
      </c>
      <c r="J2210" s="2"/>
      <c r="K2210" s="1" t="s">
        <v>54</v>
      </c>
      <c r="M2210" s="1" t="b">
        <f>OR(Solution!$C$2=1,INDEX(Solution!$A$1:$A$11,Solution!$C$2)=Sales_Pipeline[Country])</f>
        <v>1</v>
      </c>
    </row>
    <row r="2211" spans="1:13" x14ac:dyDescent="0.25">
      <c r="A2211" s="2"/>
      <c r="B2211" s="1" t="s">
        <v>54</v>
      </c>
      <c r="C2211" s="1" t="s">
        <v>54</v>
      </c>
      <c r="D2211" s="1" t="s">
        <v>54</v>
      </c>
      <c r="E2211" s="1" t="s">
        <v>54</v>
      </c>
      <c r="I2211" s="1" t="s">
        <v>54</v>
      </c>
      <c r="J2211" s="2"/>
      <c r="K2211" s="1" t="s">
        <v>54</v>
      </c>
      <c r="M2211" s="1" t="b">
        <f>OR(Solution!$C$2=1,INDEX(Solution!$A$1:$A$11,Solution!$C$2)=Sales_Pipeline[Country])</f>
        <v>1</v>
      </c>
    </row>
    <row r="2212" spans="1:13" x14ac:dyDescent="0.25">
      <c r="A2212" s="2"/>
      <c r="B2212" s="1" t="s">
        <v>54</v>
      </c>
      <c r="C2212" s="1" t="s">
        <v>54</v>
      </c>
      <c r="D2212" s="1" t="s">
        <v>54</v>
      </c>
      <c r="E2212" s="1" t="s">
        <v>54</v>
      </c>
      <c r="I2212" s="1" t="s">
        <v>54</v>
      </c>
      <c r="J2212" s="2"/>
      <c r="K2212" s="1" t="s">
        <v>54</v>
      </c>
      <c r="M2212" s="1" t="b">
        <f>OR(Solution!$C$2=1,INDEX(Solution!$A$1:$A$11,Solution!$C$2)=Sales_Pipeline[Country])</f>
        <v>1</v>
      </c>
    </row>
    <row r="2213" spans="1:13" x14ac:dyDescent="0.25">
      <c r="A2213" s="2"/>
      <c r="B2213" s="1" t="s">
        <v>54</v>
      </c>
      <c r="C2213" s="1" t="s">
        <v>54</v>
      </c>
      <c r="D2213" s="1" t="s">
        <v>54</v>
      </c>
      <c r="E2213" s="1" t="s">
        <v>54</v>
      </c>
      <c r="I2213" s="1" t="s">
        <v>54</v>
      </c>
      <c r="J2213" s="2"/>
      <c r="K2213" s="1" t="s">
        <v>54</v>
      </c>
      <c r="M2213" s="1" t="b">
        <f>OR(Solution!$C$2=1,INDEX(Solution!$A$1:$A$11,Solution!$C$2)=Sales_Pipeline[Country])</f>
        <v>1</v>
      </c>
    </row>
    <row r="2214" spans="1:13" x14ac:dyDescent="0.25">
      <c r="A2214" s="2"/>
      <c r="B2214" s="1" t="s">
        <v>54</v>
      </c>
      <c r="C2214" s="1" t="s">
        <v>54</v>
      </c>
      <c r="D2214" s="1" t="s">
        <v>54</v>
      </c>
      <c r="E2214" s="1" t="s">
        <v>54</v>
      </c>
      <c r="I2214" s="1" t="s">
        <v>54</v>
      </c>
      <c r="J2214" s="2"/>
      <c r="K2214" s="1" t="s">
        <v>54</v>
      </c>
      <c r="M2214" s="1" t="b">
        <f>OR(Solution!$C$2=1,INDEX(Solution!$A$1:$A$11,Solution!$C$2)=Sales_Pipeline[Country])</f>
        <v>1</v>
      </c>
    </row>
    <row r="2215" spans="1:13" x14ac:dyDescent="0.25">
      <c r="A2215" s="2"/>
      <c r="B2215" s="1" t="s">
        <v>54</v>
      </c>
      <c r="C2215" s="1" t="s">
        <v>54</v>
      </c>
      <c r="D2215" s="1" t="s">
        <v>54</v>
      </c>
      <c r="E2215" s="1" t="s">
        <v>54</v>
      </c>
      <c r="I2215" s="1" t="s">
        <v>54</v>
      </c>
      <c r="J2215" s="2"/>
      <c r="K2215" s="1" t="s">
        <v>54</v>
      </c>
      <c r="M2215" s="1" t="b">
        <f>OR(Solution!$C$2=1,INDEX(Solution!$A$1:$A$11,Solution!$C$2)=Sales_Pipeline[Country])</f>
        <v>1</v>
      </c>
    </row>
    <row r="2216" spans="1:13" x14ac:dyDescent="0.25">
      <c r="A2216" s="2"/>
      <c r="B2216" s="1" t="s">
        <v>54</v>
      </c>
      <c r="C2216" s="1" t="s">
        <v>54</v>
      </c>
      <c r="D2216" s="1" t="s">
        <v>54</v>
      </c>
      <c r="E2216" s="1" t="s">
        <v>54</v>
      </c>
      <c r="I2216" s="1" t="s">
        <v>54</v>
      </c>
      <c r="J2216" s="2"/>
      <c r="K2216" s="1" t="s">
        <v>54</v>
      </c>
      <c r="M2216" s="1" t="b">
        <f>OR(Solution!$C$2=1,INDEX(Solution!$A$1:$A$11,Solution!$C$2)=Sales_Pipeline[Country])</f>
        <v>1</v>
      </c>
    </row>
    <row r="2217" spans="1:13" x14ac:dyDescent="0.25">
      <c r="A2217" s="2"/>
      <c r="B2217" s="1" t="s">
        <v>54</v>
      </c>
      <c r="C2217" s="1" t="s">
        <v>54</v>
      </c>
      <c r="D2217" s="1" t="s">
        <v>54</v>
      </c>
      <c r="E2217" s="1" t="s">
        <v>54</v>
      </c>
      <c r="I2217" s="1" t="s">
        <v>54</v>
      </c>
      <c r="J2217" s="2"/>
      <c r="K2217" s="1" t="s">
        <v>54</v>
      </c>
      <c r="M2217" s="1" t="b">
        <f>OR(Solution!$C$2=1,INDEX(Solution!$A$1:$A$11,Solution!$C$2)=Sales_Pipeline[Country])</f>
        <v>1</v>
      </c>
    </row>
    <row r="2218" spans="1:13" x14ac:dyDescent="0.25">
      <c r="A2218" s="2"/>
      <c r="B2218" s="1" t="s">
        <v>54</v>
      </c>
      <c r="C2218" s="1" t="s">
        <v>54</v>
      </c>
      <c r="D2218" s="1" t="s">
        <v>54</v>
      </c>
      <c r="E2218" s="1" t="s">
        <v>54</v>
      </c>
      <c r="I2218" s="1" t="s">
        <v>54</v>
      </c>
      <c r="J2218" s="2"/>
      <c r="K2218" s="1" t="s">
        <v>54</v>
      </c>
      <c r="M2218" s="1" t="b">
        <f>OR(Solution!$C$2=1,INDEX(Solution!$A$1:$A$11,Solution!$C$2)=Sales_Pipeline[Country])</f>
        <v>1</v>
      </c>
    </row>
    <row r="2219" spans="1:13" x14ac:dyDescent="0.25">
      <c r="A2219" s="2"/>
      <c r="B2219" s="1" t="s">
        <v>54</v>
      </c>
      <c r="C2219" s="1" t="s">
        <v>54</v>
      </c>
      <c r="D2219" s="1" t="s">
        <v>54</v>
      </c>
      <c r="E2219" s="1" t="s">
        <v>54</v>
      </c>
      <c r="I2219" s="1" t="s">
        <v>54</v>
      </c>
      <c r="J2219" s="2"/>
      <c r="K2219" s="1" t="s">
        <v>54</v>
      </c>
      <c r="M2219" s="1" t="b">
        <f>OR(Solution!$C$2=1,INDEX(Solution!$A$1:$A$11,Solution!$C$2)=Sales_Pipeline[Country])</f>
        <v>1</v>
      </c>
    </row>
    <row r="2220" spans="1:13" x14ac:dyDescent="0.25">
      <c r="A2220" s="2"/>
      <c r="B2220" s="1" t="s">
        <v>54</v>
      </c>
      <c r="C2220" s="1" t="s">
        <v>54</v>
      </c>
      <c r="D2220" s="1" t="s">
        <v>54</v>
      </c>
      <c r="E2220" s="1" t="s">
        <v>54</v>
      </c>
      <c r="I2220" s="1" t="s">
        <v>54</v>
      </c>
      <c r="J2220" s="2"/>
      <c r="K2220" s="1" t="s">
        <v>54</v>
      </c>
      <c r="M2220" s="1" t="b">
        <f>OR(Solution!$C$2=1,INDEX(Solution!$A$1:$A$11,Solution!$C$2)=Sales_Pipeline[Country])</f>
        <v>1</v>
      </c>
    </row>
    <row r="2221" spans="1:13" x14ac:dyDescent="0.25">
      <c r="A2221" s="2"/>
      <c r="B2221" s="1" t="s">
        <v>54</v>
      </c>
      <c r="C2221" s="1" t="s">
        <v>54</v>
      </c>
      <c r="D2221" s="1" t="s">
        <v>54</v>
      </c>
      <c r="E2221" s="1" t="s">
        <v>54</v>
      </c>
      <c r="I2221" s="1" t="s">
        <v>54</v>
      </c>
      <c r="J2221" s="2"/>
      <c r="K2221" s="1" t="s">
        <v>54</v>
      </c>
      <c r="M2221" s="1" t="b">
        <f>OR(Solution!$C$2=1,INDEX(Solution!$A$1:$A$11,Solution!$C$2)=Sales_Pipeline[Country])</f>
        <v>1</v>
      </c>
    </row>
    <row r="2222" spans="1:13" x14ac:dyDescent="0.25">
      <c r="A2222" s="2"/>
      <c r="B2222" s="1" t="s">
        <v>54</v>
      </c>
      <c r="C2222" s="1" t="s">
        <v>54</v>
      </c>
      <c r="D2222" s="1" t="s">
        <v>54</v>
      </c>
      <c r="E2222" s="1" t="s">
        <v>54</v>
      </c>
      <c r="I2222" s="1" t="s">
        <v>54</v>
      </c>
      <c r="J2222" s="2"/>
      <c r="K2222" s="1" t="s">
        <v>54</v>
      </c>
      <c r="M2222" s="1" t="b">
        <f>OR(Solution!$C$2=1,INDEX(Solution!$A$1:$A$11,Solution!$C$2)=Sales_Pipeline[Country])</f>
        <v>1</v>
      </c>
    </row>
    <row r="2223" spans="1:13" x14ac:dyDescent="0.25">
      <c r="A2223" s="2"/>
      <c r="B2223" s="1" t="s">
        <v>54</v>
      </c>
      <c r="C2223" s="1" t="s">
        <v>54</v>
      </c>
      <c r="D2223" s="1" t="s">
        <v>54</v>
      </c>
      <c r="E2223" s="1" t="s">
        <v>54</v>
      </c>
      <c r="I2223" s="1" t="s">
        <v>54</v>
      </c>
      <c r="J2223" s="2"/>
      <c r="K2223" s="1" t="s">
        <v>54</v>
      </c>
      <c r="M2223" s="1" t="b">
        <f>OR(Solution!$C$2=1,INDEX(Solution!$A$1:$A$11,Solution!$C$2)=Sales_Pipeline[Country])</f>
        <v>1</v>
      </c>
    </row>
    <row r="2224" spans="1:13" x14ac:dyDescent="0.25">
      <c r="A2224" s="2"/>
      <c r="B2224" s="1" t="s">
        <v>54</v>
      </c>
      <c r="C2224" s="1" t="s">
        <v>54</v>
      </c>
      <c r="D2224" s="1" t="s">
        <v>54</v>
      </c>
      <c r="E2224" s="1" t="s">
        <v>54</v>
      </c>
      <c r="I2224" s="1" t="s">
        <v>54</v>
      </c>
      <c r="J2224" s="2"/>
      <c r="K2224" s="1" t="s">
        <v>54</v>
      </c>
      <c r="M2224" s="1" t="b">
        <f>OR(Solution!$C$2=1,INDEX(Solution!$A$1:$A$11,Solution!$C$2)=Sales_Pipeline[Country])</f>
        <v>1</v>
      </c>
    </row>
    <row r="2225" spans="1:13" x14ac:dyDescent="0.25">
      <c r="A2225" s="2"/>
      <c r="B2225" s="1" t="s">
        <v>54</v>
      </c>
      <c r="C2225" s="1" t="s">
        <v>54</v>
      </c>
      <c r="D2225" s="1" t="s">
        <v>54</v>
      </c>
      <c r="E2225" s="1" t="s">
        <v>54</v>
      </c>
      <c r="I2225" s="1" t="s">
        <v>54</v>
      </c>
      <c r="J2225" s="2"/>
      <c r="K2225" s="1" t="s">
        <v>54</v>
      </c>
      <c r="M2225" s="1" t="b">
        <f>OR(Solution!$C$2=1,INDEX(Solution!$A$1:$A$11,Solution!$C$2)=Sales_Pipeline[Country])</f>
        <v>1</v>
      </c>
    </row>
    <row r="2226" spans="1:13" x14ac:dyDescent="0.25">
      <c r="A2226" s="2"/>
      <c r="B2226" s="1" t="s">
        <v>54</v>
      </c>
      <c r="C2226" s="1" t="s">
        <v>54</v>
      </c>
      <c r="D2226" s="1" t="s">
        <v>54</v>
      </c>
      <c r="E2226" s="1" t="s">
        <v>54</v>
      </c>
      <c r="I2226" s="1" t="s">
        <v>54</v>
      </c>
      <c r="J2226" s="2"/>
      <c r="K2226" s="1" t="s">
        <v>54</v>
      </c>
      <c r="M2226" s="1" t="b">
        <f>OR(Solution!$C$2=1,INDEX(Solution!$A$1:$A$11,Solution!$C$2)=Sales_Pipeline[Country])</f>
        <v>1</v>
      </c>
    </row>
    <row r="2227" spans="1:13" x14ac:dyDescent="0.25">
      <c r="A2227" s="2"/>
      <c r="B2227" s="1" t="s">
        <v>54</v>
      </c>
      <c r="C2227" s="1" t="s">
        <v>54</v>
      </c>
      <c r="D2227" s="1" t="s">
        <v>54</v>
      </c>
      <c r="E2227" s="1" t="s">
        <v>54</v>
      </c>
      <c r="I2227" s="1" t="s">
        <v>54</v>
      </c>
      <c r="J2227" s="2"/>
      <c r="K2227" s="1" t="s">
        <v>54</v>
      </c>
      <c r="M2227" s="1" t="b">
        <f>OR(Solution!$C$2=1,INDEX(Solution!$A$1:$A$11,Solution!$C$2)=Sales_Pipeline[Country])</f>
        <v>1</v>
      </c>
    </row>
    <row r="2228" spans="1:13" x14ac:dyDescent="0.25">
      <c r="A2228" s="2"/>
      <c r="B2228" s="1" t="s">
        <v>54</v>
      </c>
      <c r="C2228" s="1" t="s">
        <v>54</v>
      </c>
      <c r="D2228" s="1" t="s">
        <v>54</v>
      </c>
      <c r="E2228" s="1" t="s">
        <v>54</v>
      </c>
      <c r="I2228" s="1" t="s">
        <v>54</v>
      </c>
      <c r="J2228" s="2"/>
      <c r="K2228" s="1" t="s">
        <v>54</v>
      </c>
      <c r="M2228" s="1" t="b">
        <f>OR(Solution!$C$2=1,INDEX(Solution!$A$1:$A$11,Solution!$C$2)=Sales_Pipeline[Country])</f>
        <v>1</v>
      </c>
    </row>
    <row r="2229" spans="1:13" x14ac:dyDescent="0.25">
      <c r="A2229" s="2"/>
      <c r="B2229" s="1" t="s">
        <v>54</v>
      </c>
      <c r="C2229" s="1" t="s">
        <v>54</v>
      </c>
      <c r="D2229" s="1" t="s">
        <v>54</v>
      </c>
      <c r="E2229" s="1" t="s">
        <v>54</v>
      </c>
      <c r="I2229" s="1" t="s">
        <v>54</v>
      </c>
      <c r="J2229" s="2"/>
      <c r="K2229" s="1" t="s">
        <v>54</v>
      </c>
      <c r="M2229" s="1" t="b">
        <f>OR(Solution!$C$2=1,INDEX(Solution!$A$1:$A$11,Solution!$C$2)=Sales_Pipeline[Country])</f>
        <v>1</v>
      </c>
    </row>
    <row r="2230" spans="1:13" x14ac:dyDescent="0.25">
      <c r="A2230" s="2"/>
      <c r="B2230" s="1" t="s">
        <v>54</v>
      </c>
      <c r="C2230" s="1" t="s">
        <v>54</v>
      </c>
      <c r="D2230" s="1" t="s">
        <v>54</v>
      </c>
      <c r="E2230" s="1" t="s">
        <v>54</v>
      </c>
      <c r="I2230" s="1" t="s">
        <v>54</v>
      </c>
      <c r="J2230" s="2"/>
      <c r="K2230" s="1" t="s">
        <v>54</v>
      </c>
      <c r="M2230" s="1" t="b">
        <f>OR(Solution!$C$2=1,INDEX(Solution!$A$1:$A$11,Solution!$C$2)=Sales_Pipeline[Country])</f>
        <v>1</v>
      </c>
    </row>
    <row r="2231" spans="1:13" x14ac:dyDescent="0.25">
      <c r="A2231" s="2"/>
      <c r="B2231" s="1" t="s">
        <v>54</v>
      </c>
      <c r="C2231" s="1" t="s">
        <v>54</v>
      </c>
      <c r="D2231" s="1" t="s">
        <v>54</v>
      </c>
      <c r="E2231" s="1" t="s">
        <v>54</v>
      </c>
      <c r="I2231" s="1" t="s">
        <v>54</v>
      </c>
      <c r="J2231" s="2"/>
      <c r="K2231" s="1" t="s">
        <v>54</v>
      </c>
      <c r="M2231" s="1" t="b">
        <f>OR(Solution!$C$2=1,INDEX(Solution!$A$1:$A$11,Solution!$C$2)=Sales_Pipeline[Country])</f>
        <v>1</v>
      </c>
    </row>
    <row r="2232" spans="1:13" x14ac:dyDescent="0.25">
      <c r="A2232" s="2"/>
      <c r="B2232" s="1" t="s">
        <v>54</v>
      </c>
      <c r="C2232" s="1" t="s">
        <v>54</v>
      </c>
      <c r="D2232" s="1" t="s">
        <v>54</v>
      </c>
      <c r="E2232" s="1" t="s">
        <v>54</v>
      </c>
      <c r="I2232" s="1" t="s">
        <v>54</v>
      </c>
      <c r="J2232" s="2"/>
      <c r="K2232" s="1" t="s">
        <v>54</v>
      </c>
      <c r="M2232" s="1" t="b">
        <f>OR(Solution!$C$2=1,INDEX(Solution!$A$1:$A$11,Solution!$C$2)=Sales_Pipeline[Country])</f>
        <v>1</v>
      </c>
    </row>
    <row r="2233" spans="1:13" x14ac:dyDescent="0.25">
      <c r="A2233" s="2"/>
      <c r="B2233" s="1" t="s">
        <v>54</v>
      </c>
      <c r="C2233" s="1" t="s">
        <v>54</v>
      </c>
      <c r="D2233" s="1" t="s">
        <v>54</v>
      </c>
      <c r="E2233" s="1" t="s">
        <v>54</v>
      </c>
      <c r="I2233" s="1" t="s">
        <v>54</v>
      </c>
      <c r="J2233" s="2"/>
      <c r="K2233" s="1" t="s">
        <v>54</v>
      </c>
      <c r="M2233" s="1" t="b">
        <f>OR(Solution!$C$2=1,INDEX(Solution!$A$1:$A$11,Solution!$C$2)=Sales_Pipeline[Country])</f>
        <v>1</v>
      </c>
    </row>
    <row r="2234" spans="1:13" x14ac:dyDescent="0.25">
      <c r="A2234" s="2"/>
      <c r="B2234" s="1" t="s">
        <v>54</v>
      </c>
      <c r="C2234" s="1" t="s">
        <v>54</v>
      </c>
      <c r="D2234" s="1" t="s">
        <v>54</v>
      </c>
      <c r="E2234" s="1" t="s">
        <v>54</v>
      </c>
      <c r="I2234" s="1" t="s">
        <v>54</v>
      </c>
      <c r="J2234" s="2"/>
      <c r="K2234" s="1" t="s">
        <v>54</v>
      </c>
      <c r="M2234" s="1" t="b">
        <f>OR(Solution!$C$2=1,INDEX(Solution!$A$1:$A$11,Solution!$C$2)=Sales_Pipeline[Country])</f>
        <v>1</v>
      </c>
    </row>
    <row r="2235" spans="1:13" x14ac:dyDescent="0.25">
      <c r="A2235" s="2"/>
      <c r="B2235" s="1" t="s">
        <v>54</v>
      </c>
      <c r="C2235" s="1" t="s">
        <v>54</v>
      </c>
      <c r="D2235" s="1" t="s">
        <v>54</v>
      </c>
      <c r="E2235" s="1" t="s">
        <v>54</v>
      </c>
      <c r="I2235" s="1" t="s">
        <v>54</v>
      </c>
      <c r="J2235" s="2"/>
      <c r="K2235" s="1" t="s">
        <v>54</v>
      </c>
      <c r="M2235" s="1" t="b">
        <f>OR(Solution!$C$2=1,INDEX(Solution!$A$1:$A$11,Solution!$C$2)=Sales_Pipeline[Country])</f>
        <v>1</v>
      </c>
    </row>
    <row r="2236" spans="1:13" x14ac:dyDescent="0.25">
      <c r="A2236" s="2"/>
      <c r="B2236" s="1" t="s">
        <v>54</v>
      </c>
      <c r="C2236" s="1" t="s">
        <v>54</v>
      </c>
      <c r="D2236" s="1" t="s">
        <v>54</v>
      </c>
      <c r="E2236" s="1" t="s">
        <v>54</v>
      </c>
      <c r="I2236" s="1" t="s">
        <v>54</v>
      </c>
      <c r="J2236" s="2"/>
      <c r="K2236" s="1" t="s">
        <v>54</v>
      </c>
      <c r="M2236" s="1" t="b">
        <f>OR(Solution!$C$2=1,INDEX(Solution!$A$1:$A$11,Solution!$C$2)=Sales_Pipeline[Country])</f>
        <v>1</v>
      </c>
    </row>
    <row r="2237" spans="1:13" x14ac:dyDescent="0.25">
      <c r="A2237" s="2"/>
      <c r="B2237" s="1" t="s">
        <v>54</v>
      </c>
      <c r="C2237" s="1" t="s">
        <v>54</v>
      </c>
      <c r="D2237" s="1" t="s">
        <v>54</v>
      </c>
      <c r="E2237" s="1" t="s">
        <v>54</v>
      </c>
      <c r="I2237" s="1" t="s">
        <v>54</v>
      </c>
      <c r="J2237" s="2"/>
      <c r="K2237" s="1" t="s">
        <v>54</v>
      </c>
      <c r="M2237" s="1" t="b">
        <f>OR(Solution!$C$2=1,INDEX(Solution!$A$1:$A$11,Solution!$C$2)=Sales_Pipeline[Country])</f>
        <v>1</v>
      </c>
    </row>
    <row r="2238" spans="1:13" x14ac:dyDescent="0.25">
      <c r="A2238" s="2"/>
      <c r="B2238" s="1" t="s">
        <v>54</v>
      </c>
      <c r="C2238" s="1" t="s">
        <v>54</v>
      </c>
      <c r="D2238" s="1" t="s">
        <v>54</v>
      </c>
      <c r="E2238" s="1" t="s">
        <v>54</v>
      </c>
      <c r="I2238" s="1" t="s">
        <v>54</v>
      </c>
      <c r="J2238" s="2"/>
      <c r="K2238" s="1" t="s">
        <v>54</v>
      </c>
      <c r="M2238" s="1" t="b">
        <f>OR(Solution!$C$2=1,INDEX(Solution!$A$1:$A$11,Solution!$C$2)=Sales_Pipeline[Country])</f>
        <v>1</v>
      </c>
    </row>
    <row r="2239" spans="1:13" x14ac:dyDescent="0.25">
      <c r="A2239" s="2"/>
      <c r="B2239" s="1" t="s">
        <v>54</v>
      </c>
      <c r="C2239" s="1" t="s">
        <v>54</v>
      </c>
      <c r="D2239" s="1" t="s">
        <v>54</v>
      </c>
      <c r="E2239" s="1" t="s">
        <v>54</v>
      </c>
      <c r="I2239" s="1" t="s">
        <v>54</v>
      </c>
      <c r="J2239" s="2"/>
      <c r="K2239" s="1" t="s">
        <v>54</v>
      </c>
      <c r="M2239" s="1" t="b">
        <f>OR(Solution!$C$2=1,INDEX(Solution!$A$1:$A$11,Solution!$C$2)=Sales_Pipeline[Country])</f>
        <v>1</v>
      </c>
    </row>
    <row r="2240" spans="1:13" x14ac:dyDescent="0.25">
      <c r="A2240" s="2"/>
      <c r="B2240" s="1" t="s">
        <v>54</v>
      </c>
      <c r="C2240" s="1" t="s">
        <v>54</v>
      </c>
      <c r="D2240" s="1" t="s">
        <v>54</v>
      </c>
      <c r="E2240" s="1" t="s">
        <v>54</v>
      </c>
      <c r="I2240" s="1" t="s">
        <v>54</v>
      </c>
      <c r="J2240" s="2"/>
      <c r="K2240" s="1" t="s">
        <v>54</v>
      </c>
      <c r="M2240" s="1" t="b">
        <f>OR(Solution!$C$2=1,INDEX(Solution!$A$1:$A$11,Solution!$C$2)=Sales_Pipeline[Country])</f>
        <v>1</v>
      </c>
    </row>
    <row r="2241" spans="1:13" x14ac:dyDescent="0.25">
      <c r="A2241" s="2"/>
      <c r="B2241" s="1" t="s">
        <v>54</v>
      </c>
      <c r="C2241" s="1" t="s">
        <v>54</v>
      </c>
      <c r="D2241" s="1" t="s">
        <v>54</v>
      </c>
      <c r="E2241" s="1" t="s">
        <v>54</v>
      </c>
      <c r="I2241" s="1" t="s">
        <v>54</v>
      </c>
      <c r="J2241" s="2"/>
      <c r="K2241" s="1" t="s">
        <v>54</v>
      </c>
      <c r="M2241" s="1" t="b">
        <f>OR(Solution!$C$2=1,INDEX(Solution!$A$1:$A$11,Solution!$C$2)=Sales_Pipeline[Country])</f>
        <v>1</v>
      </c>
    </row>
    <row r="2242" spans="1:13" x14ac:dyDescent="0.25">
      <c r="A2242" s="2"/>
      <c r="B2242" s="1" t="s">
        <v>54</v>
      </c>
      <c r="C2242" s="1" t="s">
        <v>54</v>
      </c>
      <c r="D2242" s="1" t="s">
        <v>54</v>
      </c>
      <c r="E2242" s="1" t="s">
        <v>54</v>
      </c>
      <c r="I2242" s="1" t="s">
        <v>54</v>
      </c>
      <c r="J2242" s="2"/>
      <c r="K2242" s="1" t="s">
        <v>54</v>
      </c>
      <c r="M2242" s="1" t="b">
        <f>OR(Solution!$C$2=1,INDEX(Solution!$A$1:$A$11,Solution!$C$2)=Sales_Pipeline[Country])</f>
        <v>1</v>
      </c>
    </row>
    <row r="2243" spans="1:13" x14ac:dyDescent="0.25">
      <c r="A2243" s="2"/>
      <c r="B2243" s="1" t="s">
        <v>54</v>
      </c>
      <c r="C2243" s="1" t="s">
        <v>54</v>
      </c>
      <c r="D2243" s="1" t="s">
        <v>54</v>
      </c>
      <c r="E2243" s="1" t="s">
        <v>54</v>
      </c>
      <c r="I2243" s="1" t="s">
        <v>54</v>
      </c>
      <c r="J2243" s="2"/>
      <c r="K2243" s="1" t="s">
        <v>54</v>
      </c>
      <c r="M2243" s="1" t="b">
        <f>OR(Solution!$C$2=1,INDEX(Solution!$A$1:$A$11,Solution!$C$2)=Sales_Pipeline[Country])</f>
        <v>1</v>
      </c>
    </row>
    <row r="2244" spans="1:13" x14ac:dyDescent="0.25">
      <c r="A2244" s="2"/>
      <c r="B2244" s="1" t="s">
        <v>54</v>
      </c>
      <c r="C2244" s="1" t="s">
        <v>54</v>
      </c>
      <c r="D2244" s="1" t="s">
        <v>54</v>
      </c>
      <c r="E2244" s="1" t="s">
        <v>54</v>
      </c>
      <c r="I2244" s="1" t="s">
        <v>54</v>
      </c>
      <c r="J2244" s="2"/>
      <c r="K2244" s="1" t="s">
        <v>54</v>
      </c>
      <c r="M2244" s="1" t="b">
        <f>OR(Solution!$C$2=1,INDEX(Solution!$A$1:$A$11,Solution!$C$2)=Sales_Pipeline[Country])</f>
        <v>1</v>
      </c>
    </row>
    <row r="2245" spans="1:13" x14ac:dyDescent="0.25">
      <c r="A2245" s="2"/>
      <c r="B2245" s="1" t="s">
        <v>54</v>
      </c>
      <c r="C2245" s="1" t="s">
        <v>54</v>
      </c>
      <c r="D2245" s="1" t="s">
        <v>54</v>
      </c>
      <c r="E2245" s="1" t="s">
        <v>54</v>
      </c>
      <c r="I2245" s="1" t="s">
        <v>54</v>
      </c>
      <c r="J2245" s="2"/>
      <c r="K2245" s="1" t="s">
        <v>54</v>
      </c>
      <c r="M2245" s="1" t="b">
        <f>OR(Solution!$C$2=1,INDEX(Solution!$A$1:$A$11,Solution!$C$2)=Sales_Pipeline[Country])</f>
        <v>1</v>
      </c>
    </row>
    <row r="2246" spans="1:13" x14ac:dyDescent="0.25">
      <c r="A2246" s="2"/>
      <c r="B2246" s="1" t="s">
        <v>54</v>
      </c>
      <c r="C2246" s="1" t="s">
        <v>54</v>
      </c>
      <c r="D2246" s="1" t="s">
        <v>54</v>
      </c>
      <c r="E2246" s="1" t="s">
        <v>54</v>
      </c>
      <c r="I2246" s="1" t="s">
        <v>54</v>
      </c>
      <c r="J2246" s="2"/>
      <c r="K2246" s="1" t="s">
        <v>54</v>
      </c>
      <c r="M2246" s="1" t="b">
        <f>OR(Solution!$C$2=1,INDEX(Solution!$A$1:$A$11,Solution!$C$2)=Sales_Pipeline[Country])</f>
        <v>1</v>
      </c>
    </row>
    <row r="2247" spans="1:13" x14ac:dyDescent="0.25">
      <c r="A2247" s="2"/>
      <c r="B2247" s="1" t="s">
        <v>54</v>
      </c>
      <c r="C2247" s="1" t="s">
        <v>54</v>
      </c>
      <c r="D2247" s="1" t="s">
        <v>54</v>
      </c>
      <c r="E2247" s="1" t="s">
        <v>54</v>
      </c>
      <c r="I2247" s="1" t="s">
        <v>54</v>
      </c>
      <c r="J2247" s="2"/>
      <c r="K2247" s="1" t="s">
        <v>54</v>
      </c>
      <c r="M2247" s="1" t="b">
        <f>OR(Solution!$C$2=1,INDEX(Solution!$A$1:$A$11,Solution!$C$2)=Sales_Pipeline[Country])</f>
        <v>1</v>
      </c>
    </row>
    <row r="2248" spans="1:13" x14ac:dyDescent="0.25">
      <c r="A2248" s="2"/>
      <c r="B2248" s="1" t="s">
        <v>54</v>
      </c>
      <c r="C2248" s="1" t="s">
        <v>54</v>
      </c>
      <c r="D2248" s="1" t="s">
        <v>54</v>
      </c>
      <c r="E2248" s="1" t="s">
        <v>54</v>
      </c>
      <c r="I2248" s="1" t="s">
        <v>54</v>
      </c>
      <c r="J2248" s="2"/>
      <c r="K2248" s="1" t="s">
        <v>54</v>
      </c>
      <c r="M2248" s="1" t="b">
        <f>OR(Solution!$C$2=1,INDEX(Solution!$A$1:$A$11,Solution!$C$2)=Sales_Pipeline[Country])</f>
        <v>1</v>
      </c>
    </row>
    <row r="2249" spans="1:13" x14ac:dyDescent="0.25">
      <c r="A2249" s="2"/>
      <c r="B2249" s="1" t="s">
        <v>54</v>
      </c>
      <c r="C2249" s="1" t="s">
        <v>54</v>
      </c>
      <c r="D2249" s="1" t="s">
        <v>54</v>
      </c>
      <c r="E2249" s="1" t="s">
        <v>54</v>
      </c>
      <c r="I2249" s="1" t="s">
        <v>54</v>
      </c>
      <c r="J2249" s="2"/>
      <c r="K2249" s="1" t="s">
        <v>54</v>
      </c>
      <c r="M2249" s="1" t="b">
        <f>OR(Solution!$C$2=1,INDEX(Solution!$A$1:$A$11,Solution!$C$2)=Sales_Pipeline[Country])</f>
        <v>1</v>
      </c>
    </row>
    <row r="2250" spans="1:13" x14ac:dyDescent="0.25">
      <c r="A2250" s="2"/>
      <c r="B2250" s="1" t="s">
        <v>54</v>
      </c>
      <c r="C2250" s="1" t="s">
        <v>54</v>
      </c>
      <c r="D2250" s="1" t="s">
        <v>54</v>
      </c>
      <c r="E2250" s="1" t="s">
        <v>54</v>
      </c>
      <c r="I2250" s="1" t="s">
        <v>54</v>
      </c>
      <c r="J2250" s="2"/>
      <c r="K2250" s="1" t="s">
        <v>54</v>
      </c>
      <c r="M2250" s="1" t="b">
        <f>OR(Solution!$C$2=1,INDEX(Solution!$A$1:$A$11,Solution!$C$2)=Sales_Pipeline[Country])</f>
        <v>1</v>
      </c>
    </row>
    <row r="2251" spans="1:13" x14ac:dyDescent="0.25">
      <c r="A2251" s="2"/>
      <c r="B2251" s="1" t="s">
        <v>54</v>
      </c>
      <c r="C2251" s="1" t="s">
        <v>54</v>
      </c>
      <c r="D2251" s="1" t="s">
        <v>54</v>
      </c>
      <c r="E2251" s="1" t="s">
        <v>54</v>
      </c>
      <c r="I2251" s="1" t="s">
        <v>54</v>
      </c>
      <c r="J2251" s="2"/>
      <c r="K2251" s="1" t="s">
        <v>54</v>
      </c>
      <c r="M2251" s="1" t="b">
        <f>OR(Solution!$C$2=1,INDEX(Solution!$A$1:$A$11,Solution!$C$2)=Sales_Pipeline[Country])</f>
        <v>1</v>
      </c>
    </row>
    <row r="2252" spans="1:13" x14ac:dyDescent="0.25">
      <c r="A2252" s="2"/>
      <c r="B2252" s="1" t="s">
        <v>54</v>
      </c>
      <c r="C2252" s="1" t="s">
        <v>54</v>
      </c>
      <c r="D2252" s="1" t="s">
        <v>54</v>
      </c>
      <c r="E2252" s="1" t="s">
        <v>54</v>
      </c>
      <c r="I2252" s="1" t="s">
        <v>54</v>
      </c>
      <c r="J2252" s="2"/>
      <c r="K2252" s="1" t="s">
        <v>54</v>
      </c>
      <c r="M2252" s="1" t="b">
        <f>OR(Solution!$C$2=1,INDEX(Solution!$A$1:$A$11,Solution!$C$2)=Sales_Pipeline[Country])</f>
        <v>1</v>
      </c>
    </row>
    <row r="2253" spans="1:13" x14ac:dyDescent="0.25">
      <c r="A2253" s="2"/>
      <c r="B2253" s="1" t="s">
        <v>54</v>
      </c>
      <c r="C2253" s="1" t="s">
        <v>54</v>
      </c>
      <c r="D2253" s="1" t="s">
        <v>54</v>
      </c>
      <c r="E2253" s="1" t="s">
        <v>54</v>
      </c>
      <c r="I2253" s="1" t="s">
        <v>54</v>
      </c>
      <c r="J2253" s="2"/>
      <c r="K2253" s="1" t="s">
        <v>54</v>
      </c>
      <c r="M2253" s="1" t="b">
        <f>OR(Solution!$C$2=1,INDEX(Solution!$A$1:$A$11,Solution!$C$2)=Sales_Pipeline[Country])</f>
        <v>1</v>
      </c>
    </row>
    <row r="2254" spans="1:13" x14ac:dyDescent="0.25">
      <c r="A2254" s="2"/>
      <c r="B2254" s="1" t="s">
        <v>54</v>
      </c>
      <c r="C2254" s="1" t="s">
        <v>54</v>
      </c>
      <c r="D2254" s="1" t="s">
        <v>54</v>
      </c>
      <c r="E2254" s="1" t="s">
        <v>54</v>
      </c>
      <c r="I2254" s="1" t="s">
        <v>54</v>
      </c>
      <c r="J2254" s="2"/>
      <c r="K2254" s="1" t="s">
        <v>54</v>
      </c>
      <c r="M2254" s="1" t="b">
        <f>OR(Solution!$C$2=1,INDEX(Solution!$A$1:$A$11,Solution!$C$2)=Sales_Pipeline[Country])</f>
        <v>1</v>
      </c>
    </row>
    <row r="2255" spans="1:13" x14ac:dyDescent="0.25">
      <c r="A2255" s="2"/>
      <c r="B2255" s="1" t="s">
        <v>54</v>
      </c>
      <c r="C2255" s="1" t="s">
        <v>54</v>
      </c>
      <c r="D2255" s="1" t="s">
        <v>54</v>
      </c>
      <c r="E2255" s="1" t="s">
        <v>54</v>
      </c>
      <c r="I2255" s="1" t="s">
        <v>54</v>
      </c>
      <c r="J2255" s="2"/>
      <c r="K2255" s="1" t="s">
        <v>54</v>
      </c>
      <c r="M2255" s="1" t="b">
        <f>OR(Solution!$C$2=1,INDEX(Solution!$A$1:$A$11,Solution!$C$2)=Sales_Pipeline[Country])</f>
        <v>1</v>
      </c>
    </row>
    <row r="2256" spans="1:13" x14ac:dyDescent="0.25">
      <c r="A2256" s="2"/>
      <c r="B2256" s="1" t="s">
        <v>54</v>
      </c>
      <c r="C2256" s="1" t="s">
        <v>54</v>
      </c>
      <c r="D2256" s="1" t="s">
        <v>54</v>
      </c>
      <c r="E2256" s="1" t="s">
        <v>54</v>
      </c>
      <c r="I2256" s="1" t="s">
        <v>54</v>
      </c>
      <c r="J2256" s="2"/>
      <c r="K2256" s="1" t="s">
        <v>54</v>
      </c>
      <c r="M2256" s="1" t="b">
        <f>OR(Solution!$C$2=1,INDEX(Solution!$A$1:$A$11,Solution!$C$2)=Sales_Pipeline[Country])</f>
        <v>1</v>
      </c>
    </row>
    <row r="2257" spans="1:13" x14ac:dyDescent="0.25">
      <c r="A2257" s="2"/>
      <c r="B2257" s="1" t="s">
        <v>54</v>
      </c>
      <c r="C2257" s="1" t="s">
        <v>54</v>
      </c>
      <c r="D2257" s="1" t="s">
        <v>54</v>
      </c>
      <c r="E2257" s="1" t="s">
        <v>54</v>
      </c>
      <c r="I2257" s="1" t="s">
        <v>54</v>
      </c>
      <c r="J2257" s="2"/>
      <c r="K2257" s="1" t="s">
        <v>54</v>
      </c>
      <c r="M2257" s="1" t="b">
        <f>OR(Solution!$C$2=1,INDEX(Solution!$A$1:$A$11,Solution!$C$2)=Sales_Pipeline[Country])</f>
        <v>1</v>
      </c>
    </row>
    <row r="2258" spans="1:13" x14ac:dyDescent="0.25">
      <c r="A2258" s="2"/>
      <c r="B2258" s="1" t="s">
        <v>54</v>
      </c>
      <c r="C2258" s="1" t="s">
        <v>54</v>
      </c>
      <c r="D2258" s="1" t="s">
        <v>54</v>
      </c>
      <c r="E2258" s="1" t="s">
        <v>54</v>
      </c>
      <c r="I2258" s="1" t="s">
        <v>54</v>
      </c>
      <c r="J2258" s="2"/>
      <c r="K2258" s="1" t="s">
        <v>54</v>
      </c>
      <c r="M2258" s="1" t="b">
        <f>OR(Solution!$C$2=1,INDEX(Solution!$A$1:$A$11,Solution!$C$2)=Sales_Pipeline[Country])</f>
        <v>1</v>
      </c>
    </row>
    <row r="2259" spans="1:13" x14ac:dyDescent="0.25">
      <c r="A2259" s="2"/>
      <c r="B2259" s="1" t="s">
        <v>54</v>
      </c>
      <c r="C2259" s="1" t="s">
        <v>54</v>
      </c>
      <c r="D2259" s="1" t="s">
        <v>54</v>
      </c>
      <c r="E2259" s="1" t="s">
        <v>54</v>
      </c>
      <c r="I2259" s="1" t="s">
        <v>54</v>
      </c>
      <c r="J2259" s="2"/>
      <c r="K2259" s="1" t="s">
        <v>54</v>
      </c>
      <c r="M2259" s="1" t="b">
        <f>OR(Solution!$C$2=1,INDEX(Solution!$A$1:$A$11,Solution!$C$2)=Sales_Pipeline[Country])</f>
        <v>1</v>
      </c>
    </row>
    <row r="2260" spans="1:13" x14ac:dyDescent="0.25">
      <c r="A2260" s="2"/>
      <c r="B2260" s="1" t="s">
        <v>54</v>
      </c>
      <c r="C2260" s="1" t="s">
        <v>54</v>
      </c>
      <c r="D2260" s="1" t="s">
        <v>54</v>
      </c>
      <c r="E2260" s="1" t="s">
        <v>54</v>
      </c>
      <c r="I2260" s="1" t="s">
        <v>54</v>
      </c>
      <c r="J2260" s="2"/>
      <c r="K2260" s="1" t="s">
        <v>54</v>
      </c>
      <c r="M2260" s="1" t="b">
        <f>OR(Solution!$C$2=1,INDEX(Solution!$A$1:$A$11,Solution!$C$2)=Sales_Pipeline[Country])</f>
        <v>1</v>
      </c>
    </row>
    <row r="2261" spans="1:13" x14ac:dyDescent="0.25">
      <c r="A2261" s="2"/>
      <c r="B2261" s="1" t="s">
        <v>54</v>
      </c>
      <c r="C2261" s="1" t="s">
        <v>54</v>
      </c>
      <c r="D2261" s="1" t="s">
        <v>54</v>
      </c>
      <c r="E2261" s="1" t="s">
        <v>54</v>
      </c>
      <c r="I2261" s="1" t="s">
        <v>54</v>
      </c>
      <c r="J2261" s="2"/>
      <c r="K2261" s="1" t="s">
        <v>54</v>
      </c>
      <c r="M2261" s="1" t="b">
        <f>OR(Solution!$C$2=1,INDEX(Solution!$A$1:$A$11,Solution!$C$2)=Sales_Pipeline[Country])</f>
        <v>1</v>
      </c>
    </row>
    <row r="2262" spans="1:13" x14ac:dyDescent="0.25">
      <c r="A2262" s="2"/>
      <c r="B2262" s="1" t="s">
        <v>54</v>
      </c>
      <c r="C2262" s="1" t="s">
        <v>54</v>
      </c>
      <c r="D2262" s="1" t="s">
        <v>54</v>
      </c>
      <c r="E2262" s="1" t="s">
        <v>54</v>
      </c>
      <c r="I2262" s="1" t="s">
        <v>54</v>
      </c>
      <c r="J2262" s="2"/>
      <c r="K2262" s="1" t="s">
        <v>54</v>
      </c>
      <c r="M2262" s="1" t="b">
        <f>OR(Solution!$C$2=1,INDEX(Solution!$A$1:$A$11,Solution!$C$2)=Sales_Pipeline[Country])</f>
        <v>1</v>
      </c>
    </row>
    <row r="2263" spans="1:13" x14ac:dyDescent="0.25">
      <c r="A2263" s="2"/>
      <c r="B2263" s="1" t="s">
        <v>54</v>
      </c>
      <c r="C2263" s="1" t="s">
        <v>54</v>
      </c>
      <c r="D2263" s="1" t="s">
        <v>54</v>
      </c>
      <c r="E2263" s="1" t="s">
        <v>54</v>
      </c>
      <c r="I2263" s="1" t="s">
        <v>54</v>
      </c>
      <c r="J2263" s="2"/>
      <c r="K2263" s="1" t="s">
        <v>54</v>
      </c>
      <c r="M2263" s="1" t="b">
        <f>OR(Solution!$C$2=1,INDEX(Solution!$A$1:$A$11,Solution!$C$2)=Sales_Pipeline[Country])</f>
        <v>1</v>
      </c>
    </row>
    <row r="2264" spans="1:13" x14ac:dyDescent="0.25">
      <c r="A2264" s="2"/>
      <c r="B2264" s="1" t="s">
        <v>54</v>
      </c>
      <c r="C2264" s="1" t="s">
        <v>54</v>
      </c>
      <c r="D2264" s="1" t="s">
        <v>54</v>
      </c>
      <c r="E2264" s="1" t="s">
        <v>54</v>
      </c>
      <c r="I2264" s="1" t="s">
        <v>54</v>
      </c>
      <c r="J2264" s="2"/>
      <c r="K2264" s="1" t="s">
        <v>54</v>
      </c>
      <c r="M2264" s="1" t="b">
        <f>OR(Solution!$C$2=1,INDEX(Solution!$A$1:$A$11,Solution!$C$2)=Sales_Pipeline[Country])</f>
        <v>1</v>
      </c>
    </row>
    <row r="2265" spans="1:13" x14ac:dyDescent="0.25">
      <c r="A2265" s="2"/>
      <c r="B2265" s="1" t="s">
        <v>54</v>
      </c>
      <c r="C2265" s="1" t="s">
        <v>54</v>
      </c>
      <c r="D2265" s="1" t="s">
        <v>54</v>
      </c>
      <c r="E2265" s="1" t="s">
        <v>54</v>
      </c>
      <c r="I2265" s="1" t="s">
        <v>54</v>
      </c>
      <c r="J2265" s="2"/>
      <c r="K2265" s="1" t="s">
        <v>54</v>
      </c>
      <c r="M2265" s="1" t="b">
        <f>OR(Solution!$C$2=1,INDEX(Solution!$A$1:$A$11,Solution!$C$2)=Sales_Pipeline[Country])</f>
        <v>1</v>
      </c>
    </row>
    <row r="2266" spans="1:13" x14ac:dyDescent="0.25">
      <c r="A2266" s="2"/>
      <c r="B2266" s="1" t="s">
        <v>54</v>
      </c>
      <c r="C2266" s="1" t="s">
        <v>54</v>
      </c>
      <c r="D2266" s="1" t="s">
        <v>54</v>
      </c>
      <c r="E2266" s="1" t="s">
        <v>54</v>
      </c>
      <c r="I2266" s="1" t="s">
        <v>54</v>
      </c>
      <c r="J2266" s="2"/>
      <c r="K2266" s="1" t="s">
        <v>54</v>
      </c>
      <c r="M2266" s="1" t="b">
        <f>OR(Solution!$C$2=1,INDEX(Solution!$A$1:$A$11,Solution!$C$2)=Sales_Pipeline[Country])</f>
        <v>1</v>
      </c>
    </row>
    <row r="2267" spans="1:13" x14ac:dyDescent="0.25">
      <c r="A2267" s="2"/>
      <c r="B2267" s="1" t="s">
        <v>54</v>
      </c>
      <c r="C2267" s="1" t="s">
        <v>54</v>
      </c>
      <c r="D2267" s="1" t="s">
        <v>54</v>
      </c>
      <c r="E2267" s="1" t="s">
        <v>54</v>
      </c>
      <c r="I2267" s="1" t="s">
        <v>54</v>
      </c>
      <c r="J2267" s="2"/>
      <c r="K2267" s="1" t="s">
        <v>54</v>
      </c>
      <c r="M2267" s="1" t="b">
        <f>OR(Solution!$C$2=1,INDEX(Solution!$A$1:$A$11,Solution!$C$2)=Sales_Pipeline[Country])</f>
        <v>1</v>
      </c>
    </row>
    <row r="2268" spans="1:13" x14ac:dyDescent="0.25">
      <c r="A2268" s="2"/>
      <c r="B2268" s="1" t="s">
        <v>54</v>
      </c>
      <c r="C2268" s="1" t="s">
        <v>54</v>
      </c>
      <c r="D2268" s="1" t="s">
        <v>54</v>
      </c>
      <c r="E2268" s="1" t="s">
        <v>54</v>
      </c>
      <c r="I2268" s="1" t="s">
        <v>54</v>
      </c>
      <c r="J2268" s="2"/>
      <c r="K2268" s="1" t="s">
        <v>54</v>
      </c>
      <c r="M2268" s="1" t="b">
        <f>OR(Solution!$C$2=1,INDEX(Solution!$A$1:$A$11,Solution!$C$2)=Sales_Pipeline[Country])</f>
        <v>1</v>
      </c>
    </row>
    <row r="2269" spans="1:13" x14ac:dyDescent="0.25">
      <c r="A2269" s="2"/>
      <c r="B2269" s="1" t="s">
        <v>54</v>
      </c>
      <c r="C2269" s="1" t="s">
        <v>54</v>
      </c>
      <c r="D2269" s="1" t="s">
        <v>54</v>
      </c>
      <c r="E2269" s="1" t="s">
        <v>54</v>
      </c>
      <c r="I2269" s="1" t="s">
        <v>54</v>
      </c>
      <c r="J2269" s="2"/>
      <c r="K2269" s="1" t="s">
        <v>54</v>
      </c>
      <c r="M2269" s="1" t="b">
        <f>OR(Solution!$C$2=1,INDEX(Solution!$A$1:$A$11,Solution!$C$2)=Sales_Pipeline[Country])</f>
        <v>1</v>
      </c>
    </row>
    <row r="2270" spans="1:13" x14ac:dyDescent="0.25">
      <c r="A2270" s="2"/>
      <c r="B2270" s="1" t="s">
        <v>54</v>
      </c>
      <c r="C2270" s="1" t="s">
        <v>54</v>
      </c>
      <c r="D2270" s="1" t="s">
        <v>54</v>
      </c>
      <c r="E2270" s="1" t="s">
        <v>54</v>
      </c>
      <c r="I2270" s="1" t="s">
        <v>54</v>
      </c>
      <c r="J2270" s="2"/>
      <c r="K2270" s="1" t="s">
        <v>54</v>
      </c>
      <c r="M2270" s="1" t="b">
        <f>OR(Solution!$C$2=1,INDEX(Solution!$A$1:$A$11,Solution!$C$2)=Sales_Pipeline[Country])</f>
        <v>1</v>
      </c>
    </row>
    <row r="2271" spans="1:13" x14ac:dyDescent="0.25">
      <c r="A2271" s="2"/>
      <c r="B2271" s="1" t="s">
        <v>54</v>
      </c>
      <c r="C2271" s="1" t="s">
        <v>54</v>
      </c>
      <c r="D2271" s="1" t="s">
        <v>54</v>
      </c>
      <c r="E2271" s="1" t="s">
        <v>54</v>
      </c>
      <c r="I2271" s="1" t="s">
        <v>54</v>
      </c>
      <c r="J2271" s="2"/>
      <c r="K2271" s="1" t="s">
        <v>54</v>
      </c>
      <c r="M2271" s="1" t="b">
        <f>OR(Solution!$C$2=1,INDEX(Solution!$A$1:$A$11,Solution!$C$2)=Sales_Pipeline[Country])</f>
        <v>1</v>
      </c>
    </row>
    <row r="2272" spans="1:13" x14ac:dyDescent="0.25">
      <c r="A2272" s="2"/>
      <c r="B2272" s="1" t="s">
        <v>54</v>
      </c>
      <c r="C2272" s="1" t="s">
        <v>54</v>
      </c>
      <c r="D2272" s="1" t="s">
        <v>54</v>
      </c>
      <c r="E2272" s="1" t="s">
        <v>54</v>
      </c>
      <c r="I2272" s="1" t="s">
        <v>54</v>
      </c>
      <c r="J2272" s="2"/>
      <c r="K2272" s="1" t="s">
        <v>54</v>
      </c>
      <c r="M2272" s="1" t="b">
        <f>OR(Solution!$C$2=1,INDEX(Solution!$A$1:$A$11,Solution!$C$2)=Sales_Pipeline[Country])</f>
        <v>1</v>
      </c>
    </row>
    <row r="2273" spans="1:13" x14ac:dyDescent="0.25">
      <c r="A2273" s="2"/>
      <c r="B2273" s="1" t="s">
        <v>54</v>
      </c>
      <c r="C2273" s="1" t="s">
        <v>54</v>
      </c>
      <c r="D2273" s="1" t="s">
        <v>54</v>
      </c>
      <c r="E2273" s="1" t="s">
        <v>54</v>
      </c>
      <c r="I2273" s="1" t="s">
        <v>54</v>
      </c>
      <c r="J2273" s="2"/>
      <c r="K2273" s="1" t="s">
        <v>54</v>
      </c>
      <c r="M2273" s="1" t="b">
        <f>OR(Solution!$C$2=1,INDEX(Solution!$A$1:$A$11,Solution!$C$2)=Sales_Pipeline[Country])</f>
        <v>1</v>
      </c>
    </row>
    <row r="2274" spans="1:13" x14ac:dyDescent="0.25">
      <c r="A2274" s="2"/>
      <c r="B2274" s="1" t="s">
        <v>54</v>
      </c>
      <c r="C2274" s="1" t="s">
        <v>54</v>
      </c>
      <c r="D2274" s="1" t="s">
        <v>54</v>
      </c>
      <c r="E2274" s="1" t="s">
        <v>54</v>
      </c>
      <c r="I2274" s="1" t="s">
        <v>54</v>
      </c>
      <c r="J2274" s="2"/>
      <c r="K2274" s="1" t="s">
        <v>54</v>
      </c>
      <c r="M2274" s="1" t="b">
        <f>OR(Solution!$C$2=1,INDEX(Solution!$A$1:$A$11,Solution!$C$2)=Sales_Pipeline[Country])</f>
        <v>1</v>
      </c>
    </row>
    <row r="2275" spans="1:13" x14ac:dyDescent="0.25">
      <c r="A2275" s="2"/>
      <c r="B2275" s="1" t="s">
        <v>54</v>
      </c>
      <c r="C2275" s="1" t="s">
        <v>54</v>
      </c>
      <c r="D2275" s="1" t="s">
        <v>54</v>
      </c>
      <c r="E2275" s="1" t="s">
        <v>54</v>
      </c>
      <c r="I2275" s="1" t="s">
        <v>54</v>
      </c>
      <c r="J2275" s="2"/>
      <c r="K2275" s="1" t="s">
        <v>54</v>
      </c>
      <c r="M2275" s="1" t="b">
        <f>OR(Solution!$C$2=1,INDEX(Solution!$A$1:$A$11,Solution!$C$2)=Sales_Pipeline[Country])</f>
        <v>1</v>
      </c>
    </row>
    <row r="2276" spans="1:13" x14ac:dyDescent="0.25">
      <c r="A2276" s="2"/>
      <c r="B2276" s="1" t="s">
        <v>54</v>
      </c>
      <c r="C2276" s="1" t="s">
        <v>54</v>
      </c>
      <c r="D2276" s="1" t="s">
        <v>54</v>
      </c>
      <c r="E2276" s="1" t="s">
        <v>54</v>
      </c>
      <c r="I2276" s="1" t="s">
        <v>54</v>
      </c>
      <c r="J2276" s="2"/>
      <c r="K2276" s="1" t="s">
        <v>54</v>
      </c>
      <c r="M2276" s="1" t="b">
        <f>OR(Solution!$C$2=1,INDEX(Solution!$A$1:$A$11,Solution!$C$2)=Sales_Pipeline[Country])</f>
        <v>1</v>
      </c>
    </row>
    <row r="2277" spans="1:13" x14ac:dyDescent="0.25">
      <c r="A2277" s="2"/>
      <c r="B2277" s="1" t="s">
        <v>54</v>
      </c>
      <c r="C2277" s="1" t="s">
        <v>54</v>
      </c>
      <c r="D2277" s="1" t="s">
        <v>54</v>
      </c>
      <c r="E2277" s="1" t="s">
        <v>54</v>
      </c>
      <c r="I2277" s="1" t="s">
        <v>54</v>
      </c>
      <c r="J2277" s="2"/>
      <c r="K2277" s="1" t="s">
        <v>54</v>
      </c>
      <c r="M2277" s="1" t="b">
        <f>OR(Solution!$C$2=1,INDEX(Solution!$A$1:$A$11,Solution!$C$2)=Sales_Pipeline[Country])</f>
        <v>1</v>
      </c>
    </row>
    <row r="2278" spans="1:13" x14ac:dyDescent="0.25">
      <c r="A2278" s="2"/>
      <c r="B2278" s="1" t="s">
        <v>54</v>
      </c>
      <c r="C2278" s="1" t="s">
        <v>54</v>
      </c>
      <c r="D2278" s="1" t="s">
        <v>54</v>
      </c>
      <c r="E2278" s="1" t="s">
        <v>54</v>
      </c>
      <c r="I2278" s="1" t="s">
        <v>54</v>
      </c>
      <c r="J2278" s="2"/>
      <c r="K2278" s="1" t="s">
        <v>54</v>
      </c>
      <c r="M2278" s="1" t="b">
        <f>OR(Solution!$C$2=1,INDEX(Solution!$A$1:$A$11,Solution!$C$2)=Sales_Pipeline[Country])</f>
        <v>1</v>
      </c>
    </row>
    <row r="2279" spans="1:13" x14ac:dyDescent="0.25">
      <c r="A2279" s="2"/>
      <c r="B2279" s="1" t="s">
        <v>54</v>
      </c>
      <c r="C2279" s="1" t="s">
        <v>54</v>
      </c>
      <c r="D2279" s="1" t="s">
        <v>54</v>
      </c>
      <c r="E2279" s="1" t="s">
        <v>54</v>
      </c>
      <c r="I2279" s="1" t="s">
        <v>54</v>
      </c>
      <c r="J2279" s="2"/>
      <c r="K2279" s="1" t="s">
        <v>54</v>
      </c>
      <c r="M2279" s="1" t="b">
        <f>OR(Solution!$C$2=1,INDEX(Solution!$A$1:$A$11,Solution!$C$2)=Sales_Pipeline[Country])</f>
        <v>1</v>
      </c>
    </row>
    <row r="2280" spans="1:13" x14ac:dyDescent="0.25">
      <c r="A2280" s="2"/>
      <c r="B2280" s="1" t="s">
        <v>54</v>
      </c>
      <c r="C2280" s="1" t="s">
        <v>54</v>
      </c>
      <c r="D2280" s="1" t="s">
        <v>54</v>
      </c>
      <c r="E2280" s="1" t="s">
        <v>54</v>
      </c>
      <c r="I2280" s="1" t="s">
        <v>54</v>
      </c>
      <c r="J2280" s="2"/>
      <c r="K2280" s="1" t="s">
        <v>54</v>
      </c>
      <c r="M2280" s="1" t="b">
        <f>OR(Solution!$C$2=1,INDEX(Solution!$A$1:$A$11,Solution!$C$2)=Sales_Pipeline[Country])</f>
        <v>1</v>
      </c>
    </row>
    <row r="2281" spans="1:13" x14ac:dyDescent="0.25">
      <c r="A2281" s="2"/>
      <c r="B2281" s="1" t="s">
        <v>54</v>
      </c>
      <c r="C2281" s="1" t="s">
        <v>54</v>
      </c>
      <c r="D2281" s="1" t="s">
        <v>54</v>
      </c>
      <c r="E2281" s="1" t="s">
        <v>54</v>
      </c>
      <c r="I2281" s="1" t="s">
        <v>54</v>
      </c>
      <c r="J2281" s="2"/>
      <c r="K2281" s="1" t="s">
        <v>54</v>
      </c>
      <c r="M2281" s="1" t="b">
        <f>OR(Solution!$C$2=1,INDEX(Solution!$A$1:$A$11,Solution!$C$2)=Sales_Pipeline[Country])</f>
        <v>1</v>
      </c>
    </row>
    <row r="2282" spans="1:13" x14ac:dyDescent="0.25">
      <c r="A2282" s="2"/>
      <c r="B2282" s="1" t="s">
        <v>54</v>
      </c>
      <c r="C2282" s="1" t="s">
        <v>54</v>
      </c>
      <c r="D2282" s="1" t="s">
        <v>54</v>
      </c>
      <c r="E2282" s="1" t="s">
        <v>54</v>
      </c>
      <c r="I2282" s="1" t="s">
        <v>54</v>
      </c>
      <c r="J2282" s="2"/>
      <c r="K2282" s="1" t="s">
        <v>54</v>
      </c>
      <c r="M2282" s="1" t="b">
        <f>OR(Solution!$C$2=1,INDEX(Solution!$A$1:$A$11,Solution!$C$2)=Sales_Pipeline[Country])</f>
        <v>1</v>
      </c>
    </row>
    <row r="2283" spans="1:13" x14ac:dyDescent="0.25">
      <c r="A2283" s="2"/>
      <c r="B2283" s="1" t="s">
        <v>54</v>
      </c>
      <c r="C2283" s="1" t="s">
        <v>54</v>
      </c>
      <c r="D2283" s="1" t="s">
        <v>54</v>
      </c>
      <c r="E2283" s="1" t="s">
        <v>54</v>
      </c>
      <c r="I2283" s="1" t="s">
        <v>54</v>
      </c>
      <c r="J2283" s="2"/>
      <c r="K2283" s="1" t="s">
        <v>54</v>
      </c>
      <c r="M2283" s="1" t="b">
        <f>OR(Solution!$C$2=1,INDEX(Solution!$A$1:$A$11,Solution!$C$2)=Sales_Pipeline[Country])</f>
        <v>1</v>
      </c>
    </row>
    <row r="2284" spans="1:13" x14ac:dyDescent="0.25">
      <c r="A2284" s="2"/>
      <c r="B2284" s="1" t="s">
        <v>54</v>
      </c>
      <c r="C2284" s="1" t="s">
        <v>54</v>
      </c>
      <c r="D2284" s="1" t="s">
        <v>54</v>
      </c>
      <c r="E2284" s="1" t="s">
        <v>54</v>
      </c>
      <c r="I2284" s="1" t="s">
        <v>54</v>
      </c>
      <c r="J2284" s="2"/>
      <c r="K2284" s="1" t="s">
        <v>54</v>
      </c>
      <c r="M2284" s="1" t="b">
        <f>OR(Solution!$C$2=1,INDEX(Solution!$A$1:$A$11,Solution!$C$2)=Sales_Pipeline[Country])</f>
        <v>1</v>
      </c>
    </row>
    <row r="2285" spans="1:13" x14ac:dyDescent="0.25">
      <c r="A2285" s="2"/>
      <c r="B2285" s="1" t="s">
        <v>54</v>
      </c>
      <c r="C2285" s="1" t="s">
        <v>54</v>
      </c>
      <c r="D2285" s="1" t="s">
        <v>54</v>
      </c>
      <c r="E2285" s="1" t="s">
        <v>54</v>
      </c>
      <c r="I2285" s="1" t="s">
        <v>54</v>
      </c>
      <c r="J2285" s="2"/>
      <c r="K2285" s="1" t="s">
        <v>54</v>
      </c>
      <c r="M2285" s="1" t="b">
        <f>OR(Solution!$C$2=1,INDEX(Solution!$A$1:$A$11,Solution!$C$2)=Sales_Pipeline[Country])</f>
        <v>1</v>
      </c>
    </row>
    <row r="2286" spans="1:13" x14ac:dyDescent="0.25">
      <c r="A2286" s="2"/>
      <c r="B2286" s="1" t="s">
        <v>54</v>
      </c>
      <c r="C2286" s="1" t="s">
        <v>54</v>
      </c>
      <c r="D2286" s="1" t="s">
        <v>54</v>
      </c>
      <c r="E2286" s="1" t="s">
        <v>54</v>
      </c>
      <c r="I2286" s="1" t="s">
        <v>54</v>
      </c>
      <c r="J2286" s="2"/>
      <c r="K2286" s="1" t="s">
        <v>54</v>
      </c>
      <c r="M2286" s="1" t="b">
        <f>OR(Solution!$C$2=1,INDEX(Solution!$A$1:$A$11,Solution!$C$2)=Sales_Pipeline[Country])</f>
        <v>1</v>
      </c>
    </row>
    <row r="2287" spans="1:13" x14ac:dyDescent="0.25">
      <c r="A2287" s="2"/>
      <c r="B2287" s="1" t="s">
        <v>54</v>
      </c>
      <c r="C2287" s="1" t="s">
        <v>54</v>
      </c>
      <c r="D2287" s="1" t="s">
        <v>54</v>
      </c>
      <c r="E2287" s="1" t="s">
        <v>54</v>
      </c>
      <c r="I2287" s="1" t="s">
        <v>54</v>
      </c>
      <c r="J2287" s="2"/>
      <c r="K2287" s="1" t="s">
        <v>54</v>
      </c>
      <c r="M2287" s="1" t="b">
        <f>OR(Solution!$C$2=1,INDEX(Solution!$A$1:$A$11,Solution!$C$2)=Sales_Pipeline[Country])</f>
        <v>1</v>
      </c>
    </row>
    <row r="2288" spans="1:13" x14ac:dyDescent="0.25">
      <c r="A2288" s="2"/>
      <c r="B2288" s="1" t="s">
        <v>54</v>
      </c>
      <c r="C2288" s="1" t="s">
        <v>54</v>
      </c>
      <c r="D2288" s="1" t="s">
        <v>54</v>
      </c>
      <c r="E2288" s="1" t="s">
        <v>54</v>
      </c>
      <c r="I2288" s="1" t="s">
        <v>54</v>
      </c>
      <c r="J2288" s="2"/>
      <c r="K2288" s="1" t="s">
        <v>54</v>
      </c>
      <c r="M2288" s="1" t="b">
        <f>OR(Solution!$C$2=1,INDEX(Solution!$A$1:$A$11,Solution!$C$2)=Sales_Pipeline[Country])</f>
        <v>1</v>
      </c>
    </row>
    <row r="2289" spans="1:13" x14ac:dyDescent="0.25">
      <c r="A2289" s="2"/>
      <c r="B2289" s="1" t="s">
        <v>54</v>
      </c>
      <c r="C2289" s="1" t="s">
        <v>54</v>
      </c>
      <c r="D2289" s="1" t="s">
        <v>54</v>
      </c>
      <c r="E2289" s="1" t="s">
        <v>54</v>
      </c>
      <c r="I2289" s="1" t="s">
        <v>54</v>
      </c>
      <c r="J2289" s="2"/>
      <c r="K2289" s="1" t="s">
        <v>54</v>
      </c>
      <c r="M2289" s="1" t="b">
        <f>OR(Solution!$C$2=1,INDEX(Solution!$A$1:$A$11,Solution!$C$2)=Sales_Pipeline[Country])</f>
        <v>1</v>
      </c>
    </row>
    <row r="2290" spans="1:13" x14ac:dyDescent="0.25">
      <c r="A2290" s="2"/>
      <c r="B2290" s="1" t="s">
        <v>54</v>
      </c>
      <c r="C2290" s="1" t="s">
        <v>54</v>
      </c>
      <c r="D2290" s="1" t="s">
        <v>54</v>
      </c>
      <c r="E2290" s="1" t="s">
        <v>54</v>
      </c>
      <c r="I2290" s="1" t="s">
        <v>54</v>
      </c>
      <c r="J2290" s="2"/>
      <c r="K2290" s="1" t="s">
        <v>54</v>
      </c>
      <c r="M2290" s="1" t="b">
        <f>OR(Solution!$C$2=1,INDEX(Solution!$A$1:$A$11,Solution!$C$2)=Sales_Pipeline[Country])</f>
        <v>1</v>
      </c>
    </row>
    <row r="2291" spans="1:13" x14ac:dyDescent="0.25">
      <c r="A2291" s="2"/>
      <c r="B2291" s="1" t="s">
        <v>54</v>
      </c>
      <c r="C2291" s="1" t="s">
        <v>54</v>
      </c>
      <c r="D2291" s="1" t="s">
        <v>54</v>
      </c>
      <c r="E2291" s="1" t="s">
        <v>54</v>
      </c>
      <c r="I2291" s="1" t="s">
        <v>54</v>
      </c>
      <c r="J2291" s="2"/>
      <c r="K2291" s="1" t="s">
        <v>54</v>
      </c>
      <c r="M2291" s="1" t="b">
        <f>OR(Solution!$C$2=1,INDEX(Solution!$A$1:$A$11,Solution!$C$2)=Sales_Pipeline[Country])</f>
        <v>1</v>
      </c>
    </row>
    <row r="2292" spans="1:13" x14ac:dyDescent="0.25">
      <c r="A2292" s="2"/>
      <c r="B2292" s="1" t="s">
        <v>54</v>
      </c>
      <c r="C2292" s="1" t="s">
        <v>54</v>
      </c>
      <c r="D2292" s="1" t="s">
        <v>54</v>
      </c>
      <c r="E2292" s="1" t="s">
        <v>54</v>
      </c>
      <c r="I2292" s="1" t="s">
        <v>54</v>
      </c>
      <c r="J2292" s="2"/>
      <c r="K2292" s="1" t="s">
        <v>54</v>
      </c>
      <c r="M2292" s="1" t="b">
        <f>OR(Solution!$C$2=1,INDEX(Solution!$A$1:$A$11,Solution!$C$2)=Sales_Pipeline[Country])</f>
        <v>1</v>
      </c>
    </row>
    <row r="2293" spans="1:13" x14ac:dyDescent="0.25">
      <c r="A2293" s="2"/>
      <c r="B2293" s="1" t="s">
        <v>54</v>
      </c>
      <c r="C2293" s="1" t="s">
        <v>54</v>
      </c>
      <c r="D2293" s="1" t="s">
        <v>54</v>
      </c>
      <c r="E2293" s="1" t="s">
        <v>54</v>
      </c>
      <c r="I2293" s="1" t="s">
        <v>54</v>
      </c>
      <c r="J2293" s="2"/>
      <c r="K2293" s="1" t="s">
        <v>54</v>
      </c>
      <c r="M2293" s="1" t="b">
        <f>OR(Solution!$C$2=1,INDEX(Solution!$A$1:$A$11,Solution!$C$2)=Sales_Pipeline[Country])</f>
        <v>1</v>
      </c>
    </row>
    <row r="2294" spans="1:13" x14ac:dyDescent="0.25">
      <c r="A2294" s="2"/>
      <c r="B2294" s="1" t="s">
        <v>54</v>
      </c>
      <c r="C2294" s="1" t="s">
        <v>54</v>
      </c>
      <c r="D2294" s="1" t="s">
        <v>54</v>
      </c>
      <c r="E2294" s="1" t="s">
        <v>54</v>
      </c>
      <c r="I2294" s="1" t="s">
        <v>54</v>
      </c>
      <c r="J2294" s="2"/>
      <c r="K2294" s="1" t="s">
        <v>54</v>
      </c>
      <c r="M2294" s="1" t="b">
        <f>OR(Solution!$C$2=1,INDEX(Solution!$A$1:$A$11,Solution!$C$2)=Sales_Pipeline[Country])</f>
        <v>1</v>
      </c>
    </row>
    <row r="2295" spans="1:13" x14ac:dyDescent="0.25">
      <c r="A2295" s="2"/>
      <c r="B2295" s="1" t="s">
        <v>54</v>
      </c>
      <c r="C2295" s="1" t="s">
        <v>54</v>
      </c>
      <c r="D2295" s="1" t="s">
        <v>54</v>
      </c>
      <c r="E2295" s="1" t="s">
        <v>54</v>
      </c>
      <c r="I2295" s="1" t="s">
        <v>54</v>
      </c>
      <c r="J2295" s="2"/>
      <c r="K2295" s="1" t="s">
        <v>54</v>
      </c>
      <c r="M2295" s="1" t="b">
        <f>OR(Solution!$C$2=1,INDEX(Solution!$A$1:$A$11,Solution!$C$2)=Sales_Pipeline[Country])</f>
        <v>1</v>
      </c>
    </row>
    <row r="2296" spans="1:13" x14ac:dyDescent="0.25">
      <c r="A2296" s="2"/>
      <c r="B2296" s="1" t="s">
        <v>54</v>
      </c>
      <c r="C2296" s="1" t="s">
        <v>54</v>
      </c>
      <c r="D2296" s="1" t="s">
        <v>54</v>
      </c>
      <c r="E2296" s="1" t="s">
        <v>54</v>
      </c>
      <c r="I2296" s="1" t="s">
        <v>54</v>
      </c>
      <c r="J2296" s="2"/>
      <c r="K2296" s="1" t="s">
        <v>54</v>
      </c>
      <c r="M2296" s="1" t="b">
        <f>OR(Solution!$C$2=1,INDEX(Solution!$A$1:$A$11,Solution!$C$2)=Sales_Pipeline[Country])</f>
        <v>1</v>
      </c>
    </row>
    <row r="2297" spans="1:13" x14ac:dyDescent="0.25">
      <c r="A2297" s="2"/>
      <c r="B2297" s="1" t="s">
        <v>54</v>
      </c>
      <c r="C2297" s="1" t="s">
        <v>54</v>
      </c>
      <c r="D2297" s="1" t="s">
        <v>54</v>
      </c>
      <c r="E2297" s="1" t="s">
        <v>54</v>
      </c>
      <c r="I2297" s="1" t="s">
        <v>54</v>
      </c>
      <c r="J2297" s="2"/>
      <c r="K2297" s="1" t="s">
        <v>54</v>
      </c>
      <c r="M2297" s="1" t="b">
        <f>OR(Solution!$C$2=1,INDEX(Solution!$A$1:$A$11,Solution!$C$2)=Sales_Pipeline[Country])</f>
        <v>1</v>
      </c>
    </row>
    <row r="2298" spans="1:13" x14ac:dyDescent="0.25">
      <c r="A2298" s="2"/>
      <c r="B2298" s="1" t="s">
        <v>54</v>
      </c>
      <c r="C2298" s="1" t="s">
        <v>54</v>
      </c>
      <c r="D2298" s="1" t="s">
        <v>54</v>
      </c>
      <c r="E2298" s="1" t="s">
        <v>54</v>
      </c>
      <c r="I2298" s="1" t="s">
        <v>54</v>
      </c>
      <c r="J2298" s="2"/>
      <c r="K2298" s="1" t="s">
        <v>54</v>
      </c>
      <c r="M2298" s="1" t="b">
        <f>OR(Solution!$C$2=1,INDEX(Solution!$A$1:$A$11,Solution!$C$2)=Sales_Pipeline[Country])</f>
        <v>1</v>
      </c>
    </row>
    <row r="2299" spans="1:13" x14ac:dyDescent="0.25">
      <c r="A2299" s="2"/>
      <c r="B2299" s="1" t="s">
        <v>54</v>
      </c>
      <c r="C2299" s="1" t="s">
        <v>54</v>
      </c>
      <c r="D2299" s="1" t="s">
        <v>54</v>
      </c>
      <c r="E2299" s="1" t="s">
        <v>54</v>
      </c>
      <c r="I2299" s="1" t="s">
        <v>54</v>
      </c>
      <c r="J2299" s="2"/>
      <c r="K2299" s="1" t="s">
        <v>54</v>
      </c>
      <c r="M2299" s="1" t="b">
        <f>OR(Solution!$C$2=1,INDEX(Solution!$A$1:$A$11,Solution!$C$2)=Sales_Pipeline[Country])</f>
        <v>1</v>
      </c>
    </row>
    <row r="2300" spans="1:13" x14ac:dyDescent="0.25">
      <c r="A2300" s="2"/>
      <c r="B2300" s="1" t="s">
        <v>54</v>
      </c>
      <c r="C2300" s="1" t="s">
        <v>54</v>
      </c>
      <c r="D2300" s="1" t="s">
        <v>54</v>
      </c>
      <c r="E2300" s="1" t="s">
        <v>54</v>
      </c>
      <c r="I2300" s="1" t="s">
        <v>54</v>
      </c>
      <c r="J2300" s="2"/>
      <c r="K2300" s="1" t="s">
        <v>54</v>
      </c>
      <c r="M2300" s="1" t="b">
        <f>OR(Solution!$C$2=1,INDEX(Solution!$A$1:$A$11,Solution!$C$2)=Sales_Pipeline[Country])</f>
        <v>1</v>
      </c>
    </row>
    <row r="2301" spans="1:13" x14ac:dyDescent="0.25">
      <c r="A2301" s="2"/>
      <c r="B2301" s="1" t="s">
        <v>54</v>
      </c>
      <c r="C2301" s="1" t="s">
        <v>54</v>
      </c>
      <c r="D2301" s="1" t="s">
        <v>54</v>
      </c>
      <c r="E2301" s="1" t="s">
        <v>54</v>
      </c>
      <c r="I2301" s="1" t="s">
        <v>54</v>
      </c>
      <c r="J2301" s="2"/>
      <c r="K2301" s="1" t="s">
        <v>54</v>
      </c>
      <c r="M2301" s="1" t="b">
        <f>OR(Solution!$C$2=1,INDEX(Solution!$A$1:$A$11,Solution!$C$2)=Sales_Pipeline[Country])</f>
        <v>1</v>
      </c>
    </row>
    <row r="2302" spans="1:13" x14ac:dyDescent="0.25">
      <c r="A2302" s="2"/>
      <c r="B2302" s="1" t="s">
        <v>54</v>
      </c>
      <c r="C2302" s="1" t="s">
        <v>54</v>
      </c>
      <c r="D2302" s="1" t="s">
        <v>54</v>
      </c>
      <c r="E2302" s="1" t="s">
        <v>54</v>
      </c>
      <c r="I2302" s="1" t="s">
        <v>54</v>
      </c>
      <c r="J2302" s="2"/>
      <c r="K2302" s="1" t="s">
        <v>54</v>
      </c>
      <c r="M2302" s="1" t="b">
        <f>OR(Solution!$C$2=1,INDEX(Solution!$A$1:$A$11,Solution!$C$2)=Sales_Pipeline[Country])</f>
        <v>1</v>
      </c>
    </row>
    <row r="2303" spans="1:13" x14ac:dyDescent="0.25">
      <c r="A2303" s="2"/>
      <c r="B2303" s="1" t="s">
        <v>54</v>
      </c>
      <c r="C2303" s="1" t="s">
        <v>54</v>
      </c>
      <c r="D2303" s="1" t="s">
        <v>54</v>
      </c>
      <c r="E2303" s="1" t="s">
        <v>54</v>
      </c>
      <c r="I2303" s="1" t="s">
        <v>54</v>
      </c>
      <c r="J2303" s="2"/>
      <c r="K2303" s="1" t="s">
        <v>54</v>
      </c>
      <c r="M2303" s="1" t="b">
        <f>OR(Solution!$C$2=1,INDEX(Solution!$A$1:$A$11,Solution!$C$2)=Sales_Pipeline[Country])</f>
        <v>1</v>
      </c>
    </row>
    <row r="2304" spans="1:13" x14ac:dyDescent="0.25">
      <c r="A2304" s="2"/>
      <c r="B2304" s="1" t="s">
        <v>54</v>
      </c>
      <c r="C2304" s="1" t="s">
        <v>54</v>
      </c>
      <c r="D2304" s="1" t="s">
        <v>54</v>
      </c>
      <c r="E2304" s="1" t="s">
        <v>54</v>
      </c>
      <c r="I2304" s="1" t="s">
        <v>54</v>
      </c>
      <c r="J2304" s="2"/>
      <c r="K2304" s="1" t="s">
        <v>54</v>
      </c>
      <c r="M2304" s="1" t="b">
        <f>OR(Solution!$C$2=1,INDEX(Solution!$A$1:$A$11,Solution!$C$2)=Sales_Pipeline[Country])</f>
        <v>1</v>
      </c>
    </row>
    <row r="2305" spans="1:13" x14ac:dyDescent="0.25">
      <c r="A2305" s="2"/>
      <c r="B2305" s="1" t="s">
        <v>54</v>
      </c>
      <c r="C2305" s="1" t="s">
        <v>54</v>
      </c>
      <c r="D2305" s="1" t="s">
        <v>54</v>
      </c>
      <c r="E2305" s="1" t="s">
        <v>54</v>
      </c>
      <c r="I2305" s="1" t="s">
        <v>54</v>
      </c>
      <c r="J2305" s="2"/>
      <c r="K2305" s="1" t="s">
        <v>54</v>
      </c>
      <c r="M2305" s="1" t="b">
        <f>OR(Solution!$C$2=1,INDEX(Solution!$A$1:$A$11,Solution!$C$2)=Sales_Pipeline[Country])</f>
        <v>1</v>
      </c>
    </row>
    <row r="2306" spans="1:13" x14ac:dyDescent="0.25">
      <c r="A2306" s="2"/>
      <c r="B2306" s="1" t="s">
        <v>54</v>
      </c>
      <c r="C2306" s="1" t="s">
        <v>54</v>
      </c>
      <c r="D2306" s="1" t="s">
        <v>54</v>
      </c>
      <c r="E2306" s="1" t="s">
        <v>54</v>
      </c>
      <c r="I2306" s="1" t="s">
        <v>54</v>
      </c>
      <c r="J2306" s="2"/>
      <c r="K2306" s="1" t="s">
        <v>54</v>
      </c>
      <c r="M2306" s="1" t="b">
        <f>OR(Solution!$C$2=1,INDEX(Solution!$A$1:$A$11,Solution!$C$2)=Sales_Pipeline[Country])</f>
        <v>1</v>
      </c>
    </row>
    <row r="2307" spans="1:13" x14ac:dyDescent="0.25">
      <c r="A2307" s="2"/>
      <c r="B2307" s="1" t="s">
        <v>54</v>
      </c>
      <c r="C2307" s="1" t="s">
        <v>54</v>
      </c>
      <c r="D2307" s="1" t="s">
        <v>54</v>
      </c>
      <c r="E2307" s="1" t="s">
        <v>54</v>
      </c>
      <c r="I2307" s="1" t="s">
        <v>54</v>
      </c>
      <c r="J2307" s="2"/>
      <c r="K2307" s="1" t="s">
        <v>54</v>
      </c>
      <c r="M2307" s="1" t="b">
        <f>OR(Solution!$C$2=1,INDEX(Solution!$A$1:$A$11,Solution!$C$2)=Sales_Pipeline[Country])</f>
        <v>1</v>
      </c>
    </row>
    <row r="2308" spans="1:13" x14ac:dyDescent="0.25">
      <c r="A2308" s="2"/>
      <c r="B2308" s="1" t="s">
        <v>54</v>
      </c>
      <c r="C2308" s="1" t="s">
        <v>54</v>
      </c>
      <c r="D2308" s="1" t="s">
        <v>54</v>
      </c>
      <c r="E2308" s="1" t="s">
        <v>54</v>
      </c>
      <c r="I2308" s="1" t="s">
        <v>54</v>
      </c>
      <c r="J2308" s="2"/>
      <c r="K2308" s="1" t="s">
        <v>54</v>
      </c>
      <c r="M2308" s="1" t="b">
        <f>OR(Solution!$C$2=1,INDEX(Solution!$A$1:$A$11,Solution!$C$2)=Sales_Pipeline[Country])</f>
        <v>1</v>
      </c>
    </row>
    <row r="2309" spans="1:13" x14ac:dyDescent="0.25">
      <c r="A2309" s="2"/>
      <c r="B2309" s="1" t="s">
        <v>54</v>
      </c>
      <c r="C2309" s="1" t="s">
        <v>54</v>
      </c>
      <c r="D2309" s="1" t="s">
        <v>54</v>
      </c>
      <c r="E2309" s="1" t="s">
        <v>54</v>
      </c>
      <c r="I2309" s="1" t="s">
        <v>54</v>
      </c>
      <c r="J2309" s="2"/>
      <c r="K2309" s="1" t="s">
        <v>54</v>
      </c>
      <c r="M2309" s="1" t="b">
        <f>OR(Solution!$C$2=1,INDEX(Solution!$A$1:$A$11,Solution!$C$2)=Sales_Pipeline[Country])</f>
        <v>1</v>
      </c>
    </row>
    <row r="2310" spans="1:13" x14ac:dyDescent="0.25">
      <c r="A2310" s="2"/>
      <c r="B2310" s="1" t="s">
        <v>54</v>
      </c>
      <c r="C2310" s="1" t="s">
        <v>54</v>
      </c>
      <c r="D2310" s="1" t="s">
        <v>54</v>
      </c>
      <c r="E2310" s="1" t="s">
        <v>54</v>
      </c>
      <c r="I2310" s="1" t="s">
        <v>54</v>
      </c>
      <c r="J2310" s="2"/>
      <c r="K2310" s="1" t="s">
        <v>54</v>
      </c>
      <c r="M2310" s="1" t="b">
        <f>OR(Solution!$C$2=1,INDEX(Solution!$A$1:$A$11,Solution!$C$2)=Sales_Pipeline[Country])</f>
        <v>1</v>
      </c>
    </row>
    <row r="2311" spans="1:13" x14ac:dyDescent="0.25">
      <c r="A2311" s="2"/>
      <c r="B2311" s="1" t="s">
        <v>54</v>
      </c>
      <c r="C2311" s="1" t="s">
        <v>54</v>
      </c>
      <c r="D2311" s="1" t="s">
        <v>54</v>
      </c>
      <c r="E2311" s="1" t="s">
        <v>54</v>
      </c>
      <c r="I2311" s="1" t="s">
        <v>54</v>
      </c>
      <c r="J2311" s="2"/>
      <c r="K2311" s="1" t="s">
        <v>54</v>
      </c>
      <c r="M2311" s="1" t="b">
        <f>OR(Solution!$C$2=1,INDEX(Solution!$A$1:$A$11,Solution!$C$2)=Sales_Pipeline[Country])</f>
        <v>1</v>
      </c>
    </row>
    <row r="2312" spans="1:13" x14ac:dyDescent="0.25">
      <c r="A2312" s="2"/>
      <c r="B2312" s="1" t="s">
        <v>54</v>
      </c>
      <c r="C2312" s="1" t="s">
        <v>54</v>
      </c>
      <c r="D2312" s="1" t="s">
        <v>54</v>
      </c>
      <c r="E2312" s="1" t="s">
        <v>54</v>
      </c>
      <c r="I2312" s="1" t="s">
        <v>54</v>
      </c>
      <c r="J2312" s="2"/>
      <c r="K2312" s="1" t="s">
        <v>54</v>
      </c>
      <c r="M2312" s="1" t="b">
        <f>OR(Solution!$C$2=1,INDEX(Solution!$A$1:$A$11,Solution!$C$2)=Sales_Pipeline[Country])</f>
        <v>1</v>
      </c>
    </row>
    <row r="2313" spans="1:13" x14ac:dyDescent="0.25">
      <c r="A2313" s="2"/>
      <c r="B2313" s="1" t="s">
        <v>54</v>
      </c>
      <c r="C2313" s="1" t="s">
        <v>54</v>
      </c>
      <c r="D2313" s="1" t="s">
        <v>54</v>
      </c>
      <c r="E2313" s="1" t="s">
        <v>54</v>
      </c>
      <c r="I2313" s="1" t="s">
        <v>54</v>
      </c>
      <c r="J2313" s="2"/>
      <c r="K2313" s="1" t="s">
        <v>54</v>
      </c>
      <c r="M2313" s="1" t="b">
        <f>OR(Solution!$C$2=1,INDEX(Solution!$A$1:$A$11,Solution!$C$2)=Sales_Pipeline[Country])</f>
        <v>1</v>
      </c>
    </row>
    <row r="2314" spans="1:13" x14ac:dyDescent="0.25">
      <c r="A2314" s="2"/>
      <c r="B2314" s="1" t="s">
        <v>54</v>
      </c>
      <c r="C2314" s="1" t="s">
        <v>54</v>
      </c>
      <c r="D2314" s="1" t="s">
        <v>54</v>
      </c>
      <c r="E2314" s="1" t="s">
        <v>54</v>
      </c>
      <c r="I2314" s="1" t="s">
        <v>54</v>
      </c>
      <c r="J2314" s="2"/>
      <c r="K2314" s="1" t="s">
        <v>54</v>
      </c>
      <c r="M2314" s="1" t="b">
        <f>OR(Solution!$C$2=1,INDEX(Solution!$A$1:$A$11,Solution!$C$2)=Sales_Pipeline[Country])</f>
        <v>1</v>
      </c>
    </row>
    <row r="2315" spans="1:13" x14ac:dyDescent="0.25">
      <c r="A2315" s="2"/>
      <c r="B2315" s="1" t="s">
        <v>54</v>
      </c>
      <c r="C2315" s="1" t="s">
        <v>54</v>
      </c>
      <c r="D2315" s="1" t="s">
        <v>54</v>
      </c>
      <c r="E2315" s="1" t="s">
        <v>54</v>
      </c>
      <c r="I2315" s="1" t="s">
        <v>54</v>
      </c>
      <c r="J2315" s="2"/>
      <c r="K2315" s="1" t="s">
        <v>54</v>
      </c>
      <c r="M2315" s="1" t="b">
        <f>OR(Solution!$C$2=1,INDEX(Solution!$A$1:$A$11,Solution!$C$2)=Sales_Pipeline[Country])</f>
        <v>1</v>
      </c>
    </row>
    <row r="2316" spans="1:13" x14ac:dyDescent="0.25">
      <c r="A2316" s="2"/>
      <c r="B2316" s="1" t="s">
        <v>54</v>
      </c>
      <c r="C2316" s="1" t="s">
        <v>54</v>
      </c>
      <c r="D2316" s="1" t="s">
        <v>54</v>
      </c>
      <c r="E2316" s="1" t="s">
        <v>54</v>
      </c>
      <c r="I2316" s="1" t="s">
        <v>54</v>
      </c>
      <c r="J2316" s="2"/>
      <c r="K2316" s="1" t="s">
        <v>54</v>
      </c>
      <c r="M2316" s="1" t="b">
        <f>OR(Solution!$C$2=1,INDEX(Solution!$A$1:$A$11,Solution!$C$2)=Sales_Pipeline[Country])</f>
        <v>1</v>
      </c>
    </row>
    <row r="2317" spans="1:13" x14ac:dyDescent="0.25">
      <c r="A2317" s="2"/>
      <c r="B2317" s="1" t="s">
        <v>54</v>
      </c>
      <c r="C2317" s="1" t="s">
        <v>54</v>
      </c>
      <c r="D2317" s="1" t="s">
        <v>54</v>
      </c>
      <c r="E2317" s="1" t="s">
        <v>54</v>
      </c>
      <c r="I2317" s="1" t="s">
        <v>54</v>
      </c>
      <c r="J2317" s="2"/>
      <c r="K2317" s="1" t="s">
        <v>54</v>
      </c>
      <c r="M2317" s="1" t="b">
        <f>OR(Solution!$C$2=1,INDEX(Solution!$A$1:$A$11,Solution!$C$2)=Sales_Pipeline[Country])</f>
        <v>1</v>
      </c>
    </row>
    <row r="2318" spans="1:13" x14ac:dyDescent="0.25">
      <c r="A2318" s="2"/>
      <c r="B2318" s="1" t="s">
        <v>54</v>
      </c>
      <c r="C2318" s="1" t="s">
        <v>54</v>
      </c>
      <c r="D2318" s="1" t="s">
        <v>54</v>
      </c>
      <c r="E2318" s="1" t="s">
        <v>54</v>
      </c>
      <c r="I2318" s="1" t="s">
        <v>54</v>
      </c>
      <c r="J2318" s="2"/>
      <c r="K2318" s="1" t="s">
        <v>54</v>
      </c>
      <c r="M2318" s="1" t="b">
        <f>OR(Solution!$C$2=1,INDEX(Solution!$A$1:$A$11,Solution!$C$2)=Sales_Pipeline[Country])</f>
        <v>1</v>
      </c>
    </row>
    <row r="2319" spans="1:13" x14ac:dyDescent="0.25">
      <c r="A2319" s="2"/>
      <c r="B2319" s="1" t="s">
        <v>54</v>
      </c>
      <c r="C2319" s="1" t="s">
        <v>54</v>
      </c>
      <c r="D2319" s="1" t="s">
        <v>54</v>
      </c>
      <c r="E2319" s="1" t="s">
        <v>54</v>
      </c>
      <c r="I2319" s="1" t="s">
        <v>54</v>
      </c>
      <c r="J2319" s="2"/>
      <c r="K2319" s="1" t="s">
        <v>54</v>
      </c>
      <c r="M2319" s="1" t="b">
        <f>OR(Solution!$C$2=1,INDEX(Solution!$A$1:$A$11,Solution!$C$2)=Sales_Pipeline[Country])</f>
        <v>1</v>
      </c>
    </row>
    <row r="2320" spans="1:13" x14ac:dyDescent="0.25">
      <c r="A2320" s="2"/>
      <c r="B2320" s="1" t="s">
        <v>54</v>
      </c>
      <c r="C2320" s="1" t="s">
        <v>54</v>
      </c>
      <c r="D2320" s="1" t="s">
        <v>54</v>
      </c>
      <c r="E2320" s="1" t="s">
        <v>54</v>
      </c>
      <c r="I2320" s="1" t="s">
        <v>54</v>
      </c>
      <c r="J2320" s="2"/>
      <c r="K2320" s="1" t="s">
        <v>54</v>
      </c>
      <c r="M2320" s="1" t="b">
        <f>OR(Solution!$C$2=1,INDEX(Solution!$A$1:$A$11,Solution!$C$2)=Sales_Pipeline[Country])</f>
        <v>1</v>
      </c>
    </row>
    <row r="2321" spans="1:13" x14ac:dyDescent="0.25">
      <c r="A2321" s="2"/>
      <c r="B2321" s="1" t="s">
        <v>54</v>
      </c>
      <c r="C2321" s="1" t="s">
        <v>54</v>
      </c>
      <c r="D2321" s="1" t="s">
        <v>54</v>
      </c>
      <c r="E2321" s="1" t="s">
        <v>54</v>
      </c>
      <c r="I2321" s="1" t="s">
        <v>54</v>
      </c>
      <c r="J2321" s="2"/>
      <c r="K2321" s="1" t="s">
        <v>54</v>
      </c>
      <c r="M2321" s="1" t="b">
        <f>OR(Solution!$C$2=1,INDEX(Solution!$A$1:$A$11,Solution!$C$2)=Sales_Pipeline[Country])</f>
        <v>1</v>
      </c>
    </row>
    <row r="2322" spans="1:13" x14ac:dyDescent="0.25">
      <c r="A2322" s="2"/>
      <c r="B2322" s="1" t="s">
        <v>54</v>
      </c>
      <c r="C2322" s="1" t="s">
        <v>54</v>
      </c>
      <c r="D2322" s="1" t="s">
        <v>54</v>
      </c>
      <c r="E2322" s="1" t="s">
        <v>54</v>
      </c>
      <c r="I2322" s="1" t="s">
        <v>54</v>
      </c>
      <c r="J2322" s="2"/>
      <c r="K2322" s="1" t="s">
        <v>54</v>
      </c>
      <c r="M2322" s="1" t="b">
        <f>OR(Solution!$C$2=1,INDEX(Solution!$A$1:$A$11,Solution!$C$2)=Sales_Pipeline[Country])</f>
        <v>1</v>
      </c>
    </row>
    <row r="2323" spans="1:13" x14ac:dyDescent="0.25">
      <c r="A2323" s="2"/>
      <c r="B2323" s="1" t="s">
        <v>54</v>
      </c>
      <c r="C2323" s="1" t="s">
        <v>54</v>
      </c>
      <c r="D2323" s="1" t="s">
        <v>54</v>
      </c>
      <c r="E2323" s="1" t="s">
        <v>54</v>
      </c>
      <c r="I2323" s="1" t="s">
        <v>54</v>
      </c>
      <c r="J2323" s="2"/>
      <c r="K2323" s="1" t="s">
        <v>54</v>
      </c>
      <c r="M2323" s="1" t="b">
        <f>OR(Solution!$C$2=1,INDEX(Solution!$A$1:$A$11,Solution!$C$2)=Sales_Pipeline[Country])</f>
        <v>1</v>
      </c>
    </row>
    <row r="2324" spans="1:13" x14ac:dyDescent="0.25">
      <c r="A2324" s="2"/>
      <c r="B2324" s="1" t="s">
        <v>54</v>
      </c>
      <c r="C2324" s="1" t="s">
        <v>54</v>
      </c>
      <c r="D2324" s="1" t="s">
        <v>54</v>
      </c>
      <c r="E2324" s="1" t="s">
        <v>54</v>
      </c>
      <c r="I2324" s="1" t="s">
        <v>54</v>
      </c>
      <c r="J2324" s="2"/>
      <c r="K2324" s="1" t="s">
        <v>54</v>
      </c>
      <c r="M2324" s="1" t="b">
        <f>OR(Solution!$C$2=1,INDEX(Solution!$A$1:$A$11,Solution!$C$2)=Sales_Pipeline[Country])</f>
        <v>1</v>
      </c>
    </row>
    <row r="2325" spans="1:13" x14ac:dyDescent="0.25">
      <c r="A2325" s="2"/>
      <c r="B2325" s="1" t="s">
        <v>54</v>
      </c>
      <c r="C2325" s="1" t="s">
        <v>54</v>
      </c>
      <c r="D2325" s="1" t="s">
        <v>54</v>
      </c>
      <c r="E2325" s="1" t="s">
        <v>54</v>
      </c>
      <c r="I2325" s="1" t="s">
        <v>54</v>
      </c>
      <c r="J2325" s="2"/>
      <c r="K2325" s="1" t="s">
        <v>54</v>
      </c>
      <c r="M2325" s="1" t="b">
        <f>OR(Solution!$C$2=1,INDEX(Solution!$A$1:$A$11,Solution!$C$2)=Sales_Pipeline[Country])</f>
        <v>1</v>
      </c>
    </row>
    <row r="2326" spans="1:13" x14ac:dyDescent="0.25">
      <c r="A2326" s="2"/>
      <c r="B2326" s="1" t="s">
        <v>54</v>
      </c>
      <c r="C2326" s="1" t="s">
        <v>54</v>
      </c>
      <c r="D2326" s="1" t="s">
        <v>54</v>
      </c>
      <c r="E2326" s="1" t="s">
        <v>54</v>
      </c>
      <c r="I2326" s="1" t="s">
        <v>54</v>
      </c>
      <c r="J2326" s="2"/>
      <c r="K2326" s="1" t="s">
        <v>54</v>
      </c>
      <c r="M2326" s="1" t="b">
        <f>OR(Solution!$C$2=1,INDEX(Solution!$A$1:$A$11,Solution!$C$2)=Sales_Pipeline[Country])</f>
        <v>1</v>
      </c>
    </row>
    <row r="2327" spans="1:13" x14ac:dyDescent="0.25">
      <c r="A2327" s="2"/>
      <c r="B2327" s="1" t="s">
        <v>54</v>
      </c>
      <c r="C2327" s="1" t="s">
        <v>54</v>
      </c>
      <c r="D2327" s="1" t="s">
        <v>54</v>
      </c>
      <c r="E2327" s="1" t="s">
        <v>54</v>
      </c>
      <c r="I2327" s="1" t="s">
        <v>54</v>
      </c>
      <c r="J2327" s="2"/>
      <c r="K2327" s="1" t="s">
        <v>54</v>
      </c>
      <c r="M2327" s="1" t="b">
        <f>OR(Solution!$C$2=1,INDEX(Solution!$A$1:$A$11,Solution!$C$2)=Sales_Pipeline[Country])</f>
        <v>1</v>
      </c>
    </row>
    <row r="2328" spans="1:13" x14ac:dyDescent="0.25">
      <c r="A2328" s="2"/>
      <c r="B2328" s="1" t="s">
        <v>54</v>
      </c>
      <c r="C2328" s="1" t="s">
        <v>54</v>
      </c>
      <c r="D2328" s="1" t="s">
        <v>54</v>
      </c>
      <c r="E2328" s="1" t="s">
        <v>54</v>
      </c>
      <c r="I2328" s="1" t="s">
        <v>54</v>
      </c>
      <c r="J2328" s="2"/>
      <c r="K2328" s="1" t="s">
        <v>54</v>
      </c>
      <c r="M2328" s="1" t="b">
        <f>OR(Solution!$C$2=1,INDEX(Solution!$A$1:$A$11,Solution!$C$2)=Sales_Pipeline[Country])</f>
        <v>1</v>
      </c>
    </row>
    <row r="2329" spans="1:13" x14ac:dyDescent="0.25">
      <c r="A2329" s="2"/>
      <c r="B2329" s="1" t="s">
        <v>54</v>
      </c>
      <c r="C2329" s="1" t="s">
        <v>54</v>
      </c>
      <c r="D2329" s="1" t="s">
        <v>54</v>
      </c>
      <c r="E2329" s="1" t="s">
        <v>54</v>
      </c>
      <c r="I2329" s="1" t="s">
        <v>54</v>
      </c>
      <c r="J2329" s="2"/>
      <c r="K2329" s="1" t="s">
        <v>54</v>
      </c>
      <c r="M2329" s="1" t="b">
        <f>OR(Solution!$C$2=1,INDEX(Solution!$A$1:$A$11,Solution!$C$2)=Sales_Pipeline[Country])</f>
        <v>1</v>
      </c>
    </row>
    <row r="2330" spans="1:13" x14ac:dyDescent="0.25">
      <c r="A2330" s="2"/>
      <c r="B2330" s="1" t="s">
        <v>54</v>
      </c>
      <c r="C2330" s="1" t="s">
        <v>54</v>
      </c>
      <c r="D2330" s="1" t="s">
        <v>54</v>
      </c>
      <c r="E2330" s="1" t="s">
        <v>54</v>
      </c>
      <c r="I2330" s="1" t="s">
        <v>54</v>
      </c>
      <c r="J2330" s="2"/>
      <c r="K2330" s="1" t="s">
        <v>54</v>
      </c>
      <c r="M2330" s="1" t="b">
        <f>OR(Solution!$C$2=1,INDEX(Solution!$A$1:$A$11,Solution!$C$2)=Sales_Pipeline[Country])</f>
        <v>1</v>
      </c>
    </row>
    <row r="2331" spans="1:13" x14ac:dyDescent="0.25">
      <c r="A2331" s="2"/>
      <c r="B2331" s="1" t="s">
        <v>54</v>
      </c>
      <c r="C2331" s="1" t="s">
        <v>54</v>
      </c>
      <c r="D2331" s="1" t="s">
        <v>54</v>
      </c>
      <c r="E2331" s="1" t="s">
        <v>54</v>
      </c>
      <c r="I2331" s="1" t="s">
        <v>54</v>
      </c>
      <c r="J2331" s="2"/>
      <c r="K2331" s="1" t="s">
        <v>54</v>
      </c>
      <c r="M2331" s="1" t="b">
        <f>OR(Solution!$C$2=1,INDEX(Solution!$A$1:$A$11,Solution!$C$2)=Sales_Pipeline[Country])</f>
        <v>1</v>
      </c>
    </row>
    <row r="2332" spans="1:13" x14ac:dyDescent="0.25">
      <c r="A2332" s="2"/>
      <c r="B2332" s="1" t="s">
        <v>54</v>
      </c>
      <c r="C2332" s="1" t="s">
        <v>54</v>
      </c>
      <c r="D2332" s="1" t="s">
        <v>54</v>
      </c>
      <c r="E2332" s="1" t="s">
        <v>54</v>
      </c>
      <c r="I2332" s="1" t="s">
        <v>54</v>
      </c>
      <c r="J2332" s="2"/>
      <c r="K2332" s="1" t="s">
        <v>54</v>
      </c>
      <c r="M2332" s="1" t="b">
        <f>OR(Solution!$C$2=1,INDEX(Solution!$A$1:$A$11,Solution!$C$2)=Sales_Pipeline[Country])</f>
        <v>1</v>
      </c>
    </row>
    <row r="2333" spans="1:13" x14ac:dyDescent="0.25">
      <c r="A2333" s="2"/>
      <c r="B2333" s="1" t="s">
        <v>54</v>
      </c>
      <c r="C2333" s="1" t="s">
        <v>54</v>
      </c>
      <c r="D2333" s="1" t="s">
        <v>54</v>
      </c>
      <c r="E2333" s="1" t="s">
        <v>54</v>
      </c>
      <c r="I2333" s="1" t="s">
        <v>54</v>
      </c>
      <c r="J2333" s="2"/>
      <c r="K2333" s="1" t="s">
        <v>54</v>
      </c>
      <c r="M2333" s="1" t="b">
        <f>OR(Solution!$C$2=1,INDEX(Solution!$A$1:$A$11,Solution!$C$2)=Sales_Pipeline[Country])</f>
        <v>1</v>
      </c>
    </row>
    <row r="2334" spans="1:13" x14ac:dyDescent="0.25">
      <c r="A2334" s="2"/>
      <c r="B2334" s="1" t="s">
        <v>54</v>
      </c>
      <c r="C2334" s="1" t="s">
        <v>54</v>
      </c>
      <c r="D2334" s="1" t="s">
        <v>54</v>
      </c>
      <c r="E2334" s="1" t="s">
        <v>54</v>
      </c>
      <c r="I2334" s="1" t="s">
        <v>54</v>
      </c>
      <c r="J2334" s="2"/>
      <c r="K2334" s="1" t="s">
        <v>54</v>
      </c>
      <c r="M2334" s="1" t="b">
        <f>OR(Solution!$C$2=1,INDEX(Solution!$A$1:$A$11,Solution!$C$2)=Sales_Pipeline[Country])</f>
        <v>1</v>
      </c>
    </row>
    <row r="2335" spans="1:13" x14ac:dyDescent="0.25">
      <c r="A2335" s="2"/>
      <c r="B2335" s="1" t="s">
        <v>54</v>
      </c>
      <c r="C2335" s="1" t="s">
        <v>54</v>
      </c>
      <c r="D2335" s="1" t="s">
        <v>54</v>
      </c>
      <c r="E2335" s="1" t="s">
        <v>54</v>
      </c>
      <c r="I2335" s="1" t="s">
        <v>54</v>
      </c>
      <c r="J2335" s="2"/>
      <c r="K2335" s="1" t="s">
        <v>54</v>
      </c>
      <c r="M2335" s="1" t="b">
        <f>OR(Solution!$C$2=1,INDEX(Solution!$A$1:$A$11,Solution!$C$2)=Sales_Pipeline[Country])</f>
        <v>1</v>
      </c>
    </row>
    <row r="2336" spans="1:13" x14ac:dyDescent="0.25">
      <c r="A2336" s="2"/>
      <c r="B2336" s="1" t="s">
        <v>54</v>
      </c>
      <c r="C2336" s="1" t="s">
        <v>54</v>
      </c>
      <c r="D2336" s="1" t="s">
        <v>54</v>
      </c>
      <c r="E2336" s="1" t="s">
        <v>54</v>
      </c>
      <c r="I2336" s="1" t="s">
        <v>54</v>
      </c>
      <c r="J2336" s="2"/>
      <c r="K2336" s="1" t="s">
        <v>54</v>
      </c>
      <c r="M2336" s="1" t="b">
        <f>OR(Solution!$C$2=1,INDEX(Solution!$A$1:$A$11,Solution!$C$2)=Sales_Pipeline[Country])</f>
        <v>1</v>
      </c>
    </row>
    <row r="2337" spans="1:13" x14ac:dyDescent="0.25">
      <c r="A2337" s="2"/>
      <c r="B2337" s="1" t="s">
        <v>54</v>
      </c>
      <c r="C2337" s="1" t="s">
        <v>54</v>
      </c>
      <c r="D2337" s="1" t="s">
        <v>54</v>
      </c>
      <c r="E2337" s="1" t="s">
        <v>54</v>
      </c>
      <c r="I2337" s="1" t="s">
        <v>54</v>
      </c>
      <c r="J2337" s="2"/>
      <c r="K2337" s="1" t="s">
        <v>54</v>
      </c>
      <c r="M2337" s="1" t="b">
        <f>OR(Solution!$C$2=1,INDEX(Solution!$A$1:$A$11,Solution!$C$2)=Sales_Pipeline[Country])</f>
        <v>1</v>
      </c>
    </row>
    <row r="2338" spans="1:13" x14ac:dyDescent="0.25">
      <c r="A2338" s="2"/>
      <c r="B2338" s="1" t="s">
        <v>54</v>
      </c>
      <c r="C2338" s="1" t="s">
        <v>54</v>
      </c>
      <c r="D2338" s="1" t="s">
        <v>54</v>
      </c>
      <c r="E2338" s="1" t="s">
        <v>54</v>
      </c>
      <c r="I2338" s="1" t="s">
        <v>54</v>
      </c>
      <c r="J2338" s="2"/>
      <c r="K2338" s="1" t="s">
        <v>54</v>
      </c>
      <c r="M2338" s="1" t="b">
        <f>OR(Solution!$C$2=1,INDEX(Solution!$A$1:$A$11,Solution!$C$2)=Sales_Pipeline[Country])</f>
        <v>1</v>
      </c>
    </row>
    <row r="2339" spans="1:13" x14ac:dyDescent="0.25">
      <c r="A2339" s="2"/>
      <c r="B2339" s="1" t="s">
        <v>54</v>
      </c>
      <c r="C2339" s="1" t="s">
        <v>54</v>
      </c>
      <c r="D2339" s="1" t="s">
        <v>54</v>
      </c>
      <c r="E2339" s="1" t="s">
        <v>54</v>
      </c>
      <c r="I2339" s="1" t="s">
        <v>54</v>
      </c>
      <c r="J2339" s="2"/>
      <c r="K2339" s="1" t="s">
        <v>54</v>
      </c>
      <c r="M2339" s="1" t="b">
        <f>OR(Solution!$C$2=1,INDEX(Solution!$A$1:$A$11,Solution!$C$2)=Sales_Pipeline[Country])</f>
        <v>1</v>
      </c>
    </row>
    <row r="2340" spans="1:13" x14ac:dyDescent="0.25">
      <c r="A2340" s="2"/>
      <c r="B2340" s="1" t="s">
        <v>54</v>
      </c>
      <c r="C2340" s="1" t="s">
        <v>54</v>
      </c>
      <c r="D2340" s="1" t="s">
        <v>54</v>
      </c>
      <c r="E2340" s="1" t="s">
        <v>54</v>
      </c>
      <c r="I2340" s="1" t="s">
        <v>54</v>
      </c>
      <c r="J2340" s="2"/>
      <c r="K2340" s="1" t="s">
        <v>54</v>
      </c>
      <c r="M2340" s="1" t="b">
        <f>OR(Solution!$C$2=1,INDEX(Solution!$A$1:$A$11,Solution!$C$2)=Sales_Pipeline[Country])</f>
        <v>1</v>
      </c>
    </row>
    <row r="2341" spans="1:13" x14ac:dyDescent="0.25">
      <c r="A2341" s="2"/>
      <c r="B2341" s="1" t="s">
        <v>54</v>
      </c>
      <c r="C2341" s="1" t="s">
        <v>54</v>
      </c>
      <c r="D2341" s="1" t="s">
        <v>54</v>
      </c>
      <c r="E2341" s="1" t="s">
        <v>54</v>
      </c>
      <c r="I2341" s="1" t="s">
        <v>54</v>
      </c>
      <c r="J2341" s="2"/>
      <c r="K2341" s="1" t="s">
        <v>54</v>
      </c>
      <c r="M2341" s="1" t="b">
        <f>OR(Solution!$C$2=1,INDEX(Solution!$A$1:$A$11,Solution!$C$2)=Sales_Pipeline[Country])</f>
        <v>1</v>
      </c>
    </row>
    <row r="2342" spans="1:13" x14ac:dyDescent="0.25">
      <c r="A2342" s="2"/>
      <c r="B2342" s="1" t="s">
        <v>54</v>
      </c>
      <c r="C2342" s="1" t="s">
        <v>54</v>
      </c>
      <c r="D2342" s="1" t="s">
        <v>54</v>
      </c>
      <c r="E2342" s="1" t="s">
        <v>54</v>
      </c>
      <c r="I2342" s="1" t="s">
        <v>54</v>
      </c>
      <c r="J2342" s="2"/>
      <c r="K2342" s="1" t="s">
        <v>54</v>
      </c>
      <c r="M2342" s="1" t="b">
        <f>OR(Solution!$C$2=1,INDEX(Solution!$A$1:$A$11,Solution!$C$2)=Sales_Pipeline[Country])</f>
        <v>1</v>
      </c>
    </row>
    <row r="2343" spans="1:13" x14ac:dyDescent="0.25">
      <c r="A2343" s="2"/>
      <c r="B2343" s="1" t="s">
        <v>54</v>
      </c>
      <c r="C2343" s="1" t="s">
        <v>54</v>
      </c>
      <c r="D2343" s="1" t="s">
        <v>54</v>
      </c>
      <c r="E2343" s="1" t="s">
        <v>54</v>
      </c>
      <c r="I2343" s="1" t="s">
        <v>54</v>
      </c>
      <c r="J2343" s="2"/>
      <c r="K2343" s="1" t="s">
        <v>54</v>
      </c>
      <c r="M2343" s="1" t="b">
        <f>OR(Solution!$C$2=1,INDEX(Solution!$A$1:$A$11,Solution!$C$2)=Sales_Pipeline[Country])</f>
        <v>1</v>
      </c>
    </row>
    <row r="2344" spans="1:13" x14ac:dyDescent="0.25">
      <c r="A2344" s="2"/>
      <c r="B2344" s="1" t="s">
        <v>54</v>
      </c>
      <c r="C2344" s="1" t="s">
        <v>54</v>
      </c>
      <c r="D2344" s="1" t="s">
        <v>54</v>
      </c>
      <c r="E2344" s="1" t="s">
        <v>54</v>
      </c>
      <c r="I2344" s="1" t="s">
        <v>54</v>
      </c>
      <c r="J2344" s="2"/>
      <c r="K2344" s="1" t="s">
        <v>54</v>
      </c>
      <c r="M2344" s="1" t="b">
        <f>OR(Solution!$C$2=1,INDEX(Solution!$A$1:$A$11,Solution!$C$2)=Sales_Pipeline[Country])</f>
        <v>1</v>
      </c>
    </row>
    <row r="2345" spans="1:13" x14ac:dyDescent="0.25">
      <c r="A2345" s="2"/>
      <c r="B2345" s="1" t="s">
        <v>54</v>
      </c>
      <c r="C2345" s="1" t="s">
        <v>54</v>
      </c>
      <c r="D2345" s="1" t="s">
        <v>54</v>
      </c>
      <c r="E2345" s="1" t="s">
        <v>54</v>
      </c>
      <c r="I2345" s="1" t="s">
        <v>54</v>
      </c>
      <c r="J2345" s="2"/>
      <c r="K2345" s="1" t="s">
        <v>54</v>
      </c>
      <c r="M2345" s="1" t="b">
        <f>OR(Solution!$C$2=1,INDEX(Solution!$A$1:$A$11,Solution!$C$2)=Sales_Pipeline[Country])</f>
        <v>1</v>
      </c>
    </row>
    <row r="2346" spans="1:13" x14ac:dyDescent="0.25">
      <c r="A2346" s="2"/>
      <c r="B2346" s="1" t="s">
        <v>54</v>
      </c>
      <c r="C2346" s="1" t="s">
        <v>54</v>
      </c>
      <c r="D2346" s="1" t="s">
        <v>54</v>
      </c>
      <c r="E2346" s="1" t="s">
        <v>54</v>
      </c>
      <c r="I2346" s="1" t="s">
        <v>54</v>
      </c>
      <c r="J2346" s="2"/>
      <c r="K2346" s="1" t="s">
        <v>54</v>
      </c>
      <c r="M2346" s="1" t="b">
        <f>OR(Solution!$C$2=1,INDEX(Solution!$A$1:$A$11,Solution!$C$2)=Sales_Pipeline[Country])</f>
        <v>1</v>
      </c>
    </row>
    <row r="2347" spans="1:13" x14ac:dyDescent="0.25">
      <c r="A2347" s="2"/>
      <c r="B2347" s="1" t="s">
        <v>54</v>
      </c>
      <c r="C2347" s="1" t="s">
        <v>54</v>
      </c>
      <c r="D2347" s="1" t="s">
        <v>54</v>
      </c>
      <c r="E2347" s="1" t="s">
        <v>54</v>
      </c>
      <c r="I2347" s="1" t="s">
        <v>54</v>
      </c>
      <c r="J2347" s="2"/>
      <c r="K2347" s="1" t="s">
        <v>54</v>
      </c>
      <c r="M2347" s="1" t="b">
        <f>OR(Solution!$C$2=1,INDEX(Solution!$A$1:$A$11,Solution!$C$2)=Sales_Pipeline[Country])</f>
        <v>1</v>
      </c>
    </row>
    <row r="2348" spans="1:13" x14ac:dyDescent="0.25">
      <c r="A2348" s="2"/>
      <c r="B2348" s="1" t="s">
        <v>54</v>
      </c>
      <c r="C2348" s="1" t="s">
        <v>54</v>
      </c>
      <c r="D2348" s="1" t="s">
        <v>54</v>
      </c>
      <c r="E2348" s="1" t="s">
        <v>54</v>
      </c>
      <c r="I2348" s="1" t="s">
        <v>54</v>
      </c>
      <c r="J2348" s="2"/>
      <c r="K2348" s="1" t="s">
        <v>54</v>
      </c>
      <c r="M2348" s="1" t="b">
        <f>OR(Solution!$C$2=1,INDEX(Solution!$A$1:$A$11,Solution!$C$2)=Sales_Pipeline[Country])</f>
        <v>1</v>
      </c>
    </row>
    <row r="2349" spans="1:13" x14ac:dyDescent="0.25">
      <c r="A2349" s="2"/>
      <c r="B2349" s="1" t="s">
        <v>54</v>
      </c>
      <c r="C2349" s="1" t="s">
        <v>54</v>
      </c>
      <c r="D2349" s="1" t="s">
        <v>54</v>
      </c>
      <c r="E2349" s="1" t="s">
        <v>54</v>
      </c>
      <c r="I2349" s="1" t="s">
        <v>54</v>
      </c>
      <c r="J2349" s="2"/>
      <c r="K2349" s="1" t="s">
        <v>54</v>
      </c>
      <c r="M2349" s="1" t="b">
        <f>OR(Solution!$C$2=1,INDEX(Solution!$A$1:$A$11,Solution!$C$2)=Sales_Pipeline[Country])</f>
        <v>1</v>
      </c>
    </row>
    <row r="2350" spans="1:13" x14ac:dyDescent="0.25">
      <c r="A2350" s="2"/>
      <c r="B2350" s="1" t="s">
        <v>54</v>
      </c>
      <c r="C2350" s="1" t="s">
        <v>54</v>
      </c>
      <c r="D2350" s="1" t="s">
        <v>54</v>
      </c>
      <c r="E2350" s="1" t="s">
        <v>54</v>
      </c>
      <c r="I2350" s="1" t="s">
        <v>54</v>
      </c>
      <c r="J2350" s="2"/>
      <c r="K2350" s="1" t="s">
        <v>54</v>
      </c>
      <c r="M2350" s="1" t="b">
        <f>OR(Solution!$C$2=1,INDEX(Solution!$A$1:$A$11,Solution!$C$2)=Sales_Pipeline[Country])</f>
        <v>1</v>
      </c>
    </row>
    <row r="2351" spans="1:13" x14ac:dyDescent="0.25">
      <c r="A2351" s="2"/>
      <c r="B2351" s="1" t="s">
        <v>54</v>
      </c>
      <c r="C2351" s="1" t="s">
        <v>54</v>
      </c>
      <c r="D2351" s="1" t="s">
        <v>54</v>
      </c>
      <c r="E2351" s="1" t="s">
        <v>54</v>
      </c>
      <c r="I2351" s="1" t="s">
        <v>54</v>
      </c>
      <c r="J2351" s="2"/>
      <c r="K2351" s="1" t="s">
        <v>54</v>
      </c>
      <c r="M2351" s="1" t="b">
        <f>OR(Solution!$C$2=1,INDEX(Solution!$A$1:$A$11,Solution!$C$2)=Sales_Pipeline[Country])</f>
        <v>1</v>
      </c>
    </row>
    <row r="2352" spans="1:13" x14ac:dyDescent="0.25">
      <c r="A2352" s="2"/>
      <c r="B2352" s="1" t="s">
        <v>54</v>
      </c>
      <c r="C2352" s="1" t="s">
        <v>54</v>
      </c>
      <c r="D2352" s="1" t="s">
        <v>54</v>
      </c>
      <c r="E2352" s="1" t="s">
        <v>54</v>
      </c>
      <c r="I2352" s="1" t="s">
        <v>54</v>
      </c>
      <c r="J2352" s="2"/>
      <c r="K2352" s="1" t="s">
        <v>54</v>
      </c>
      <c r="M2352" s="1" t="b">
        <f>OR(Solution!$C$2=1,INDEX(Solution!$A$1:$A$11,Solution!$C$2)=Sales_Pipeline[Country])</f>
        <v>1</v>
      </c>
    </row>
    <row r="2353" spans="1:13" x14ac:dyDescent="0.25">
      <c r="A2353" s="2"/>
      <c r="B2353" s="1" t="s">
        <v>54</v>
      </c>
      <c r="C2353" s="1" t="s">
        <v>54</v>
      </c>
      <c r="D2353" s="1" t="s">
        <v>54</v>
      </c>
      <c r="E2353" s="1" t="s">
        <v>54</v>
      </c>
      <c r="I2353" s="1" t="s">
        <v>54</v>
      </c>
      <c r="J2353" s="2"/>
      <c r="K2353" s="1" t="s">
        <v>54</v>
      </c>
      <c r="M2353" s="1" t="b">
        <f>OR(Solution!$C$2=1,INDEX(Solution!$A$1:$A$11,Solution!$C$2)=Sales_Pipeline[Country])</f>
        <v>1</v>
      </c>
    </row>
    <row r="2354" spans="1:13" x14ac:dyDescent="0.25">
      <c r="A2354" s="2"/>
      <c r="B2354" s="1" t="s">
        <v>54</v>
      </c>
      <c r="C2354" s="1" t="s">
        <v>54</v>
      </c>
      <c r="D2354" s="1" t="s">
        <v>54</v>
      </c>
      <c r="E2354" s="1" t="s">
        <v>54</v>
      </c>
      <c r="I2354" s="1" t="s">
        <v>54</v>
      </c>
      <c r="J2354" s="2"/>
      <c r="K2354" s="1" t="s">
        <v>54</v>
      </c>
      <c r="M2354" s="1" t="b">
        <f>OR(Solution!$C$2=1,INDEX(Solution!$A$1:$A$11,Solution!$C$2)=Sales_Pipeline[Country])</f>
        <v>1</v>
      </c>
    </row>
    <row r="2355" spans="1:13" x14ac:dyDescent="0.25">
      <c r="A2355" s="2"/>
      <c r="B2355" s="1" t="s">
        <v>54</v>
      </c>
      <c r="C2355" s="1" t="s">
        <v>54</v>
      </c>
      <c r="D2355" s="1" t="s">
        <v>54</v>
      </c>
      <c r="E2355" s="1" t="s">
        <v>54</v>
      </c>
      <c r="I2355" s="1" t="s">
        <v>54</v>
      </c>
      <c r="J2355" s="2"/>
      <c r="K2355" s="1" t="s">
        <v>54</v>
      </c>
      <c r="M2355" s="1" t="b">
        <f>OR(Solution!$C$2=1,INDEX(Solution!$A$1:$A$11,Solution!$C$2)=Sales_Pipeline[Country])</f>
        <v>1</v>
      </c>
    </row>
    <row r="2356" spans="1:13" x14ac:dyDescent="0.25">
      <c r="A2356" s="2"/>
      <c r="B2356" s="1" t="s">
        <v>54</v>
      </c>
      <c r="C2356" s="1" t="s">
        <v>54</v>
      </c>
      <c r="D2356" s="1" t="s">
        <v>54</v>
      </c>
      <c r="E2356" s="1" t="s">
        <v>54</v>
      </c>
      <c r="I2356" s="1" t="s">
        <v>54</v>
      </c>
      <c r="J2356" s="2"/>
      <c r="K2356" s="1" t="s">
        <v>54</v>
      </c>
      <c r="M2356" s="1" t="b">
        <f>OR(Solution!$C$2=1,INDEX(Solution!$A$1:$A$11,Solution!$C$2)=Sales_Pipeline[Country])</f>
        <v>1</v>
      </c>
    </row>
    <row r="2357" spans="1:13" x14ac:dyDescent="0.25">
      <c r="A2357" s="2"/>
      <c r="B2357" s="1" t="s">
        <v>54</v>
      </c>
      <c r="C2357" s="1" t="s">
        <v>54</v>
      </c>
      <c r="D2357" s="1" t="s">
        <v>54</v>
      </c>
      <c r="E2357" s="1" t="s">
        <v>54</v>
      </c>
      <c r="I2357" s="1" t="s">
        <v>54</v>
      </c>
      <c r="J2357" s="2"/>
      <c r="K2357" s="1" t="s">
        <v>54</v>
      </c>
      <c r="M2357" s="1" t="b">
        <f>OR(Solution!$C$2=1,INDEX(Solution!$A$1:$A$11,Solution!$C$2)=Sales_Pipeline[Country])</f>
        <v>1</v>
      </c>
    </row>
    <row r="2358" spans="1:13" x14ac:dyDescent="0.25">
      <c r="A2358" s="2"/>
      <c r="B2358" s="1" t="s">
        <v>54</v>
      </c>
      <c r="C2358" s="1" t="s">
        <v>54</v>
      </c>
      <c r="D2358" s="1" t="s">
        <v>54</v>
      </c>
      <c r="E2358" s="1" t="s">
        <v>54</v>
      </c>
      <c r="I2358" s="1" t="s">
        <v>54</v>
      </c>
      <c r="J2358" s="2"/>
      <c r="K2358" s="1" t="s">
        <v>54</v>
      </c>
      <c r="M2358" s="1" t="b">
        <f>OR(Solution!$C$2=1,INDEX(Solution!$A$1:$A$11,Solution!$C$2)=Sales_Pipeline[Country])</f>
        <v>1</v>
      </c>
    </row>
    <row r="2359" spans="1:13" x14ac:dyDescent="0.25">
      <c r="A2359" s="2"/>
      <c r="B2359" s="1" t="s">
        <v>54</v>
      </c>
      <c r="C2359" s="1" t="s">
        <v>54</v>
      </c>
      <c r="D2359" s="1" t="s">
        <v>54</v>
      </c>
      <c r="E2359" s="1" t="s">
        <v>54</v>
      </c>
      <c r="I2359" s="1" t="s">
        <v>54</v>
      </c>
      <c r="J2359" s="2"/>
      <c r="K2359" s="1" t="s">
        <v>54</v>
      </c>
      <c r="M2359" s="1" t="b">
        <f>OR(Solution!$C$2=1,INDEX(Solution!$A$1:$A$11,Solution!$C$2)=Sales_Pipeline[Country])</f>
        <v>1</v>
      </c>
    </row>
    <row r="2360" spans="1:13" x14ac:dyDescent="0.25">
      <c r="A2360" s="2"/>
      <c r="B2360" s="1" t="s">
        <v>54</v>
      </c>
      <c r="C2360" s="1" t="s">
        <v>54</v>
      </c>
      <c r="D2360" s="1" t="s">
        <v>54</v>
      </c>
      <c r="E2360" s="1" t="s">
        <v>54</v>
      </c>
      <c r="I2360" s="1" t="s">
        <v>54</v>
      </c>
      <c r="J2360" s="2"/>
      <c r="K2360" s="1" t="s">
        <v>54</v>
      </c>
      <c r="M2360" s="1" t="b">
        <f>OR(Solution!$C$2=1,INDEX(Solution!$A$1:$A$11,Solution!$C$2)=Sales_Pipeline[Country])</f>
        <v>1</v>
      </c>
    </row>
    <row r="2361" spans="1:13" x14ac:dyDescent="0.25">
      <c r="A2361" s="2"/>
      <c r="B2361" s="1" t="s">
        <v>54</v>
      </c>
      <c r="C2361" s="1" t="s">
        <v>54</v>
      </c>
      <c r="D2361" s="1" t="s">
        <v>54</v>
      </c>
      <c r="E2361" s="1" t="s">
        <v>54</v>
      </c>
      <c r="I2361" s="1" t="s">
        <v>54</v>
      </c>
      <c r="J2361" s="2"/>
      <c r="K2361" s="1" t="s">
        <v>54</v>
      </c>
      <c r="M2361" s="1" t="b">
        <f>OR(Solution!$C$2=1,INDEX(Solution!$A$1:$A$11,Solution!$C$2)=Sales_Pipeline[Country])</f>
        <v>1</v>
      </c>
    </row>
    <row r="2362" spans="1:13" x14ac:dyDescent="0.25">
      <c r="A2362" s="2"/>
      <c r="B2362" s="1" t="s">
        <v>54</v>
      </c>
      <c r="C2362" s="1" t="s">
        <v>54</v>
      </c>
      <c r="D2362" s="1" t="s">
        <v>54</v>
      </c>
      <c r="E2362" s="1" t="s">
        <v>54</v>
      </c>
      <c r="I2362" s="1" t="s">
        <v>54</v>
      </c>
      <c r="J2362" s="2"/>
      <c r="K2362" s="1" t="s">
        <v>54</v>
      </c>
      <c r="M2362" s="1" t="b">
        <f>OR(Solution!$C$2=1,INDEX(Solution!$A$1:$A$11,Solution!$C$2)=Sales_Pipeline[Country])</f>
        <v>1</v>
      </c>
    </row>
    <row r="2363" spans="1:13" x14ac:dyDescent="0.25">
      <c r="A2363" s="2"/>
      <c r="B2363" s="1" t="s">
        <v>54</v>
      </c>
      <c r="C2363" s="1" t="s">
        <v>54</v>
      </c>
      <c r="D2363" s="1" t="s">
        <v>54</v>
      </c>
      <c r="E2363" s="1" t="s">
        <v>54</v>
      </c>
      <c r="I2363" s="1" t="s">
        <v>54</v>
      </c>
      <c r="J2363" s="2"/>
      <c r="K2363" s="1" t="s">
        <v>54</v>
      </c>
      <c r="M2363" s="1" t="b">
        <f>OR(Solution!$C$2=1,INDEX(Solution!$A$1:$A$11,Solution!$C$2)=Sales_Pipeline[Country])</f>
        <v>1</v>
      </c>
    </row>
    <row r="2364" spans="1:13" x14ac:dyDescent="0.25">
      <c r="A2364" s="2"/>
      <c r="B2364" s="1" t="s">
        <v>54</v>
      </c>
      <c r="C2364" s="1" t="s">
        <v>54</v>
      </c>
      <c r="D2364" s="1" t="s">
        <v>54</v>
      </c>
      <c r="E2364" s="1" t="s">
        <v>54</v>
      </c>
      <c r="I2364" s="1" t="s">
        <v>54</v>
      </c>
      <c r="J2364" s="2"/>
      <c r="K2364" s="1" t="s">
        <v>54</v>
      </c>
      <c r="M2364" s="1" t="b">
        <f>OR(Solution!$C$2=1,INDEX(Solution!$A$1:$A$11,Solution!$C$2)=Sales_Pipeline[Country])</f>
        <v>1</v>
      </c>
    </row>
    <row r="2365" spans="1:13" x14ac:dyDescent="0.25">
      <c r="A2365" s="2"/>
      <c r="B2365" s="1" t="s">
        <v>54</v>
      </c>
      <c r="C2365" s="1" t="s">
        <v>54</v>
      </c>
      <c r="D2365" s="1" t="s">
        <v>54</v>
      </c>
      <c r="E2365" s="1" t="s">
        <v>54</v>
      </c>
      <c r="I2365" s="1" t="s">
        <v>54</v>
      </c>
      <c r="J2365" s="2"/>
      <c r="K2365" s="1" t="s">
        <v>54</v>
      </c>
      <c r="M2365" s="1" t="b">
        <f>OR(Solution!$C$2=1,INDEX(Solution!$A$1:$A$11,Solution!$C$2)=Sales_Pipeline[Country])</f>
        <v>1</v>
      </c>
    </row>
    <row r="2366" spans="1:13" x14ac:dyDescent="0.25">
      <c r="A2366" s="2"/>
      <c r="B2366" s="1" t="s">
        <v>54</v>
      </c>
      <c r="C2366" s="1" t="s">
        <v>54</v>
      </c>
      <c r="D2366" s="1" t="s">
        <v>54</v>
      </c>
      <c r="E2366" s="1" t="s">
        <v>54</v>
      </c>
      <c r="I2366" s="1" t="s">
        <v>54</v>
      </c>
      <c r="J2366" s="2"/>
      <c r="K2366" s="1" t="s">
        <v>54</v>
      </c>
      <c r="M2366" s="1" t="b">
        <f>OR(Solution!$C$2=1,INDEX(Solution!$A$1:$A$11,Solution!$C$2)=Sales_Pipeline[Country])</f>
        <v>1</v>
      </c>
    </row>
    <row r="2367" spans="1:13" x14ac:dyDescent="0.25">
      <c r="A2367" s="2"/>
      <c r="B2367" s="1" t="s">
        <v>54</v>
      </c>
      <c r="C2367" s="1" t="s">
        <v>54</v>
      </c>
      <c r="D2367" s="1" t="s">
        <v>54</v>
      </c>
      <c r="E2367" s="1" t="s">
        <v>54</v>
      </c>
      <c r="I2367" s="1" t="s">
        <v>54</v>
      </c>
      <c r="J2367" s="2"/>
      <c r="K2367" s="1" t="s">
        <v>54</v>
      </c>
      <c r="M2367" s="1" t="b">
        <f>OR(Solution!$C$2=1,INDEX(Solution!$A$1:$A$11,Solution!$C$2)=Sales_Pipeline[Country])</f>
        <v>1</v>
      </c>
    </row>
    <row r="2368" spans="1:13" x14ac:dyDescent="0.25">
      <c r="A2368" s="2"/>
      <c r="B2368" s="1" t="s">
        <v>54</v>
      </c>
      <c r="C2368" s="1" t="s">
        <v>54</v>
      </c>
      <c r="D2368" s="1" t="s">
        <v>54</v>
      </c>
      <c r="E2368" s="1" t="s">
        <v>54</v>
      </c>
      <c r="I2368" s="1" t="s">
        <v>54</v>
      </c>
      <c r="J2368" s="2"/>
      <c r="K2368" s="1" t="s">
        <v>54</v>
      </c>
      <c r="M2368" s="1" t="b">
        <f>OR(Solution!$C$2=1,INDEX(Solution!$A$1:$A$11,Solution!$C$2)=Sales_Pipeline[Country])</f>
        <v>1</v>
      </c>
    </row>
    <row r="2369" spans="1:13" x14ac:dyDescent="0.25">
      <c r="A2369" s="2"/>
      <c r="B2369" s="1" t="s">
        <v>54</v>
      </c>
      <c r="C2369" s="1" t="s">
        <v>54</v>
      </c>
      <c r="D2369" s="1" t="s">
        <v>54</v>
      </c>
      <c r="E2369" s="1" t="s">
        <v>54</v>
      </c>
      <c r="I2369" s="1" t="s">
        <v>54</v>
      </c>
      <c r="J2369" s="2"/>
      <c r="K2369" s="1" t="s">
        <v>54</v>
      </c>
      <c r="M2369" s="1" t="b">
        <f>OR(Solution!$C$2=1,INDEX(Solution!$A$1:$A$11,Solution!$C$2)=Sales_Pipeline[Country])</f>
        <v>1</v>
      </c>
    </row>
    <row r="2370" spans="1:13" x14ac:dyDescent="0.25">
      <c r="A2370" s="2"/>
      <c r="B2370" s="1" t="s">
        <v>54</v>
      </c>
      <c r="C2370" s="1" t="s">
        <v>54</v>
      </c>
      <c r="D2370" s="1" t="s">
        <v>54</v>
      </c>
      <c r="E2370" s="1" t="s">
        <v>54</v>
      </c>
      <c r="I2370" s="1" t="s">
        <v>54</v>
      </c>
      <c r="J2370" s="2"/>
      <c r="K2370" s="1" t="s">
        <v>54</v>
      </c>
      <c r="M2370" s="1" t="b">
        <f>OR(Solution!$C$2=1,INDEX(Solution!$A$1:$A$11,Solution!$C$2)=Sales_Pipeline[Country])</f>
        <v>1</v>
      </c>
    </row>
    <row r="2371" spans="1:13" x14ac:dyDescent="0.25">
      <c r="A2371" s="2"/>
      <c r="B2371" s="1" t="s">
        <v>54</v>
      </c>
      <c r="C2371" s="1" t="s">
        <v>54</v>
      </c>
      <c r="D2371" s="1" t="s">
        <v>54</v>
      </c>
      <c r="E2371" s="1" t="s">
        <v>54</v>
      </c>
      <c r="I2371" s="1" t="s">
        <v>54</v>
      </c>
      <c r="J2371" s="2"/>
      <c r="K2371" s="1" t="s">
        <v>54</v>
      </c>
      <c r="M2371" s="1" t="b">
        <f>OR(Solution!$C$2=1,INDEX(Solution!$A$1:$A$11,Solution!$C$2)=Sales_Pipeline[Country])</f>
        <v>1</v>
      </c>
    </row>
    <row r="2372" spans="1:13" x14ac:dyDescent="0.25">
      <c r="A2372" s="2"/>
      <c r="B2372" s="1" t="s">
        <v>54</v>
      </c>
      <c r="C2372" s="1" t="s">
        <v>54</v>
      </c>
      <c r="D2372" s="1" t="s">
        <v>54</v>
      </c>
      <c r="E2372" s="1" t="s">
        <v>54</v>
      </c>
      <c r="I2372" s="1" t="s">
        <v>54</v>
      </c>
      <c r="J2372" s="2"/>
      <c r="K2372" s="1" t="s">
        <v>54</v>
      </c>
      <c r="M2372" s="1" t="b">
        <f>OR(Solution!$C$2=1,INDEX(Solution!$A$1:$A$11,Solution!$C$2)=Sales_Pipeline[Country])</f>
        <v>1</v>
      </c>
    </row>
    <row r="2373" spans="1:13" x14ac:dyDescent="0.25">
      <c r="A2373" s="2"/>
      <c r="B2373" s="1" t="s">
        <v>54</v>
      </c>
      <c r="C2373" s="1" t="s">
        <v>54</v>
      </c>
      <c r="D2373" s="1" t="s">
        <v>54</v>
      </c>
      <c r="E2373" s="1" t="s">
        <v>54</v>
      </c>
      <c r="I2373" s="1" t="s">
        <v>54</v>
      </c>
      <c r="J2373" s="2"/>
      <c r="K2373" s="1" t="s">
        <v>54</v>
      </c>
      <c r="M2373" s="1" t="b">
        <f>OR(Solution!$C$2=1,INDEX(Solution!$A$1:$A$11,Solution!$C$2)=Sales_Pipeline[Country])</f>
        <v>1</v>
      </c>
    </row>
    <row r="2374" spans="1:13" x14ac:dyDescent="0.25">
      <c r="A2374" s="2"/>
      <c r="B2374" s="1" t="s">
        <v>54</v>
      </c>
      <c r="C2374" s="1" t="s">
        <v>54</v>
      </c>
      <c r="D2374" s="1" t="s">
        <v>54</v>
      </c>
      <c r="E2374" s="1" t="s">
        <v>54</v>
      </c>
      <c r="I2374" s="1" t="s">
        <v>54</v>
      </c>
      <c r="J2374" s="2"/>
      <c r="K2374" s="1" t="s">
        <v>54</v>
      </c>
      <c r="M2374" s="1" t="b">
        <f>OR(Solution!$C$2=1,INDEX(Solution!$A$1:$A$11,Solution!$C$2)=Sales_Pipeline[Country])</f>
        <v>1</v>
      </c>
    </row>
    <row r="2375" spans="1:13" x14ac:dyDescent="0.25">
      <c r="A2375" s="2"/>
      <c r="B2375" s="1" t="s">
        <v>54</v>
      </c>
      <c r="C2375" s="1" t="s">
        <v>54</v>
      </c>
      <c r="D2375" s="1" t="s">
        <v>54</v>
      </c>
      <c r="E2375" s="1" t="s">
        <v>54</v>
      </c>
      <c r="I2375" s="1" t="s">
        <v>54</v>
      </c>
      <c r="J2375" s="2"/>
      <c r="K2375" s="1" t="s">
        <v>54</v>
      </c>
      <c r="M2375" s="1" t="b">
        <f>OR(Solution!$C$2=1,INDEX(Solution!$A$1:$A$11,Solution!$C$2)=Sales_Pipeline[Country])</f>
        <v>1</v>
      </c>
    </row>
    <row r="2376" spans="1:13" x14ac:dyDescent="0.25">
      <c r="A2376" s="2"/>
      <c r="B2376" s="1" t="s">
        <v>54</v>
      </c>
      <c r="C2376" s="1" t="s">
        <v>54</v>
      </c>
      <c r="D2376" s="1" t="s">
        <v>54</v>
      </c>
      <c r="E2376" s="1" t="s">
        <v>54</v>
      </c>
      <c r="I2376" s="1" t="s">
        <v>54</v>
      </c>
      <c r="J2376" s="2"/>
      <c r="K2376" s="1" t="s">
        <v>54</v>
      </c>
      <c r="M2376" s="1" t="b">
        <f>OR(Solution!$C$2=1,INDEX(Solution!$A$1:$A$11,Solution!$C$2)=Sales_Pipeline[Country])</f>
        <v>1</v>
      </c>
    </row>
    <row r="2377" spans="1:13" x14ac:dyDescent="0.25">
      <c r="A2377" s="2"/>
      <c r="B2377" s="1" t="s">
        <v>54</v>
      </c>
      <c r="C2377" s="1" t="s">
        <v>54</v>
      </c>
      <c r="D2377" s="1" t="s">
        <v>54</v>
      </c>
      <c r="E2377" s="1" t="s">
        <v>54</v>
      </c>
      <c r="I2377" s="1" t="s">
        <v>54</v>
      </c>
      <c r="J2377" s="2"/>
      <c r="K2377" s="1" t="s">
        <v>54</v>
      </c>
      <c r="M2377" s="1" t="b">
        <f>OR(Solution!$C$2=1,INDEX(Solution!$A$1:$A$11,Solution!$C$2)=Sales_Pipeline[Country])</f>
        <v>1</v>
      </c>
    </row>
    <row r="2378" spans="1:13" x14ac:dyDescent="0.25">
      <c r="A2378" s="2"/>
      <c r="B2378" s="1" t="s">
        <v>54</v>
      </c>
      <c r="C2378" s="1" t="s">
        <v>54</v>
      </c>
      <c r="D2378" s="1" t="s">
        <v>54</v>
      </c>
      <c r="E2378" s="1" t="s">
        <v>54</v>
      </c>
      <c r="I2378" s="1" t="s">
        <v>54</v>
      </c>
      <c r="J2378" s="2"/>
      <c r="K2378" s="1" t="s">
        <v>54</v>
      </c>
      <c r="M2378" s="1" t="b">
        <f>OR(Solution!$C$2=1,INDEX(Solution!$A$1:$A$11,Solution!$C$2)=Sales_Pipeline[Country])</f>
        <v>1</v>
      </c>
    </row>
    <row r="2379" spans="1:13" x14ac:dyDescent="0.25">
      <c r="A2379" s="2"/>
      <c r="B2379" s="1" t="s">
        <v>54</v>
      </c>
      <c r="C2379" s="1" t="s">
        <v>54</v>
      </c>
      <c r="D2379" s="1" t="s">
        <v>54</v>
      </c>
      <c r="E2379" s="1" t="s">
        <v>54</v>
      </c>
      <c r="I2379" s="1" t="s">
        <v>54</v>
      </c>
      <c r="J2379" s="2"/>
      <c r="K2379" s="1" t="s">
        <v>54</v>
      </c>
      <c r="M2379" s="1" t="b">
        <f>OR(Solution!$C$2=1,INDEX(Solution!$A$1:$A$11,Solution!$C$2)=Sales_Pipeline[Country])</f>
        <v>1</v>
      </c>
    </row>
    <row r="2380" spans="1:13" x14ac:dyDescent="0.25">
      <c r="A2380" s="2"/>
      <c r="B2380" s="1" t="s">
        <v>54</v>
      </c>
      <c r="C2380" s="1" t="s">
        <v>54</v>
      </c>
      <c r="D2380" s="1" t="s">
        <v>54</v>
      </c>
      <c r="E2380" s="1" t="s">
        <v>54</v>
      </c>
      <c r="I2380" s="1" t="s">
        <v>54</v>
      </c>
      <c r="J2380" s="2"/>
      <c r="K2380" s="1" t="s">
        <v>54</v>
      </c>
      <c r="M2380" s="1" t="b">
        <f>OR(Solution!$C$2=1,INDEX(Solution!$A$1:$A$11,Solution!$C$2)=Sales_Pipeline[Country])</f>
        <v>1</v>
      </c>
    </row>
    <row r="2381" spans="1:13" x14ac:dyDescent="0.25">
      <c r="A2381" s="2"/>
      <c r="B2381" s="1" t="s">
        <v>54</v>
      </c>
      <c r="C2381" s="1" t="s">
        <v>54</v>
      </c>
      <c r="D2381" s="1" t="s">
        <v>54</v>
      </c>
      <c r="E2381" s="1" t="s">
        <v>54</v>
      </c>
      <c r="I2381" s="1" t="s">
        <v>54</v>
      </c>
      <c r="J2381" s="2"/>
      <c r="K2381" s="1" t="s">
        <v>54</v>
      </c>
      <c r="M2381" s="1" t="b">
        <f>OR(Solution!$C$2=1,INDEX(Solution!$A$1:$A$11,Solution!$C$2)=Sales_Pipeline[Country])</f>
        <v>1</v>
      </c>
    </row>
    <row r="2382" spans="1:13" x14ac:dyDescent="0.25">
      <c r="A2382" s="2"/>
      <c r="B2382" s="1" t="s">
        <v>54</v>
      </c>
      <c r="C2382" s="1" t="s">
        <v>54</v>
      </c>
      <c r="D2382" s="1" t="s">
        <v>54</v>
      </c>
      <c r="E2382" s="1" t="s">
        <v>54</v>
      </c>
      <c r="I2382" s="1" t="s">
        <v>54</v>
      </c>
      <c r="J2382" s="2"/>
      <c r="K2382" s="1" t="s">
        <v>54</v>
      </c>
      <c r="M2382" s="1" t="b">
        <f>OR(Solution!$C$2=1,INDEX(Solution!$A$1:$A$11,Solution!$C$2)=Sales_Pipeline[Country])</f>
        <v>1</v>
      </c>
    </row>
    <row r="2383" spans="1:13" x14ac:dyDescent="0.25">
      <c r="A2383" s="2"/>
      <c r="B2383" s="1" t="s">
        <v>54</v>
      </c>
      <c r="C2383" s="1" t="s">
        <v>54</v>
      </c>
      <c r="D2383" s="1" t="s">
        <v>54</v>
      </c>
      <c r="E2383" s="1" t="s">
        <v>54</v>
      </c>
      <c r="I2383" s="1" t="s">
        <v>54</v>
      </c>
      <c r="J2383" s="2"/>
      <c r="K2383" s="1" t="s">
        <v>54</v>
      </c>
      <c r="M2383" s="1" t="b">
        <f>OR(Solution!$C$2=1,INDEX(Solution!$A$1:$A$11,Solution!$C$2)=Sales_Pipeline[Country])</f>
        <v>1</v>
      </c>
    </row>
    <row r="2384" spans="1:13" x14ac:dyDescent="0.25">
      <c r="A2384" s="2"/>
      <c r="B2384" s="1" t="s">
        <v>54</v>
      </c>
      <c r="C2384" s="1" t="s">
        <v>54</v>
      </c>
      <c r="D2384" s="1" t="s">
        <v>54</v>
      </c>
      <c r="E2384" s="1" t="s">
        <v>54</v>
      </c>
      <c r="I2384" s="1" t="s">
        <v>54</v>
      </c>
      <c r="J2384" s="2"/>
      <c r="K2384" s="1" t="s">
        <v>54</v>
      </c>
      <c r="M2384" s="1" t="b">
        <f>OR(Solution!$C$2=1,INDEX(Solution!$A$1:$A$11,Solution!$C$2)=Sales_Pipeline[Country])</f>
        <v>1</v>
      </c>
    </row>
    <row r="2385" spans="1:13" x14ac:dyDescent="0.25">
      <c r="A2385" s="2"/>
      <c r="B2385" s="1" t="s">
        <v>54</v>
      </c>
      <c r="C2385" s="1" t="s">
        <v>54</v>
      </c>
      <c r="D2385" s="1" t="s">
        <v>54</v>
      </c>
      <c r="E2385" s="1" t="s">
        <v>54</v>
      </c>
      <c r="I2385" s="1" t="s">
        <v>54</v>
      </c>
      <c r="J2385" s="2"/>
      <c r="K2385" s="1" t="s">
        <v>54</v>
      </c>
      <c r="M2385" s="1" t="b">
        <f>OR(Solution!$C$2=1,INDEX(Solution!$A$1:$A$11,Solution!$C$2)=Sales_Pipeline[Country])</f>
        <v>1</v>
      </c>
    </row>
    <row r="2386" spans="1:13" x14ac:dyDescent="0.25">
      <c r="A2386" s="2"/>
      <c r="B2386" s="1" t="s">
        <v>54</v>
      </c>
      <c r="C2386" s="1" t="s">
        <v>54</v>
      </c>
      <c r="D2386" s="1" t="s">
        <v>54</v>
      </c>
      <c r="E2386" s="1" t="s">
        <v>54</v>
      </c>
      <c r="I2386" s="1" t="s">
        <v>54</v>
      </c>
      <c r="J2386" s="2"/>
      <c r="K2386" s="1" t="s">
        <v>54</v>
      </c>
      <c r="M2386" s="1" t="b">
        <f>OR(Solution!$C$2=1,INDEX(Solution!$A$1:$A$11,Solution!$C$2)=Sales_Pipeline[Country])</f>
        <v>1</v>
      </c>
    </row>
    <row r="2387" spans="1:13" x14ac:dyDescent="0.25">
      <c r="A2387" s="2"/>
      <c r="B2387" s="1" t="s">
        <v>54</v>
      </c>
      <c r="C2387" s="1" t="s">
        <v>54</v>
      </c>
      <c r="D2387" s="1" t="s">
        <v>54</v>
      </c>
      <c r="E2387" s="1" t="s">
        <v>54</v>
      </c>
      <c r="I2387" s="1" t="s">
        <v>54</v>
      </c>
      <c r="J2387" s="2"/>
      <c r="K2387" s="1" t="s">
        <v>54</v>
      </c>
      <c r="M2387" s="1" t="b">
        <f>OR(Solution!$C$2=1,INDEX(Solution!$A$1:$A$11,Solution!$C$2)=Sales_Pipeline[Country])</f>
        <v>1</v>
      </c>
    </row>
    <row r="2388" spans="1:13" x14ac:dyDescent="0.25">
      <c r="A2388" s="2"/>
      <c r="B2388" s="1" t="s">
        <v>54</v>
      </c>
      <c r="C2388" s="1" t="s">
        <v>54</v>
      </c>
      <c r="D2388" s="1" t="s">
        <v>54</v>
      </c>
      <c r="E2388" s="1" t="s">
        <v>54</v>
      </c>
      <c r="I2388" s="1" t="s">
        <v>54</v>
      </c>
      <c r="J2388" s="2"/>
      <c r="K2388" s="1" t="s">
        <v>54</v>
      </c>
      <c r="M2388" s="1" t="b">
        <f>OR(Solution!$C$2=1,INDEX(Solution!$A$1:$A$11,Solution!$C$2)=Sales_Pipeline[Country])</f>
        <v>1</v>
      </c>
    </row>
    <row r="2389" spans="1:13" x14ac:dyDescent="0.25">
      <c r="A2389" s="2"/>
      <c r="B2389" s="1" t="s">
        <v>54</v>
      </c>
      <c r="C2389" s="1" t="s">
        <v>54</v>
      </c>
      <c r="D2389" s="1" t="s">
        <v>54</v>
      </c>
      <c r="E2389" s="1" t="s">
        <v>54</v>
      </c>
      <c r="I2389" s="1" t="s">
        <v>54</v>
      </c>
      <c r="J2389" s="2"/>
      <c r="K2389" s="1" t="s">
        <v>54</v>
      </c>
      <c r="M2389" s="1" t="b">
        <f>OR(Solution!$C$2=1,INDEX(Solution!$A$1:$A$11,Solution!$C$2)=Sales_Pipeline[Country])</f>
        <v>1</v>
      </c>
    </row>
    <row r="2390" spans="1:13" x14ac:dyDescent="0.25">
      <c r="A2390" s="2"/>
      <c r="B2390" s="1" t="s">
        <v>54</v>
      </c>
      <c r="C2390" s="1" t="s">
        <v>54</v>
      </c>
      <c r="D2390" s="1" t="s">
        <v>54</v>
      </c>
      <c r="E2390" s="1" t="s">
        <v>54</v>
      </c>
      <c r="I2390" s="1" t="s">
        <v>54</v>
      </c>
      <c r="J2390" s="2"/>
      <c r="K2390" s="1" t="s">
        <v>54</v>
      </c>
      <c r="M2390" s="1" t="b">
        <f>OR(Solution!$C$2=1,INDEX(Solution!$A$1:$A$11,Solution!$C$2)=Sales_Pipeline[Country])</f>
        <v>1</v>
      </c>
    </row>
    <row r="2391" spans="1:13" x14ac:dyDescent="0.25">
      <c r="A2391" s="2"/>
      <c r="B2391" s="1" t="s">
        <v>54</v>
      </c>
      <c r="C2391" s="1" t="s">
        <v>54</v>
      </c>
      <c r="D2391" s="1" t="s">
        <v>54</v>
      </c>
      <c r="E2391" s="1" t="s">
        <v>54</v>
      </c>
      <c r="I2391" s="1" t="s">
        <v>54</v>
      </c>
      <c r="J2391" s="2"/>
      <c r="K2391" s="1" t="s">
        <v>54</v>
      </c>
      <c r="M2391" s="1" t="b">
        <f>OR(Solution!$C$2=1,INDEX(Solution!$A$1:$A$11,Solution!$C$2)=Sales_Pipeline[Country])</f>
        <v>1</v>
      </c>
    </row>
    <row r="2392" spans="1:13" x14ac:dyDescent="0.25">
      <c r="A2392" s="2"/>
      <c r="B2392" s="1" t="s">
        <v>54</v>
      </c>
      <c r="C2392" s="1" t="s">
        <v>54</v>
      </c>
      <c r="D2392" s="1" t="s">
        <v>54</v>
      </c>
      <c r="E2392" s="1" t="s">
        <v>54</v>
      </c>
      <c r="I2392" s="1" t="s">
        <v>54</v>
      </c>
      <c r="J2392" s="2"/>
      <c r="K2392" s="1" t="s">
        <v>54</v>
      </c>
      <c r="M2392" s="1" t="b">
        <f>OR(Solution!$C$2=1,INDEX(Solution!$A$1:$A$11,Solution!$C$2)=Sales_Pipeline[Country])</f>
        <v>1</v>
      </c>
    </row>
    <row r="2393" spans="1:13" x14ac:dyDescent="0.25">
      <c r="A2393" s="2"/>
      <c r="B2393" s="1" t="s">
        <v>54</v>
      </c>
      <c r="C2393" s="1" t="s">
        <v>54</v>
      </c>
      <c r="D2393" s="1" t="s">
        <v>54</v>
      </c>
      <c r="E2393" s="1" t="s">
        <v>54</v>
      </c>
      <c r="I2393" s="1" t="s">
        <v>54</v>
      </c>
      <c r="J2393" s="2"/>
      <c r="K2393" s="1" t="s">
        <v>54</v>
      </c>
      <c r="M2393" s="1" t="b">
        <f>OR(Solution!$C$2=1,INDEX(Solution!$A$1:$A$11,Solution!$C$2)=Sales_Pipeline[Country])</f>
        <v>1</v>
      </c>
    </row>
    <row r="2394" spans="1:13" x14ac:dyDescent="0.25">
      <c r="A2394" s="2"/>
      <c r="B2394" s="1" t="s">
        <v>54</v>
      </c>
      <c r="C2394" s="1" t="s">
        <v>54</v>
      </c>
      <c r="D2394" s="1" t="s">
        <v>54</v>
      </c>
      <c r="E2394" s="1" t="s">
        <v>54</v>
      </c>
      <c r="I2394" s="1" t="s">
        <v>54</v>
      </c>
      <c r="J2394" s="2"/>
      <c r="K2394" s="1" t="s">
        <v>54</v>
      </c>
      <c r="M2394" s="1" t="b">
        <f>OR(Solution!$C$2=1,INDEX(Solution!$A$1:$A$11,Solution!$C$2)=Sales_Pipeline[Country])</f>
        <v>1</v>
      </c>
    </row>
    <row r="2395" spans="1:13" x14ac:dyDescent="0.25">
      <c r="A2395" s="2"/>
      <c r="B2395" s="1" t="s">
        <v>54</v>
      </c>
      <c r="C2395" s="1" t="s">
        <v>54</v>
      </c>
      <c r="D2395" s="1" t="s">
        <v>54</v>
      </c>
      <c r="E2395" s="1" t="s">
        <v>54</v>
      </c>
      <c r="I2395" s="1" t="s">
        <v>54</v>
      </c>
      <c r="J2395" s="2"/>
      <c r="K2395" s="1" t="s">
        <v>54</v>
      </c>
      <c r="M2395" s="1" t="b">
        <f>OR(Solution!$C$2=1,INDEX(Solution!$A$1:$A$11,Solution!$C$2)=Sales_Pipeline[Country])</f>
        <v>1</v>
      </c>
    </row>
    <row r="2396" spans="1:13" x14ac:dyDescent="0.25">
      <c r="A2396" s="2"/>
      <c r="B2396" s="1" t="s">
        <v>54</v>
      </c>
      <c r="C2396" s="1" t="s">
        <v>54</v>
      </c>
      <c r="D2396" s="1" t="s">
        <v>54</v>
      </c>
      <c r="E2396" s="1" t="s">
        <v>54</v>
      </c>
      <c r="I2396" s="1" t="s">
        <v>54</v>
      </c>
      <c r="J2396" s="2"/>
      <c r="K2396" s="1" t="s">
        <v>54</v>
      </c>
      <c r="M2396" s="1" t="b">
        <f>OR(Solution!$C$2=1,INDEX(Solution!$A$1:$A$11,Solution!$C$2)=Sales_Pipeline[Country])</f>
        <v>1</v>
      </c>
    </row>
    <row r="2397" spans="1:13" x14ac:dyDescent="0.25">
      <c r="A2397" s="2"/>
      <c r="B2397" s="1" t="s">
        <v>54</v>
      </c>
      <c r="C2397" s="1" t="s">
        <v>54</v>
      </c>
      <c r="D2397" s="1" t="s">
        <v>54</v>
      </c>
      <c r="E2397" s="1" t="s">
        <v>54</v>
      </c>
      <c r="I2397" s="1" t="s">
        <v>54</v>
      </c>
      <c r="J2397" s="2"/>
      <c r="K2397" s="1" t="s">
        <v>54</v>
      </c>
      <c r="M2397" s="1" t="b">
        <f>OR(Solution!$C$2=1,INDEX(Solution!$A$1:$A$11,Solution!$C$2)=Sales_Pipeline[Country])</f>
        <v>1</v>
      </c>
    </row>
    <row r="2398" spans="1:13" x14ac:dyDescent="0.25">
      <c r="A2398" s="2"/>
      <c r="B2398" s="1" t="s">
        <v>54</v>
      </c>
      <c r="C2398" s="1" t="s">
        <v>54</v>
      </c>
      <c r="D2398" s="1" t="s">
        <v>54</v>
      </c>
      <c r="E2398" s="1" t="s">
        <v>54</v>
      </c>
      <c r="I2398" s="1" t="s">
        <v>54</v>
      </c>
      <c r="J2398" s="2"/>
      <c r="K2398" s="1" t="s">
        <v>54</v>
      </c>
      <c r="M2398" s="1" t="b">
        <f>OR(Solution!$C$2=1,INDEX(Solution!$A$1:$A$11,Solution!$C$2)=Sales_Pipeline[Country])</f>
        <v>1</v>
      </c>
    </row>
    <row r="2399" spans="1:13" x14ac:dyDescent="0.25">
      <c r="A2399" s="2"/>
      <c r="B2399" s="1" t="s">
        <v>54</v>
      </c>
      <c r="C2399" s="1" t="s">
        <v>54</v>
      </c>
      <c r="D2399" s="1" t="s">
        <v>54</v>
      </c>
      <c r="E2399" s="1" t="s">
        <v>54</v>
      </c>
      <c r="I2399" s="1" t="s">
        <v>54</v>
      </c>
      <c r="J2399" s="2"/>
      <c r="K2399" s="1" t="s">
        <v>54</v>
      </c>
      <c r="M2399" s="1" t="b">
        <f>OR(Solution!$C$2=1,INDEX(Solution!$A$1:$A$11,Solution!$C$2)=Sales_Pipeline[Country])</f>
        <v>1</v>
      </c>
    </row>
    <row r="2400" spans="1:13" x14ac:dyDescent="0.25">
      <c r="A2400" s="2"/>
      <c r="B2400" s="1" t="s">
        <v>54</v>
      </c>
      <c r="C2400" s="1" t="s">
        <v>54</v>
      </c>
      <c r="D2400" s="1" t="s">
        <v>54</v>
      </c>
      <c r="E2400" s="1" t="s">
        <v>54</v>
      </c>
      <c r="I2400" s="1" t="s">
        <v>54</v>
      </c>
      <c r="J2400" s="2"/>
      <c r="K2400" s="1" t="s">
        <v>54</v>
      </c>
      <c r="M2400" s="1" t="b">
        <f>OR(Solution!$C$2=1,INDEX(Solution!$A$1:$A$11,Solution!$C$2)=Sales_Pipeline[Country])</f>
        <v>1</v>
      </c>
    </row>
    <row r="2401" spans="1:13" x14ac:dyDescent="0.25">
      <c r="A2401" s="2"/>
      <c r="B2401" s="1" t="s">
        <v>54</v>
      </c>
      <c r="C2401" s="1" t="s">
        <v>54</v>
      </c>
      <c r="D2401" s="1" t="s">
        <v>54</v>
      </c>
      <c r="E2401" s="1" t="s">
        <v>54</v>
      </c>
      <c r="I2401" s="1" t="s">
        <v>54</v>
      </c>
      <c r="J2401" s="2"/>
      <c r="K2401" s="1" t="s">
        <v>54</v>
      </c>
      <c r="M2401" s="1" t="b">
        <f>OR(Solution!$C$2=1,INDEX(Solution!$A$1:$A$11,Solution!$C$2)=Sales_Pipeline[Country])</f>
        <v>1</v>
      </c>
    </row>
    <row r="2402" spans="1:13" x14ac:dyDescent="0.25">
      <c r="A2402" s="2"/>
      <c r="B2402" s="1" t="s">
        <v>54</v>
      </c>
      <c r="C2402" s="1" t="s">
        <v>54</v>
      </c>
      <c r="D2402" s="1" t="s">
        <v>54</v>
      </c>
      <c r="E2402" s="1" t="s">
        <v>54</v>
      </c>
      <c r="I2402" s="1" t="s">
        <v>54</v>
      </c>
      <c r="J2402" s="2"/>
      <c r="K2402" s="1" t="s">
        <v>54</v>
      </c>
      <c r="M2402" s="1" t="b">
        <f>OR(Solution!$C$2=1,INDEX(Solution!$A$1:$A$11,Solution!$C$2)=Sales_Pipeline[Country])</f>
        <v>1</v>
      </c>
    </row>
    <row r="2403" spans="1:13" x14ac:dyDescent="0.25">
      <c r="A2403" s="2"/>
      <c r="B2403" s="1" t="s">
        <v>54</v>
      </c>
      <c r="C2403" s="1" t="s">
        <v>54</v>
      </c>
      <c r="D2403" s="1" t="s">
        <v>54</v>
      </c>
      <c r="E2403" s="1" t="s">
        <v>54</v>
      </c>
      <c r="I2403" s="1" t="s">
        <v>54</v>
      </c>
      <c r="J2403" s="2"/>
      <c r="K2403" s="1" t="s">
        <v>54</v>
      </c>
      <c r="M2403" s="1" t="b">
        <f>OR(Solution!$C$2=1,INDEX(Solution!$A$1:$A$11,Solution!$C$2)=Sales_Pipeline[Country])</f>
        <v>1</v>
      </c>
    </row>
    <row r="2404" spans="1:13" x14ac:dyDescent="0.25">
      <c r="A2404" s="2"/>
      <c r="B2404" s="1" t="s">
        <v>54</v>
      </c>
      <c r="C2404" s="1" t="s">
        <v>54</v>
      </c>
      <c r="D2404" s="1" t="s">
        <v>54</v>
      </c>
      <c r="E2404" s="1" t="s">
        <v>54</v>
      </c>
      <c r="I2404" s="1" t="s">
        <v>54</v>
      </c>
      <c r="J2404" s="2"/>
      <c r="K2404" s="1" t="s">
        <v>54</v>
      </c>
      <c r="M2404" s="1" t="b">
        <f>OR(Solution!$C$2=1,INDEX(Solution!$A$1:$A$11,Solution!$C$2)=Sales_Pipeline[Country])</f>
        <v>1</v>
      </c>
    </row>
    <row r="2405" spans="1:13" x14ac:dyDescent="0.25">
      <c r="A2405" s="2"/>
      <c r="B2405" s="1" t="s">
        <v>54</v>
      </c>
      <c r="C2405" s="1" t="s">
        <v>54</v>
      </c>
      <c r="D2405" s="1" t="s">
        <v>54</v>
      </c>
      <c r="E2405" s="1" t="s">
        <v>54</v>
      </c>
      <c r="I2405" s="1" t="s">
        <v>54</v>
      </c>
      <c r="J2405" s="2"/>
      <c r="K2405" s="1" t="s">
        <v>54</v>
      </c>
      <c r="M2405" s="1" t="b">
        <f>OR(Solution!$C$2=1,INDEX(Solution!$A$1:$A$11,Solution!$C$2)=Sales_Pipeline[Country])</f>
        <v>1</v>
      </c>
    </row>
    <row r="2406" spans="1:13" x14ac:dyDescent="0.25">
      <c r="A2406" s="2"/>
      <c r="B2406" s="1" t="s">
        <v>54</v>
      </c>
      <c r="C2406" s="1" t="s">
        <v>54</v>
      </c>
      <c r="D2406" s="1" t="s">
        <v>54</v>
      </c>
      <c r="E2406" s="1" t="s">
        <v>54</v>
      </c>
      <c r="I2406" s="1" t="s">
        <v>54</v>
      </c>
      <c r="J2406" s="2"/>
      <c r="K2406" s="1" t="s">
        <v>54</v>
      </c>
      <c r="M2406" s="1" t="b">
        <f>OR(Solution!$C$2=1,INDEX(Solution!$A$1:$A$11,Solution!$C$2)=Sales_Pipeline[Country])</f>
        <v>1</v>
      </c>
    </row>
    <row r="2407" spans="1:13" x14ac:dyDescent="0.25">
      <c r="A2407" s="2"/>
      <c r="B2407" s="1" t="s">
        <v>54</v>
      </c>
      <c r="C2407" s="1" t="s">
        <v>54</v>
      </c>
      <c r="D2407" s="1" t="s">
        <v>54</v>
      </c>
      <c r="E2407" s="1" t="s">
        <v>54</v>
      </c>
      <c r="I2407" s="1" t="s">
        <v>54</v>
      </c>
      <c r="J2407" s="2"/>
      <c r="K2407" s="1" t="s">
        <v>54</v>
      </c>
      <c r="M2407" s="1" t="b">
        <f>OR(Solution!$C$2=1,INDEX(Solution!$A$1:$A$11,Solution!$C$2)=Sales_Pipeline[Country])</f>
        <v>1</v>
      </c>
    </row>
    <row r="2408" spans="1:13" x14ac:dyDescent="0.25">
      <c r="A2408" s="2"/>
      <c r="B2408" s="1" t="s">
        <v>54</v>
      </c>
      <c r="C2408" s="1" t="s">
        <v>54</v>
      </c>
      <c r="D2408" s="1" t="s">
        <v>54</v>
      </c>
      <c r="E2408" s="1" t="s">
        <v>54</v>
      </c>
      <c r="I2408" s="1" t="s">
        <v>54</v>
      </c>
      <c r="J2408" s="2"/>
      <c r="K2408" s="1" t="s">
        <v>54</v>
      </c>
      <c r="M2408" s="1" t="b">
        <f>OR(Solution!$C$2=1,INDEX(Solution!$A$1:$A$11,Solution!$C$2)=Sales_Pipeline[Country])</f>
        <v>1</v>
      </c>
    </row>
    <row r="2409" spans="1:13" x14ac:dyDescent="0.25">
      <c r="A2409" s="2"/>
      <c r="B2409" s="1" t="s">
        <v>54</v>
      </c>
      <c r="C2409" s="1" t="s">
        <v>54</v>
      </c>
      <c r="D2409" s="1" t="s">
        <v>54</v>
      </c>
      <c r="E2409" s="1" t="s">
        <v>54</v>
      </c>
      <c r="I2409" s="1" t="s">
        <v>54</v>
      </c>
      <c r="J2409" s="2"/>
      <c r="K2409" s="1" t="s">
        <v>54</v>
      </c>
      <c r="M2409" s="1" t="b">
        <f>OR(Solution!$C$2=1,INDEX(Solution!$A$1:$A$11,Solution!$C$2)=Sales_Pipeline[Country])</f>
        <v>1</v>
      </c>
    </row>
    <row r="2410" spans="1:13" x14ac:dyDescent="0.25">
      <c r="A2410" s="2"/>
      <c r="B2410" s="1" t="s">
        <v>54</v>
      </c>
      <c r="C2410" s="1" t="s">
        <v>54</v>
      </c>
      <c r="D2410" s="1" t="s">
        <v>54</v>
      </c>
      <c r="E2410" s="1" t="s">
        <v>54</v>
      </c>
      <c r="I2410" s="1" t="s">
        <v>54</v>
      </c>
      <c r="J2410" s="2"/>
      <c r="K2410" s="1" t="s">
        <v>54</v>
      </c>
      <c r="M2410" s="1" t="b">
        <f>OR(Solution!$C$2=1,INDEX(Solution!$A$1:$A$11,Solution!$C$2)=Sales_Pipeline[Country])</f>
        <v>1</v>
      </c>
    </row>
    <row r="2411" spans="1:13" x14ac:dyDescent="0.25">
      <c r="A2411" s="2"/>
      <c r="B2411" s="1" t="s">
        <v>54</v>
      </c>
      <c r="C2411" s="1" t="s">
        <v>54</v>
      </c>
      <c r="D2411" s="1" t="s">
        <v>54</v>
      </c>
      <c r="E2411" s="1" t="s">
        <v>54</v>
      </c>
      <c r="I2411" s="1" t="s">
        <v>54</v>
      </c>
      <c r="J2411" s="2"/>
      <c r="K2411" s="1" t="s">
        <v>54</v>
      </c>
      <c r="M2411" s="1" t="b">
        <f>OR(Solution!$C$2=1,INDEX(Solution!$A$1:$A$11,Solution!$C$2)=Sales_Pipeline[Country])</f>
        <v>1</v>
      </c>
    </row>
    <row r="2412" spans="1:13" x14ac:dyDescent="0.25">
      <c r="A2412" s="2"/>
      <c r="B2412" s="1" t="s">
        <v>54</v>
      </c>
      <c r="C2412" s="1" t="s">
        <v>54</v>
      </c>
      <c r="D2412" s="1" t="s">
        <v>54</v>
      </c>
      <c r="E2412" s="1" t="s">
        <v>54</v>
      </c>
      <c r="I2412" s="1" t="s">
        <v>54</v>
      </c>
      <c r="J2412" s="2"/>
      <c r="K2412" s="1" t="s">
        <v>54</v>
      </c>
      <c r="M2412" s="1" t="b">
        <f>OR(Solution!$C$2=1,INDEX(Solution!$A$1:$A$11,Solution!$C$2)=Sales_Pipeline[Country])</f>
        <v>1</v>
      </c>
    </row>
    <row r="2413" spans="1:13" x14ac:dyDescent="0.25">
      <c r="A2413" s="2"/>
      <c r="B2413" s="1" t="s">
        <v>54</v>
      </c>
      <c r="C2413" s="1" t="s">
        <v>54</v>
      </c>
      <c r="D2413" s="1" t="s">
        <v>54</v>
      </c>
      <c r="E2413" s="1" t="s">
        <v>54</v>
      </c>
      <c r="I2413" s="1" t="s">
        <v>54</v>
      </c>
      <c r="J2413" s="2"/>
      <c r="K2413" s="1" t="s">
        <v>54</v>
      </c>
      <c r="M2413" s="1" t="b">
        <f>OR(Solution!$C$2=1,INDEX(Solution!$A$1:$A$11,Solution!$C$2)=Sales_Pipeline[Country])</f>
        <v>1</v>
      </c>
    </row>
    <row r="2414" spans="1:13" x14ac:dyDescent="0.25">
      <c r="A2414" s="2"/>
      <c r="B2414" s="1" t="s">
        <v>54</v>
      </c>
      <c r="C2414" s="1" t="s">
        <v>54</v>
      </c>
      <c r="D2414" s="1" t="s">
        <v>54</v>
      </c>
      <c r="E2414" s="1" t="s">
        <v>54</v>
      </c>
      <c r="I2414" s="1" t="s">
        <v>54</v>
      </c>
      <c r="J2414" s="2"/>
      <c r="K2414" s="1" t="s">
        <v>54</v>
      </c>
      <c r="M2414" s="1" t="b">
        <f>OR(Solution!$C$2=1,INDEX(Solution!$A$1:$A$11,Solution!$C$2)=Sales_Pipeline[Country])</f>
        <v>1</v>
      </c>
    </row>
    <row r="2415" spans="1:13" x14ac:dyDescent="0.25">
      <c r="A2415" s="2"/>
      <c r="B2415" s="1" t="s">
        <v>54</v>
      </c>
      <c r="C2415" s="1" t="s">
        <v>54</v>
      </c>
      <c r="D2415" s="1" t="s">
        <v>54</v>
      </c>
      <c r="E2415" s="1" t="s">
        <v>54</v>
      </c>
      <c r="I2415" s="1" t="s">
        <v>54</v>
      </c>
      <c r="J2415" s="2"/>
      <c r="K2415" s="1" t="s">
        <v>54</v>
      </c>
      <c r="M2415" s="1" t="b">
        <f>OR(Solution!$C$2=1,INDEX(Solution!$A$1:$A$11,Solution!$C$2)=Sales_Pipeline[Country])</f>
        <v>1</v>
      </c>
    </row>
    <row r="2416" spans="1:13" x14ac:dyDescent="0.25">
      <c r="A2416" s="2"/>
      <c r="B2416" s="1" t="s">
        <v>54</v>
      </c>
      <c r="C2416" s="1" t="s">
        <v>54</v>
      </c>
      <c r="D2416" s="1" t="s">
        <v>54</v>
      </c>
      <c r="E2416" s="1" t="s">
        <v>54</v>
      </c>
      <c r="I2416" s="1" t="s">
        <v>54</v>
      </c>
      <c r="J2416" s="2"/>
      <c r="K2416" s="1" t="s">
        <v>54</v>
      </c>
      <c r="M2416" s="1" t="b">
        <f>OR(Solution!$C$2=1,INDEX(Solution!$A$1:$A$11,Solution!$C$2)=Sales_Pipeline[Country])</f>
        <v>1</v>
      </c>
    </row>
    <row r="2417" spans="1:13" x14ac:dyDescent="0.25">
      <c r="A2417" s="2"/>
      <c r="B2417" s="1" t="s">
        <v>54</v>
      </c>
      <c r="C2417" s="1" t="s">
        <v>54</v>
      </c>
      <c r="D2417" s="1" t="s">
        <v>54</v>
      </c>
      <c r="E2417" s="1" t="s">
        <v>54</v>
      </c>
      <c r="I2417" s="1" t="s">
        <v>54</v>
      </c>
      <c r="J2417" s="2"/>
      <c r="K2417" s="1" t="s">
        <v>54</v>
      </c>
      <c r="M2417" s="1" t="b">
        <f>OR(Solution!$C$2=1,INDEX(Solution!$A$1:$A$11,Solution!$C$2)=Sales_Pipeline[Country])</f>
        <v>1</v>
      </c>
    </row>
    <row r="2418" spans="1:13" x14ac:dyDescent="0.25">
      <c r="A2418" s="2"/>
      <c r="B2418" s="1" t="s">
        <v>54</v>
      </c>
      <c r="C2418" s="1" t="s">
        <v>54</v>
      </c>
      <c r="D2418" s="1" t="s">
        <v>54</v>
      </c>
      <c r="E2418" s="1" t="s">
        <v>54</v>
      </c>
      <c r="I2418" s="1" t="s">
        <v>54</v>
      </c>
      <c r="J2418" s="2"/>
      <c r="K2418" s="1" t="s">
        <v>54</v>
      </c>
      <c r="M2418" s="1" t="b">
        <f>OR(Solution!$C$2=1,INDEX(Solution!$A$1:$A$11,Solution!$C$2)=Sales_Pipeline[Country])</f>
        <v>1</v>
      </c>
    </row>
    <row r="2419" spans="1:13" x14ac:dyDescent="0.25">
      <c r="A2419" s="2"/>
      <c r="B2419" s="1" t="s">
        <v>54</v>
      </c>
      <c r="C2419" s="1" t="s">
        <v>54</v>
      </c>
      <c r="D2419" s="1" t="s">
        <v>54</v>
      </c>
      <c r="E2419" s="1" t="s">
        <v>54</v>
      </c>
      <c r="I2419" s="1" t="s">
        <v>54</v>
      </c>
      <c r="J2419" s="2"/>
      <c r="K2419" s="1" t="s">
        <v>54</v>
      </c>
      <c r="M2419" s="1" t="b">
        <f>OR(Solution!$C$2=1,INDEX(Solution!$A$1:$A$11,Solution!$C$2)=Sales_Pipeline[Country])</f>
        <v>1</v>
      </c>
    </row>
    <row r="2420" spans="1:13" x14ac:dyDescent="0.25">
      <c r="A2420" s="2"/>
      <c r="B2420" s="1" t="s">
        <v>54</v>
      </c>
      <c r="C2420" s="1" t="s">
        <v>54</v>
      </c>
      <c r="D2420" s="1" t="s">
        <v>54</v>
      </c>
      <c r="E2420" s="1" t="s">
        <v>54</v>
      </c>
      <c r="I2420" s="1" t="s">
        <v>54</v>
      </c>
      <c r="J2420" s="2"/>
      <c r="K2420" s="1" t="s">
        <v>54</v>
      </c>
      <c r="M2420" s="1" t="b">
        <f>OR(Solution!$C$2=1,INDEX(Solution!$A$1:$A$11,Solution!$C$2)=Sales_Pipeline[Country])</f>
        <v>1</v>
      </c>
    </row>
    <row r="2421" spans="1:13" x14ac:dyDescent="0.25">
      <c r="A2421" s="2"/>
      <c r="B2421" s="1" t="s">
        <v>54</v>
      </c>
      <c r="C2421" s="1" t="s">
        <v>54</v>
      </c>
      <c r="D2421" s="1" t="s">
        <v>54</v>
      </c>
      <c r="E2421" s="1" t="s">
        <v>54</v>
      </c>
      <c r="I2421" s="1" t="s">
        <v>54</v>
      </c>
      <c r="J2421" s="2"/>
      <c r="K2421" s="1" t="s">
        <v>54</v>
      </c>
      <c r="M2421" s="1" t="b">
        <f>OR(Solution!$C$2=1,INDEX(Solution!$A$1:$A$11,Solution!$C$2)=Sales_Pipeline[Country])</f>
        <v>1</v>
      </c>
    </row>
    <row r="2422" spans="1:13" x14ac:dyDescent="0.25">
      <c r="A2422" s="2"/>
      <c r="B2422" s="1" t="s">
        <v>54</v>
      </c>
      <c r="C2422" s="1" t="s">
        <v>54</v>
      </c>
      <c r="D2422" s="1" t="s">
        <v>54</v>
      </c>
      <c r="E2422" s="1" t="s">
        <v>54</v>
      </c>
      <c r="I2422" s="1" t="s">
        <v>54</v>
      </c>
      <c r="J2422" s="2"/>
      <c r="K2422" s="1" t="s">
        <v>54</v>
      </c>
      <c r="M2422" s="1" t="b">
        <f>OR(Solution!$C$2=1,INDEX(Solution!$A$1:$A$11,Solution!$C$2)=Sales_Pipeline[Country])</f>
        <v>1</v>
      </c>
    </row>
    <row r="2423" spans="1:13" x14ac:dyDescent="0.25">
      <c r="A2423" s="2"/>
      <c r="B2423" s="1" t="s">
        <v>54</v>
      </c>
      <c r="C2423" s="1" t="s">
        <v>54</v>
      </c>
      <c r="D2423" s="1" t="s">
        <v>54</v>
      </c>
      <c r="E2423" s="1" t="s">
        <v>54</v>
      </c>
      <c r="I2423" s="1" t="s">
        <v>54</v>
      </c>
      <c r="J2423" s="2"/>
      <c r="K2423" s="1" t="s">
        <v>54</v>
      </c>
      <c r="M2423" s="1" t="b">
        <f>OR(Solution!$C$2=1,INDEX(Solution!$A$1:$A$11,Solution!$C$2)=Sales_Pipeline[Country])</f>
        <v>1</v>
      </c>
    </row>
    <row r="2424" spans="1:13" x14ac:dyDescent="0.25">
      <c r="A2424" s="2"/>
      <c r="B2424" s="1" t="s">
        <v>54</v>
      </c>
      <c r="C2424" s="1" t="s">
        <v>54</v>
      </c>
      <c r="D2424" s="1" t="s">
        <v>54</v>
      </c>
      <c r="E2424" s="1" t="s">
        <v>54</v>
      </c>
      <c r="I2424" s="1" t="s">
        <v>54</v>
      </c>
      <c r="J2424" s="2"/>
      <c r="K2424" s="1" t="s">
        <v>54</v>
      </c>
      <c r="M2424" s="1" t="b">
        <f>OR(Solution!$C$2=1,INDEX(Solution!$A$1:$A$11,Solution!$C$2)=Sales_Pipeline[Country])</f>
        <v>1</v>
      </c>
    </row>
    <row r="2425" spans="1:13" x14ac:dyDescent="0.25">
      <c r="A2425" s="2"/>
      <c r="B2425" s="1" t="s">
        <v>54</v>
      </c>
      <c r="C2425" s="1" t="s">
        <v>54</v>
      </c>
      <c r="D2425" s="1" t="s">
        <v>54</v>
      </c>
      <c r="E2425" s="1" t="s">
        <v>54</v>
      </c>
      <c r="I2425" s="1" t="s">
        <v>54</v>
      </c>
      <c r="J2425" s="2"/>
      <c r="K2425" s="1" t="s">
        <v>54</v>
      </c>
      <c r="M2425" s="1" t="b">
        <f>OR(Solution!$C$2=1,INDEX(Solution!$A$1:$A$11,Solution!$C$2)=Sales_Pipeline[Country])</f>
        <v>1</v>
      </c>
    </row>
    <row r="2426" spans="1:13" x14ac:dyDescent="0.25">
      <c r="A2426" s="2"/>
      <c r="B2426" s="1" t="s">
        <v>54</v>
      </c>
      <c r="C2426" s="1" t="s">
        <v>54</v>
      </c>
      <c r="D2426" s="1" t="s">
        <v>54</v>
      </c>
      <c r="E2426" s="1" t="s">
        <v>54</v>
      </c>
      <c r="I2426" s="1" t="s">
        <v>54</v>
      </c>
      <c r="J2426" s="2"/>
      <c r="K2426" s="1" t="s">
        <v>54</v>
      </c>
      <c r="M2426" s="1" t="b">
        <f>OR(Solution!$C$2=1,INDEX(Solution!$A$1:$A$11,Solution!$C$2)=Sales_Pipeline[Country])</f>
        <v>1</v>
      </c>
    </row>
    <row r="2427" spans="1:13" x14ac:dyDescent="0.25">
      <c r="A2427" s="2"/>
      <c r="B2427" s="1" t="s">
        <v>54</v>
      </c>
      <c r="C2427" s="1" t="s">
        <v>54</v>
      </c>
      <c r="D2427" s="1" t="s">
        <v>54</v>
      </c>
      <c r="E2427" s="1" t="s">
        <v>54</v>
      </c>
      <c r="I2427" s="1" t="s">
        <v>54</v>
      </c>
      <c r="J2427" s="2"/>
      <c r="K2427" s="1" t="s">
        <v>54</v>
      </c>
      <c r="M2427" s="1" t="b">
        <f>OR(Solution!$C$2=1,INDEX(Solution!$A$1:$A$11,Solution!$C$2)=Sales_Pipeline[Country])</f>
        <v>1</v>
      </c>
    </row>
    <row r="2428" spans="1:13" x14ac:dyDescent="0.25">
      <c r="A2428" s="2"/>
      <c r="B2428" s="1" t="s">
        <v>54</v>
      </c>
      <c r="C2428" s="1" t="s">
        <v>54</v>
      </c>
      <c r="D2428" s="1" t="s">
        <v>54</v>
      </c>
      <c r="E2428" s="1" t="s">
        <v>54</v>
      </c>
      <c r="I2428" s="1" t="s">
        <v>54</v>
      </c>
      <c r="J2428" s="2"/>
      <c r="K2428" s="1" t="s">
        <v>54</v>
      </c>
      <c r="M2428" s="1" t="b">
        <f>OR(Solution!$C$2=1,INDEX(Solution!$A$1:$A$11,Solution!$C$2)=Sales_Pipeline[Country])</f>
        <v>1</v>
      </c>
    </row>
    <row r="2429" spans="1:13" x14ac:dyDescent="0.25">
      <c r="A2429" s="2"/>
      <c r="B2429" s="1" t="s">
        <v>54</v>
      </c>
      <c r="C2429" s="1" t="s">
        <v>54</v>
      </c>
      <c r="D2429" s="1" t="s">
        <v>54</v>
      </c>
      <c r="E2429" s="1" t="s">
        <v>54</v>
      </c>
      <c r="I2429" s="1" t="s">
        <v>54</v>
      </c>
      <c r="J2429" s="2"/>
      <c r="K2429" s="1" t="s">
        <v>54</v>
      </c>
      <c r="M2429" s="1" t="b">
        <f>OR(Solution!$C$2=1,INDEX(Solution!$A$1:$A$11,Solution!$C$2)=Sales_Pipeline[Country])</f>
        <v>1</v>
      </c>
    </row>
    <row r="2430" spans="1:13" x14ac:dyDescent="0.25">
      <c r="A2430" s="2"/>
      <c r="B2430" s="1" t="s">
        <v>54</v>
      </c>
      <c r="C2430" s="1" t="s">
        <v>54</v>
      </c>
      <c r="D2430" s="1" t="s">
        <v>54</v>
      </c>
      <c r="E2430" s="1" t="s">
        <v>54</v>
      </c>
      <c r="I2430" s="1" t="s">
        <v>54</v>
      </c>
      <c r="J2430" s="2"/>
      <c r="K2430" s="1" t="s">
        <v>54</v>
      </c>
      <c r="M2430" s="1" t="b">
        <f>OR(Solution!$C$2=1,INDEX(Solution!$A$1:$A$11,Solution!$C$2)=Sales_Pipeline[Country])</f>
        <v>1</v>
      </c>
    </row>
    <row r="2431" spans="1:13" x14ac:dyDescent="0.25">
      <c r="A2431" s="2"/>
      <c r="B2431" s="1" t="s">
        <v>54</v>
      </c>
      <c r="C2431" s="1" t="s">
        <v>54</v>
      </c>
      <c r="D2431" s="1" t="s">
        <v>54</v>
      </c>
      <c r="E2431" s="1" t="s">
        <v>54</v>
      </c>
      <c r="I2431" s="1" t="s">
        <v>54</v>
      </c>
      <c r="J2431" s="2"/>
      <c r="K2431" s="1" t="s">
        <v>54</v>
      </c>
      <c r="M2431" s="1" t="b">
        <f>OR(Solution!$C$2=1,INDEX(Solution!$A$1:$A$11,Solution!$C$2)=Sales_Pipeline[Country])</f>
        <v>1</v>
      </c>
    </row>
    <row r="2432" spans="1:13" x14ac:dyDescent="0.25">
      <c r="A2432" s="2"/>
      <c r="B2432" s="1" t="s">
        <v>54</v>
      </c>
      <c r="C2432" s="1" t="s">
        <v>54</v>
      </c>
      <c r="D2432" s="1" t="s">
        <v>54</v>
      </c>
      <c r="E2432" s="1" t="s">
        <v>54</v>
      </c>
      <c r="I2432" s="1" t="s">
        <v>54</v>
      </c>
      <c r="J2432" s="2"/>
      <c r="K2432" s="1" t="s">
        <v>54</v>
      </c>
      <c r="M2432" s="1" t="b">
        <f>OR(Solution!$C$2=1,INDEX(Solution!$A$1:$A$11,Solution!$C$2)=Sales_Pipeline[Country])</f>
        <v>1</v>
      </c>
    </row>
    <row r="2433" spans="1:13" x14ac:dyDescent="0.25">
      <c r="A2433" s="2"/>
      <c r="B2433" s="1" t="s">
        <v>54</v>
      </c>
      <c r="C2433" s="1" t="s">
        <v>54</v>
      </c>
      <c r="D2433" s="1" t="s">
        <v>54</v>
      </c>
      <c r="E2433" s="1" t="s">
        <v>54</v>
      </c>
      <c r="I2433" s="1" t="s">
        <v>54</v>
      </c>
      <c r="J2433" s="2"/>
      <c r="K2433" s="1" t="s">
        <v>54</v>
      </c>
      <c r="M2433" s="1" t="b">
        <f>OR(Solution!$C$2=1,INDEX(Solution!$A$1:$A$11,Solution!$C$2)=Sales_Pipeline[Country])</f>
        <v>1</v>
      </c>
    </row>
    <row r="2434" spans="1:13" x14ac:dyDescent="0.25">
      <c r="A2434" s="2"/>
      <c r="B2434" s="1" t="s">
        <v>54</v>
      </c>
      <c r="C2434" s="1" t="s">
        <v>54</v>
      </c>
      <c r="D2434" s="1" t="s">
        <v>54</v>
      </c>
      <c r="E2434" s="1" t="s">
        <v>54</v>
      </c>
      <c r="I2434" s="1" t="s">
        <v>54</v>
      </c>
      <c r="J2434" s="2"/>
      <c r="K2434" s="1" t="s">
        <v>54</v>
      </c>
      <c r="M2434" s="1" t="b">
        <f>OR(Solution!$C$2=1,INDEX(Solution!$A$1:$A$11,Solution!$C$2)=Sales_Pipeline[Country])</f>
        <v>1</v>
      </c>
    </row>
    <row r="2435" spans="1:13" x14ac:dyDescent="0.25">
      <c r="A2435" s="2"/>
      <c r="B2435" s="1" t="s">
        <v>54</v>
      </c>
      <c r="C2435" s="1" t="s">
        <v>54</v>
      </c>
      <c r="D2435" s="1" t="s">
        <v>54</v>
      </c>
      <c r="E2435" s="1" t="s">
        <v>54</v>
      </c>
      <c r="I2435" s="1" t="s">
        <v>54</v>
      </c>
      <c r="J2435" s="2"/>
      <c r="K2435" s="1" t="s">
        <v>54</v>
      </c>
      <c r="M2435" s="1" t="b">
        <f>OR(Solution!$C$2=1,INDEX(Solution!$A$1:$A$11,Solution!$C$2)=Sales_Pipeline[Country])</f>
        <v>1</v>
      </c>
    </row>
    <row r="2436" spans="1:13" x14ac:dyDescent="0.25">
      <c r="A2436" s="2"/>
      <c r="B2436" s="1" t="s">
        <v>54</v>
      </c>
      <c r="C2436" s="1" t="s">
        <v>54</v>
      </c>
      <c r="D2436" s="1" t="s">
        <v>54</v>
      </c>
      <c r="E2436" s="1" t="s">
        <v>54</v>
      </c>
      <c r="I2436" s="1" t="s">
        <v>54</v>
      </c>
      <c r="J2436" s="2"/>
      <c r="K2436" s="1" t="s">
        <v>54</v>
      </c>
      <c r="M2436" s="1" t="b">
        <f>OR(Solution!$C$2=1,INDEX(Solution!$A$1:$A$11,Solution!$C$2)=Sales_Pipeline[Country])</f>
        <v>1</v>
      </c>
    </row>
    <row r="2437" spans="1:13" x14ac:dyDescent="0.25">
      <c r="A2437" s="2"/>
      <c r="B2437" s="1" t="s">
        <v>54</v>
      </c>
      <c r="C2437" s="1" t="s">
        <v>54</v>
      </c>
      <c r="D2437" s="1" t="s">
        <v>54</v>
      </c>
      <c r="E2437" s="1" t="s">
        <v>54</v>
      </c>
      <c r="I2437" s="1" t="s">
        <v>54</v>
      </c>
      <c r="J2437" s="2"/>
      <c r="K2437" s="1" t="s">
        <v>54</v>
      </c>
      <c r="M2437" s="1" t="b">
        <f>OR(Solution!$C$2=1,INDEX(Solution!$A$1:$A$11,Solution!$C$2)=Sales_Pipeline[Country])</f>
        <v>1</v>
      </c>
    </row>
    <row r="2438" spans="1:13" x14ac:dyDescent="0.25">
      <c r="A2438" s="2"/>
      <c r="B2438" s="1" t="s">
        <v>54</v>
      </c>
      <c r="C2438" s="1" t="s">
        <v>54</v>
      </c>
      <c r="D2438" s="1" t="s">
        <v>54</v>
      </c>
      <c r="E2438" s="1" t="s">
        <v>54</v>
      </c>
      <c r="I2438" s="1" t="s">
        <v>54</v>
      </c>
      <c r="J2438" s="2"/>
      <c r="K2438" s="1" t="s">
        <v>54</v>
      </c>
      <c r="M2438" s="1" t="b">
        <f>OR(Solution!$C$2=1,INDEX(Solution!$A$1:$A$11,Solution!$C$2)=Sales_Pipeline[Country])</f>
        <v>1</v>
      </c>
    </row>
    <row r="2439" spans="1:13" x14ac:dyDescent="0.25">
      <c r="A2439" s="2"/>
      <c r="B2439" s="1" t="s">
        <v>54</v>
      </c>
      <c r="C2439" s="1" t="s">
        <v>54</v>
      </c>
      <c r="D2439" s="1" t="s">
        <v>54</v>
      </c>
      <c r="E2439" s="1" t="s">
        <v>54</v>
      </c>
      <c r="I2439" s="1" t="s">
        <v>54</v>
      </c>
      <c r="J2439" s="2"/>
      <c r="K2439" s="1" t="s">
        <v>54</v>
      </c>
      <c r="M2439" s="1" t="b">
        <f>OR(Solution!$C$2=1,INDEX(Solution!$A$1:$A$11,Solution!$C$2)=Sales_Pipeline[Country])</f>
        <v>1</v>
      </c>
    </row>
    <row r="2440" spans="1:13" x14ac:dyDescent="0.25">
      <c r="A2440" s="2"/>
      <c r="B2440" s="1" t="s">
        <v>54</v>
      </c>
      <c r="C2440" s="1" t="s">
        <v>54</v>
      </c>
      <c r="D2440" s="1" t="s">
        <v>54</v>
      </c>
      <c r="E2440" s="1" t="s">
        <v>54</v>
      </c>
      <c r="I2440" s="1" t="s">
        <v>54</v>
      </c>
      <c r="J2440" s="2"/>
      <c r="K2440" s="1" t="s">
        <v>54</v>
      </c>
      <c r="M2440" s="1" t="b">
        <f>OR(Solution!$C$2=1,INDEX(Solution!$A$1:$A$11,Solution!$C$2)=Sales_Pipeline[Country])</f>
        <v>1</v>
      </c>
    </row>
    <row r="2441" spans="1:13" x14ac:dyDescent="0.25">
      <c r="A2441" s="2"/>
      <c r="B2441" s="1" t="s">
        <v>54</v>
      </c>
      <c r="C2441" s="1" t="s">
        <v>54</v>
      </c>
      <c r="D2441" s="1" t="s">
        <v>54</v>
      </c>
      <c r="E2441" s="1" t="s">
        <v>54</v>
      </c>
      <c r="I2441" s="1" t="s">
        <v>54</v>
      </c>
      <c r="J2441" s="2"/>
      <c r="K2441" s="1" t="s">
        <v>54</v>
      </c>
      <c r="M2441" s="1" t="b">
        <f>OR(Solution!$C$2=1,INDEX(Solution!$A$1:$A$11,Solution!$C$2)=Sales_Pipeline[Country])</f>
        <v>1</v>
      </c>
    </row>
    <row r="2442" spans="1:13" x14ac:dyDescent="0.25">
      <c r="A2442" s="2"/>
      <c r="B2442" s="1" t="s">
        <v>54</v>
      </c>
      <c r="C2442" s="1" t="s">
        <v>54</v>
      </c>
      <c r="D2442" s="1" t="s">
        <v>54</v>
      </c>
      <c r="E2442" s="1" t="s">
        <v>54</v>
      </c>
      <c r="I2442" s="1" t="s">
        <v>54</v>
      </c>
      <c r="J2442" s="2"/>
      <c r="K2442" s="1" t="s">
        <v>54</v>
      </c>
      <c r="M2442" s="1" t="b">
        <f>OR(Solution!$C$2=1,INDEX(Solution!$A$1:$A$11,Solution!$C$2)=Sales_Pipeline[Country])</f>
        <v>1</v>
      </c>
    </row>
    <row r="2443" spans="1:13" x14ac:dyDescent="0.25">
      <c r="A2443" s="2"/>
      <c r="B2443" s="1" t="s">
        <v>54</v>
      </c>
      <c r="C2443" s="1" t="s">
        <v>54</v>
      </c>
      <c r="D2443" s="1" t="s">
        <v>54</v>
      </c>
      <c r="E2443" s="1" t="s">
        <v>54</v>
      </c>
      <c r="I2443" s="1" t="s">
        <v>54</v>
      </c>
      <c r="J2443" s="2"/>
      <c r="K2443" s="1" t="s">
        <v>54</v>
      </c>
      <c r="M2443" s="1" t="b">
        <f>OR(Solution!$C$2=1,INDEX(Solution!$A$1:$A$11,Solution!$C$2)=Sales_Pipeline[Country])</f>
        <v>1</v>
      </c>
    </row>
    <row r="2444" spans="1:13" x14ac:dyDescent="0.25">
      <c r="A2444" s="2"/>
      <c r="B2444" s="1" t="s">
        <v>54</v>
      </c>
      <c r="C2444" s="1" t="s">
        <v>54</v>
      </c>
      <c r="D2444" s="1" t="s">
        <v>54</v>
      </c>
      <c r="E2444" s="1" t="s">
        <v>54</v>
      </c>
      <c r="I2444" s="1" t="s">
        <v>54</v>
      </c>
      <c r="J2444" s="2"/>
      <c r="K2444" s="1" t="s">
        <v>54</v>
      </c>
      <c r="M2444" s="1" t="b">
        <f>OR(Solution!$C$2=1,INDEX(Solution!$A$1:$A$11,Solution!$C$2)=Sales_Pipeline[Country])</f>
        <v>1</v>
      </c>
    </row>
    <row r="2445" spans="1:13" x14ac:dyDescent="0.25">
      <c r="A2445" s="2"/>
      <c r="B2445" s="1" t="s">
        <v>54</v>
      </c>
      <c r="C2445" s="1" t="s">
        <v>54</v>
      </c>
      <c r="D2445" s="1" t="s">
        <v>54</v>
      </c>
      <c r="E2445" s="1" t="s">
        <v>54</v>
      </c>
      <c r="I2445" s="1" t="s">
        <v>54</v>
      </c>
      <c r="J2445" s="2"/>
      <c r="K2445" s="1" t="s">
        <v>54</v>
      </c>
      <c r="M2445" s="1" t="b">
        <f>OR(Solution!$C$2=1,INDEX(Solution!$A$1:$A$11,Solution!$C$2)=Sales_Pipeline[Country])</f>
        <v>1</v>
      </c>
    </row>
    <row r="2446" spans="1:13" x14ac:dyDescent="0.25">
      <c r="A2446" s="2"/>
      <c r="B2446" s="1" t="s">
        <v>54</v>
      </c>
      <c r="C2446" s="1" t="s">
        <v>54</v>
      </c>
      <c r="D2446" s="1" t="s">
        <v>54</v>
      </c>
      <c r="E2446" s="1" t="s">
        <v>54</v>
      </c>
      <c r="I2446" s="1" t="s">
        <v>54</v>
      </c>
      <c r="J2446" s="2"/>
      <c r="K2446" s="1" t="s">
        <v>54</v>
      </c>
      <c r="M2446" s="1" t="b">
        <f>OR(Solution!$C$2=1,INDEX(Solution!$A$1:$A$11,Solution!$C$2)=Sales_Pipeline[Country])</f>
        <v>1</v>
      </c>
    </row>
    <row r="2447" spans="1:13" x14ac:dyDescent="0.25">
      <c r="A2447" s="2"/>
      <c r="B2447" s="1" t="s">
        <v>54</v>
      </c>
      <c r="C2447" s="1" t="s">
        <v>54</v>
      </c>
      <c r="D2447" s="1" t="s">
        <v>54</v>
      </c>
      <c r="E2447" s="1" t="s">
        <v>54</v>
      </c>
      <c r="I2447" s="1" t="s">
        <v>54</v>
      </c>
      <c r="J2447" s="2"/>
      <c r="K2447" s="1" t="s">
        <v>54</v>
      </c>
      <c r="M2447" s="1" t="b">
        <f>OR(Solution!$C$2=1,INDEX(Solution!$A$1:$A$11,Solution!$C$2)=Sales_Pipeline[Country])</f>
        <v>1</v>
      </c>
    </row>
    <row r="2448" spans="1:13" x14ac:dyDescent="0.25">
      <c r="A2448" s="2"/>
      <c r="B2448" s="1" t="s">
        <v>54</v>
      </c>
      <c r="C2448" s="1" t="s">
        <v>54</v>
      </c>
      <c r="D2448" s="1" t="s">
        <v>54</v>
      </c>
      <c r="E2448" s="1" t="s">
        <v>54</v>
      </c>
      <c r="I2448" s="1" t="s">
        <v>54</v>
      </c>
      <c r="J2448" s="2"/>
      <c r="K2448" s="1" t="s">
        <v>54</v>
      </c>
      <c r="M2448" s="1" t="b">
        <f>OR(Solution!$C$2=1,INDEX(Solution!$A$1:$A$11,Solution!$C$2)=Sales_Pipeline[Country])</f>
        <v>1</v>
      </c>
    </row>
    <row r="2449" spans="1:13" x14ac:dyDescent="0.25">
      <c r="A2449" s="2"/>
      <c r="B2449" s="1" t="s">
        <v>54</v>
      </c>
      <c r="C2449" s="1" t="s">
        <v>54</v>
      </c>
      <c r="D2449" s="1" t="s">
        <v>54</v>
      </c>
      <c r="E2449" s="1" t="s">
        <v>54</v>
      </c>
      <c r="I2449" s="1" t="s">
        <v>54</v>
      </c>
      <c r="J2449" s="2"/>
      <c r="K2449" s="1" t="s">
        <v>54</v>
      </c>
      <c r="M2449" s="1" t="b">
        <f>OR(Solution!$C$2=1,INDEX(Solution!$A$1:$A$11,Solution!$C$2)=Sales_Pipeline[Country])</f>
        <v>1</v>
      </c>
    </row>
    <row r="2450" spans="1:13" x14ac:dyDescent="0.25">
      <c r="A2450" s="2"/>
      <c r="B2450" s="1" t="s">
        <v>54</v>
      </c>
      <c r="C2450" s="1" t="s">
        <v>54</v>
      </c>
      <c r="D2450" s="1" t="s">
        <v>54</v>
      </c>
      <c r="E2450" s="1" t="s">
        <v>54</v>
      </c>
      <c r="I2450" s="1" t="s">
        <v>54</v>
      </c>
      <c r="J2450" s="2"/>
      <c r="K2450" s="1" t="s">
        <v>54</v>
      </c>
      <c r="M2450" s="1" t="b">
        <f>OR(Solution!$C$2=1,INDEX(Solution!$A$1:$A$11,Solution!$C$2)=Sales_Pipeline[Country])</f>
        <v>1</v>
      </c>
    </row>
    <row r="2451" spans="1:13" x14ac:dyDescent="0.25">
      <c r="A2451" s="2"/>
      <c r="B2451" s="1" t="s">
        <v>54</v>
      </c>
      <c r="C2451" s="1" t="s">
        <v>54</v>
      </c>
      <c r="D2451" s="1" t="s">
        <v>54</v>
      </c>
      <c r="E2451" s="1" t="s">
        <v>54</v>
      </c>
      <c r="I2451" s="1" t="s">
        <v>54</v>
      </c>
      <c r="J2451" s="2"/>
      <c r="K2451" s="1" t="s">
        <v>54</v>
      </c>
      <c r="M2451" s="1" t="b">
        <f>OR(Solution!$C$2=1,INDEX(Solution!$A$1:$A$11,Solution!$C$2)=Sales_Pipeline[Country])</f>
        <v>1</v>
      </c>
    </row>
    <row r="2452" spans="1:13" x14ac:dyDescent="0.25">
      <c r="A2452" s="2"/>
      <c r="B2452" s="1" t="s">
        <v>54</v>
      </c>
      <c r="C2452" s="1" t="s">
        <v>54</v>
      </c>
      <c r="D2452" s="1" t="s">
        <v>54</v>
      </c>
      <c r="E2452" s="1" t="s">
        <v>54</v>
      </c>
      <c r="I2452" s="1" t="s">
        <v>54</v>
      </c>
      <c r="J2452" s="2"/>
      <c r="K2452" s="1" t="s">
        <v>54</v>
      </c>
      <c r="M2452" s="1" t="b">
        <f>OR(Solution!$C$2=1,INDEX(Solution!$A$1:$A$11,Solution!$C$2)=Sales_Pipeline[Country])</f>
        <v>1</v>
      </c>
    </row>
    <row r="2453" spans="1:13" x14ac:dyDescent="0.25">
      <c r="A2453" s="2"/>
      <c r="B2453" s="1" t="s">
        <v>54</v>
      </c>
      <c r="C2453" s="1" t="s">
        <v>54</v>
      </c>
      <c r="D2453" s="1" t="s">
        <v>54</v>
      </c>
      <c r="E2453" s="1" t="s">
        <v>54</v>
      </c>
      <c r="I2453" s="1" t="s">
        <v>54</v>
      </c>
      <c r="J2453" s="2"/>
      <c r="K2453" s="1" t="s">
        <v>54</v>
      </c>
      <c r="M2453" s="1" t="b">
        <f>OR(Solution!$C$2=1,INDEX(Solution!$A$1:$A$11,Solution!$C$2)=Sales_Pipeline[Country])</f>
        <v>1</v>
      </c>
    </row>
    <row r="2454" spans="1:13" x14ac:dyDescent="0.25">
      <c r="A2454" s="2"/>
      <c r="B2454" s="1" t="s">
        <v>54</v>
      </c>
      <c r="C2454" s="1" t="s">
        <v>54</v>
      </c>
      <c r="D2454" s="1" t="s">
        <v>54</v>
      </c>
      <c r="E2454" s="1" t="s">
        <v>54</v>
      </c>
      <c r="I2454" s="1" t="s">
        <v>54</v>
      </c>
      <c r="J2454" s="2"/>
      <c r="K2454" s="1" t="s">
        <v>54</v>
      </c>
      <c r="M2454" s="1" t="b">
        <f>OR(Solution!$C$2=1,INDEX(Solution!$A$1:$A$11,Solution!$C$2)=Sales_Pipeline[Country])</f>
        <v>1</v>
      </c>
    </row>
    <row r="2455" spans="1:13" x14ac:dyDescent="0.25">
      <c r="A2455" s="2"/>
      <c r="B2455" s="1" t="s">
        <v>54</v>
      </c>
      <c r="C2455" s="1" t="s">
        <v>54</v>
      </c>
      <c r="D2455" s="1" t="s">
        <v>54</v>
      </c>
      <c r="E2455" s="1" t="s">
        <v>54</v>
      </c>
      <c r="I2455" s="1" t="s">
        <v>54</v>
      </c>
      <c r="J2455" s="2"/>
      <c r="K2455" s="1" t="s">
        <v>54</v>
      </c>
      <c r="M2455" s="1" t="b">
        <f>OR(Solution!$C$2=1,INDEX(Solution!$A$1:$A$11,Solution!$C$2)=Sales_Pipeline[Country])</f>
        <v>1</v>
      </c>
    </row>
    <row r="2456" spans="1:13" x14ac:dyDescent="0.25">
      <c r="A2456" s="2"/>
      <c r="B2456" s="1" t="s">
        <v>54</v>
      </c>
      <c r="C2456" s="1" t="s">
        <v>54</v>
      </c>
      <c r="D2456" s="1" t="s">
        <v>54</v>
      </c>
      <c r="E2456" s="1" t="s">
        <v>54</v>
      </c>
      <c r="I2456" s="1" t="s">
        <v>54</v>
      </c>
      <c r="J2456" s="2"/>
      <c r="K2456" s="1" t="s">
        <v>54</v>
      </c>
      <c r="M2456" s="1" t="b">
        <f>OR(Solution!$C$2=1,INDEX(Solution!$A$1:$A$11,Solution!$C$2)=Sales_Pipeline[Country])</f>
        <v>1</v>
      </c>
    </row>
    <row r="2457" spans="1:13" x14ac:dyDescent="0.25">
      <c r="A2457" s="2"/>
      <c r="B2457" s="1" t="s">
        <v>54</v>
      </c>
      <c r="C2457" s="1" t="s">
        <v>54</v>
      </c>
      <c r="D2457" s="1" t="s">
        <v>54</v>
      </c>
      <c r="E2457" s="1" t="s">
        <v>54</v>
      </c>
      <c r="I2457" s="1" t="s">
        <v>54</v>
      </c>
      <c r="J2457" s="2"/>
      <c r="K2457" s="1" t="s">
        <v>54</v>
      </c>
      <c r="M2457" s="1" t="b">
        <f>OR(Solution!$C$2=1,INDEX(Solution!$A$1:$A$11,Solution!$C$2)=Sales_Pipeline[Country])</f>
        <v>1</v>
      </c>
    </row>
    <row r="2458" spans="1:13" x14ac:dyDescent="0.25">
      <c r="A2458" s="2"/>
      <c r="B2458" s="1" t="s">
        <v>54</v>
      </c>
      <c r="C2458" s="1" t="s">
        <v>54</v>
      </c>
      <c r="D2458" s="1" t="s">
        <v>54</v>
      </c>
      <c r="E2458" s="1" t="s">
        <v>54</v>
      </c>
      <c r="I2458" s="1" t="s">
        <v>54</v>
      </c>
      <c r="J2458" s="2"/>
      <c r="K2458" s="1" t="s">
        <v>54</v>
      </c>
      <c r="M2458" s="1" t="b">
        <f>OR(Solution!$C$2=1,INDEX(Solution!$A$1:$A$11,Solution!$C$2)=Sales_Pipeline[Country])</f>
        <v>1</v>
      </c>
    </row>
    <row r="2459" spans="1:13" x14ac:dyDescent="0.25">
      <c r="A2459" s="2"/>
      <c r="B2459" s="1" t="s">
        <v>54</v>
      </c>
      <c r="C2459" s="1" t="s">
        <v>54</v>
      </c>
      <c r="D2459" s="1" t="s">
        <v>54</v>
      </c>
      <c r="E2459" s="1" t="s">
        <v>54</v>
      </c>
      <c r="I2459" s="1" t="s">
        <v>54</v>
      </c>
      <c r="J2459" s="2"/>
      <c r="K2459" s="1" t="s">
        <v>54</v>
      </c>
      <c r="M2459" s="1" t="b">
        <f>OR(Solution!$C$2=1,INDEX(Solution!$A$1:$A$11,Solution!$C$2)=Sales_Pipeline[Country])</f>
        <v>1</v>
      </c>
    </row>
    <row r="2460" spans="1:13" x14ac:dyDescent="0.25">
      <c r="A2460" s="2"/>
      <c r="B2460" s="1" t="s">
        <v>54</v>
      </c>
      <c r="C2460" s="1" t="s">
        <v>54</v>
      </c>
      <c r="D2460" s="1" t="s">
        <v>54</v>
      </c>
      <c r="E2460" s="1" t="s">
        <v>54</v>
      </c>
      <c r="I2460" s="1" t="s">
        <v>54</v>
      </c>
      <c r="J2460" s="2"/>
      <c r="K2460" s="1" t="s">
        <v>54</v>
      </c>
      <c r="M2460" s="1" t="b">
        <f>OR(Solution!$C$2=1,INDEX(Solution!$A$1:$A$11,Solution!$C$2)=Sales_Pipeline[Country])</f>
        <v>1</v>
      </c>
    </row>
    <row r="2461" spans="1:13" x14ac:dyDescent="0.25">
      <c r="A2461" s="2"/>
      <c r="B2461" s="1" t="s">
        <v>54</v>
      </c>
      <c r="C2461" s="1" t="s">
        <v>54</v>
      </c>
      <c r="D2461" s="1" t="s">
        <v>54</v>
      </c>
      <c r="E2461" s="1" t="s">
        <v>54</v>
      </c>
      <c r="I2461" s="1" t="s">
        <v>54</v>
      </c>
      <c r="J2461" s="2"/>
      <c r="K2461" s="1" t="s">
        <v>54</v>
      </c>
      <c r="M2461" s="1" t="b">
        <f>OR(Solution!$C$2=1,INDEX(Solution!$A$1:$A$11,Solution!$C$2)=Sales_Pipeline[Country])</f>
        <v>1</v>
      </c>
    </row>
    <row r="2462" spans="1:13" x14ac:dyDescent="0.25">
      <c r="A2462" s="2"/>
      <c r="B2462" s="1" t="s">
        <v>54</v>
      </c>
      <c r="C2462" s="1" t="s">
        <v>54</v>
      </c>
      <c r="D2462" s="1" t="s">
        <v>54</v>
      </c>
      <c r="E2462" s="1" t="s">
        <v>54</v>
      </c>
      <c r="I2462" s="1" t="s">
        <v>54</v>
      </c>
      <c r="J2462" s="2"/>
      <c r="K2462" s="1" t="s">
        <v>54</v>
      </c>
      <c r="M2462" s="1" t="b">
        <f>OR(Solution!$C$2=1,INDEX(Solution!$A$1:$A$11,Solution!$C$2)=Sales_Pipeline[Country])</f>
        <v>1</v>
      </c>
    </row>
    <row r="2463" spans="1:13" x14ac:dyDescent="0.25">
      <c r="A2463" s="2"/>
      <c r="B2463" s="1" t="s">
        <v>54</v>
      </c>
      <c r="C2463" s="1" t="s">
        <v>54</v>
      </c>
      <c r="D2463" s="1" t="s">
        <v>54</v>
      </c>
      <c r="E2463" s="1" t="s">
        <v>54</v>
      </c>
      <c r="I2463" s="1" t="s">
        <v>54</v>
      </c>
      <c r="J2463" s="2"/>
      <c r="K2463" s="1" t="s">
        <v>54</v>
      </c>
      <c r="M2463" s="1" t="b">
        <f>OR(Solution!$C$2=1,INDEX(Solution!$A$1:$A$11,Solution!$C$2)=Sales_Pipeline[Country])</f>
        <v>1</v>
      </c>
    </row>
    <row r="2464" spans="1:13" x14ac:dyDescent="0.25">
      <c r="A2464" s="2"/>
      <c r="B2464" s="1" t="s">
        <v>54</v>
      </c>
      <c r="C2464" s="1" t="s">
        <v>54</v>
      </c>
      <c r="D2464" s="1" t="s">
        <v>54</v>
      </c>
      <c r="E2464" s="1" t="s">
        <v>54</v>
      </c>
      <c r="I2464" s="1" t="s">
        <v>54</v>
      </c>
      <c r="J2464" s="2"/>
      <c r="K2464" s="1" t="s">
        <v>54</v>
      </c>
      <c r="M2464" s="1" t="b">
        <f>OR(Solution!$C$2=1,INDEX(Solution!$A$1:$A$11,Solution!$C$2)=Sales_Pipeline[Country])</f>
        <v>1</v>
      </c>
    </row>
    <row r="2465" spans="1:13" x14ac:dyDescent="0.25">
      <c r="A2465" s="2"/>
      <c r="B2465" s="1" t="s">
        <v>54</v>
      </c>
      <c r="C2465" s="1" t="s">
        <v>54</v>
      </c>
      <c r="D2465" s="1" t="s">
        <v>54</v>
      </c>
      <c r="E2465" s="1" t="s">
        <v>54</v>
      </c>
      <c r="I2465" s="1" t="s">
        <v>54</v>
      </c>
      <c r="J2465" s="2"/>
      <c r="K2465" s="1" t="s">
        <v>54</v>
      </c>
      <c r="M2465" s="1" t="b">
        <f>OR(Solution!$C$2=1,INDEX(Solution!$A$1:$A$11,Solution!$C$2)=Sales_Pipeline[Country])</f>
        <v>1</v>
      </c>
    </row>
    <row r="2466" spans="1:13" x14ac:dyDescent="0.25">
      <c r="A2466" s="2"/>
      <c r="B2466" s="1" t="s">
        <v>54</v>
      </c>
      <c r="C2466" s="1" t="s">
        <v>54</v>
      </c>
      <c r="D2466" s="1" t="s">
        <v>54</v>
      </c>
      <c r="E2466" s="1" t="s">
        <v>54</v>
      </c>
      <c r="I2466" s="1" t="s">
        <v>54</v>
      </c>
      <c r="J2466" s="2"/>
      <c r="K2466" s="1" t="s">
        <v>54</v>
      </c>
      <c r="M2466" s="1" t="b">
        <f>OR(Solution!$C$2=1,INDEX(Solution!$A$1:$A$11,Solution!$C$2)=Sales_Pipeline[Country])</f>
        <v>1</v>
      </c>
    </row>
    <row r="2467" spans="1:13" x14ac:dyDescent="0.25">
      <c r="A2467" s="2"/>
      <c r="B2467" s="1" t="s">
        <v>54</v>
      </c>
      <c r="C2467" s="1" t="s">
        <v>54</v>
      </c>
      <c r="D2467" s="1" t="s">
        <v>54</v>
      </c>
      <c r="E2467" s="1" t="s">
        <v>54</v>
      </c>
      <c r="I2467" s="1" t="s">
        <v>54</v>
      </c>
      <c r="J2467" s="2"/>
      <c r="K2467" s="1" t="s">
        <v>54</v>
      </c>
      <c r="M2467" s="1" t="b">
        <f>OR(Solution!$C$2=1,INDEX(Solution!$A$1:$A$11,Solution!$C$2)=Sales_Pipeline[Country])</f>
        <v>1</v>
      </c>
    </row>
    <row r="2468" spans="1:13" x14ac:dyDescent="0.25">
      <c r="A2468" s="2"/>
      <c r="B2468" s="1" t="s">
        <v>54</v>
      </c>
      <c r="C2468" s="1" t="s">
        <v>54</v>
      </c>
      <c r="D2468" s="1" t="s">
        <v>54</v>
      </c>
      <c r="E2468" s="1" t="s">
        <v>54</v>
      </c>
      <c r="I2468" s="1" t="s">
        <v>54</v>
      </c>
      <c r="J2468" s="2"/>
      <c r="K2468" s="1" t="s">
        <v>54</v>
      </c>
      <c r="M2468" s="1" t="b">
        <f>OR(Solution!$C$2=1,INDEX(Solution!$A$1:$A$11,Solution!$C$2)=Sales_Pipeline[Country])</f>
        <v>1</v>
      </c>
    </row>
    <row r="2469" spans="1:13" x14ac:dyDescent="0.25">
      <c r="A2469" s="2"/>
      <c r="B2469" s="1" t="s">
        <v>54</v>
      </c>
      <c r="C2469" s="1" t="s">
        <v>54</v>
      </c>
      <c r="D2469" s="1" t="s">
        <v>54</v>
      </c>
      <c r="E2469" s="1" t="s">
        <v>54</v>
      </c>
      <c r="I2469" s="1" t="s">
        <v>54</v>
      </c>
      <c r="J2469" s="2"/>
      <c r="K2469" s="1" t="s">
        <v>54</v>
      </c>
      <c r="M2469" s="1" t="b">
        <f>OR(Solution!$C$2=1,INDEX(Solution!$A$1:$A$11,Solution!$C$2)=Sales_Pipeline[Country])</f>
        <v>1</v>
      </c>
    </row>
    <row r="2470" spans="1:13" x14ac:dyDescent="0.25">
      <c r="A2470" s="2"/>
      <c r="B2470" s="1" t="s">
        <v>54</v>
      </c>
      <c r="C2470" s="1" t="s">
        <v>54</v>
      </c>
      <c r="D2470" s="1" t="s">
        <v>54</v>
      </c>
      <c r="E2470" s="1" t="s">
        <v>54</v>
      </c>
      <c r="I2470" s="1" t="s">
        <v>54</v>
      </c>
      <c r="J2470" s="2"/>
      <c r="K2470" s="1" t="s">
        <v>54</v>
      </c>
      <c r="M2470" s="1" t="b">
        <f>OR(Solution!$C$2=1,INDEX(Solution!$A$1:$A$11,Solution!$C$2)=Sales_Pipeline[Country])</f>
        <v>1</v>
      </c>
    </row>
    <row r="2471" spans="1:13" x14ac:dyDescent="0.25">
      <c r="A2471" s="2"/>
      <c r="B2471" s="1" t="s">
        <v>54</v>
      </c>
      <c r="C2471" s="1" t="s">
        <v>54</v>
      </c>
      <c r="D2471" s="1" t="s">
        <v>54</v>
      </c>
      <c r="E2471" s="1" t="s">
        <v>54</v>
      </c>
      <c r="I2471" s="1" t="s">
        <v>54</v>
      </c>
      <c r="J2471" s="2"/>
      <c r="K2471" s="1" t="s">
        <v>54</v>
      </c>
      <c r="M2471" s="1" t="b">
        <f>OR(Solution!$C$2=1,INDEX(Solution!$A$1:$A$11,Solution!$C$2)=Sales_Pipeline[Country])</f>
        <v>1</v>
      </c>
    </row>
    <row r="2472" spans="1:13" x14ac:dyDescent="0.25">
      <c r="A2472" s="2"/>
      <c r="B2472" s="1" t="s">
        <v>54</v>
      </c>
      <c r="C2472" s="1" t="s">
        <v>54</v>
      </c>
      <c r="D2472" s="1" t="s">
        <v>54</v>
      </c>
      <c r="E2472" s="1" t="s">
        <v>54</v>
      </c>
      <c r="I2472" s="1" t="s">
        <v>54</v>
      </c>
      <c r="J2472" s="2"/>
      <c r="K2472" s="1" t="s">
        <v>54</v>
      </c>
      <c r="M2472" s="1" t="b">
        <f>OR(Solution!$C$2=1,INDEX(Solution!$A$1:$A$11,Solution!$C$2)=Sales_Pipeline[Country])</f>
        <v>1</v>
      </c>
    </row>
    <row r="2473" spans="1:13" x14ac:dyDescent="0.25">
      <c r="A2473" s="2"/>
      <c r="B2473" s="1" t="s">
        <v>54</v>
      </c>
      <c r="C2473" s="1" t="s">
        <v>54</v>
      </c>
      <c r="D2473" s="1" t="s">
        <v>54</v>
      </c>
      <c r="E2473" s="1" t="s">
        <v>54</v>
      </c>
      <c r="I2473" s="1" t="s">
        <v>54</v>
      </c>
      <c r="J2473" s="2"/>
      <c r="K2473" s="1" t="s">
        <v>54</v>
      </c>
      <c r="M2473" s="1" t="b">
        <f>OR(Solution!$C$2=1,INDEX(Solution!$A$1:$A$11,Solution!$C$2)=Sales_Pipeline[Country])</f>
        <v>1</v>
      </c>
    </row>
    <row r="2474" spans="1:13" x14ac:dyDescent="0.25">
      <c r="A2474" s="2"/>
      <c r="B2474" s="1" t="s">
        <v>54</v>
      </c>
      <c r="C2474" s="1" t="s">
        <v>54</v>
      </c>
      <c r="D2474" s="1" t="s">
        <v>54</v>
      </c>
      <c r="E2474" s="1" t="s">
        <v>54</v>
      </c>
      <c r="I2474" s="1" t="s">
        <v>54</v>
      </c>
      <c r="J2474" s="2"/>
      <c r="K2474" s="1" t="s">
        <v>54</v>
      </c>
      <c r="M2474" s="1" t="b">
        <f>OR(Solution!$C$2=1,INDEX(Solution!$A$1:$A$11,Solution!$C$2)=Sales_Pipeline[Country])</f>
        <v>1</v>
      </c>
    </row>
    <row r="2475" spans="1:13" x14ac:dyDescent="0.25">
      <c r="A2475" s="2"/>
      <c r="B2475" s="1" t="s">
        <v>54</v>
      </c>
      <c r="C2475" s="1" t="s">
        <v>54</v>
      </c>
      <c r="D2475" s="1" t="s">
        <v>54</v>
      </c>
      <c r="E2475" s="1" t="s">
        <v>54</v>
      </c>
      <c r="I2475" s="1" t="s">
        <v>54</v>
      </c>
      <c r="J2475" s="2"/>
      <c r="K2475" s="1" t="s">
        <v>54</v>
      </c>
      <c r="M2475" s="1" t="b">
        <f>OR(Solution!$C$2=1,INDEX(Solution!$A$1:$A$11,Solution!$C$2)=Sales_Pipeline[Country])</f>
        <v>1</v>
      </c>
    </row>
    <row r="2476" spans="1:13" x14ac:dyDescent="0.25">
      <c r="A2476" s="2"/>
      <c r="B2476" s="1" t="s">
        <v>54</v>
      </c>
      <c r="C2476" s="1" t="s">
        <v>54</v>
      </c>
      <c r="D2476" s="1" t="s">
        <v>54</v>
      </c>
      <c r="E2476" s="1" t="s">
        <v>54</v>
      </c>
      <c r="I2476" s="1" t="s">
        <v>54</v>
      </c>
      <c r="J2476" s="2"/>
      <c r="K2476" s="1" t="s">
        <v>54</v>
      </c>
      <c r="M2476" s="1" t="b">
        <f>OR(Solution!$C$2=1,INDEX(Solution!$A$1:$A$11,Solution!$C$2)=Sales_Pipeline[Country])</f>
        <v>1</v>
      </c>
    </row>
    <row r="2477" spans="1:13" x14ac:dyDescent="0.25">
      <c r="A2477" s="2"/>
      <c r="B2477" s="1" t="s">
        <v>54</v>
      </c>
      <c r="C2477" s="1" t="s">
        <v>54</v>
      </c>
      <c r="D2477" s="1" t="s">
        <v>54</v>
      </c>
      <c r="E2477" s="1" t="s">
        <v>54</v>
      </c>
      <c r="I2477" s="1" t="s">
        <v>54</v>
      </c>
      <c r="J2477" s="2"/>
      <c r="K2477" s="1" t="s">
        <v>54</v>
      </c>
      <c r="M2477" s="1" t="b">
        <f>OR(Solution!$C$2=1,INDEX(Solution!$A$1:$A$11,Solution!$C$2)=Sales_Pipeline[Country])</f>
        <v>1</v>
      </c>
    </row>
    <row r="2478" spans="1:13" x14ac:dyDescent="0.25">
      <c r="A2478" s="2"/>
      <c r="B2478" s="1" t="s">
        <v>54</v>
      </c>
      <c r="C2478" s="1" t="s">
        <v>54</v>
      </c>
      <c r="D2478" s="1" t="s">
        <v>54</v>
      </c>
      <c r="E2478" s="1" t="s">
        <v>54</v>
      </c>
      <c r="I2478" s="1" t="s">
        <v>54</v>
      </c>
      <c r="J2478" s="2"/>
      <c r="K2478" s="1" t="s">
        <v>54</v>
      </c>
      <c r="M2478" s="1" t="b">
        <f>OR(Solution!$C$2=1,INDEX(Solution!$A$1:$A$11,Solution!$C$2)=Sales_Pipeline[Country])</f>
        <v>1</v>
      </c>
    </row>
    <row r="2479" spans="1:13" x14ac:dyDescent="0.25">
      <c r="A2479" s="2"/>
      <c r="B2479" s="1" t="s">
        <v>54</v>
      </c>
      <c r="C2479" s="1" t="s">
        <v>54</v>
      </c>
      <c r="D2479" s="1" t="s">
        <v>54</v>
      </c>
      <c r="E2479" s="1" t="s">
        <v>54</v>
      </c>
      <c r="I2479" s="1" t="s">
        <v>54</v>
      </c>
      <c r="J2479" s="2"/>
      <c r="K2479" s="1" t="s">
        <v>54</v>
      </c>
      <c r="M2479" s="1" t="b">
        <f>OR(Solution!$C$2=1,INDEX(Solution!$A$1:$A$11,Solution!$C$2)=Sales_Pipeline[Country])</f>
        <v>1</v>
      </c>
    </row>
    <row r="2480" spans="1:13" x14ac:dyDescent="0.25">
      <c r="A2480" s="2"/>
      <c r="B2480" s="1" t="s">
        <v>54</v>
      </c>
      <c r="C2480" s="1" t="s">
        <v>54</v>
      </c>
      <c r="D2480" s="1" t="s">
        <v>54</v>
      </c>
      <c r="E2480" s="1" t="s">
        <v>54</v>
      </c>
      <c r="I2480" s="1" t="s">
        <v>54</v>
      </c>
      <c r="J2480" s="2"/>
      <c r="K2480" s="1" t="s">
        <v>54</v>
      </c>
      <c r="M2480" s="1" t="b">
        <f>OR(Solution!$C$2=1,INDEX(Solution!$A$1:$A$11,Solution!$C$2)=Sales_Pipeline[Country])</f>
        <v>1</v>
      </c>
    </row>
    <row r="2481" spans="1:13" x14ac:dyDescent="0.25">
      <c r="A2481" s="2"/>
      <c r="B2481" s="1" t="s">
        <v>54</v>
      </c>
      <c r="C2481" s="1" t="s">
        <v>54</v>
      </c>
      <c r="D2481" s="1" t="s">
        <v>54</v>
      </c>
      <c r="E2481" s="1" t="s">
        <v>54</v>
      </c>
      <c r="I2481" s="1" t="s">
        <v>54</v>
      </c>
      <c r="J2481" s="2"/>
      <c r="K2481" s="1" t="s">
        <v>54</v>
      </c>
      <c r="M2481" s="1" t="b">
        <f>OR(Solution!$C$2=1,INDEX(Solution!$A$1:$A$11,Solution!$C$2)=Sales_Pipeline[Country])</f>
        <v>1</v>
      </c>
    </row>
    <row r="2482" spans="1:13" x14ac:dyDescent="0.25">
      <c r="A2482" s="2"/>
      <c r="B2482" s="1" t="s">
        <v>54</v>
      </c>
      <c r="C2482" s="1" t="s">
        <v>54</v>
      </c>
      <c r="D2482" s="1" t="s">
        <v>54</v>
      </c>
      <c r="E2482" s="1" t="s">
        <v>54</v>
      </c>
      <c r="I2482" s="1" t="s">
        <v>54</v>
      </c>
      <c r="J2482" s="2"/>
      <c r="K2482" s="1" t="s">
        <v>54</v>
      </c>
      <c r="M2482" s="1" t="b">
        <f>OR(Solution!$C$2=1,INDEX(Solution!$A$1:$A$11,Solution!$C$2)=Sales_Pipeline[Country])</f>
        <v>1</v>
      </c>
    </row>
    <row r="2483" spans="1:13" x14ac:dyDescent="0.25">
      <c r="A2483" s="2"/>
      <c r="B2483" s="1" t="s">
        <v>54</v>
      </c>
      <c r="C2483" s="1" t="s">
        <v>54</v>
      </c>
      <c r="D2483" s="1" t="s">
        <v>54</v>
      </c>
      <c r="E2483" s="1" t="s">
        <v>54</v>
      </c>
      <c r="I2483" s="1" t="s">
        <v>54</v>
      </c>
      <c r="J2483" s="2"/>
      <c r="K2483" s="1" t="s">
        <v>54</v>
      </c>
      <c r="M2483" s="1" t="b">
        <f>OR(Solution!$C$2=1,INDEX(Solution!$A$1:$A$11,Solution!$C$2)=Sales_Pipeline[Country])</f>
        <v>1</v>
      </c>
    </row>
    <row r="2484" spans="1:13" x14ac:dyDescent="0.25">
      <c r="A2484" s="2"/>
      <c r="B2484" s="1" t="s">
        <v>54</v>
      </c>
      <c r="C2484" s="1" t="s">
        <v>54</v>
      </c>
      <c r="D2484" s="1" t="s">
        <v>54</v>
      </c>
      <c r="E2484" s="1" t="s">
        <v>54</v>
      </c>
      <c r="I2484" s="1" t="s">
        <v>54</v>
      </c>
      <c r="J2484" s="2"/>
      <c r="K2484" s="1" t="s">
        <v>54</v>
      </c>
      <c r="M2484" s="1" t="b">
        <f>OR(Solution!$C$2=1,INDEX(Solution!$A$1:$A$11,Solution!$C$2)=Sales_Pipeline[Country])</f>
        <v>1</v>
      </c>
    </row>
    <row r="2485" spans="1:13" x14ac:dyDescent="0.25">
      <c r="A2485" s="2"/>
      <c r="B2485" s="1" t="s">
        <v>54</v>
      </c>
      <c r="C2485" s="1" t="s">
        <v>54</v>
      </c>
      <c r="D2485" s="1" t="s">
        <v>54</v>
      </c>
      <c r="E2485" s="1" t="s">
        <v>54</v>
      </c>
      <c r="I2485" s="1" t="s">
        <v>54</v>
      </c>
      <c r="J2485" s="2"/>
      <c r="K2485" s="1" t="s">
        <v>54</v>
      </c>
      <c r="M2485" s="1" t="b">
        <f>OR(Solution!$C$2=1,INDEX(Solution!$A$1:$A$11,Solution!$C$2)=Sales_Pipeline[Country])</f>
        <v>1</v>
      </c>
    </row>
    <row r="2486" spans="1:13" x14ac:dyDescent="0.25">
      <c r="A2486" s="2"/>
      <c r="B2486" s="1" t="s">
        <v>54</v>
      </c>
      <c r="C2486" s="1" t="s">
        <v>54</v>
      </c>
      <c r="D2486" s="1" t="s">
        <v>54</v>
      </c>
      <c r="E2486" s="1" t="s">
        <v>54</v>
      </c>
      <c r="I2486" s="1" t="s">
        <v>54</v>
      </c>
      <c r="J2486" s="2"/>
      <c r="K2486" s="1" t="s">
        <v>54</v>
      </c>
      <c r="M2486" s="1" t="b">
        <f>OR(Solution!$C$2=1,INDEX(Solution!$A$1:$A$11,Solution!$C$2)=Sales_Pipeline[Country])</f>
        <v>1</v>
      </c>
    </row>
    <row r="2487" spans="1:13" x14ac:dyDescent="0.25">
      <c r="A2487" s="2"/>
      <c r="B2487" s="1" t="s">
        <v>54</v>
      </c>
      <c r="C2487" s="1" t="s">
        <v>54</v>
      </c>
      <c r="D2487" s="1" t="s">
        <v>54</v>
      </c>
      <c r="E2487" s="1" t="s">
        <v>54</v>
      </c>
      <c r="I2487" s="1" t="s">
        <v>54</v>
      </c>
      <c r="J2487" s="2"/>
      <c r="K2487" s="1" t="s">
        <v>54</v>
      </c>
      <c r="M2487" s="1" t="b">
        <f>OR(Solution!$C$2=1,INDEX(Solution!$A$1:$A$11,Solution!$C$2)=Sales_Pipeline[Country])</f>
        <v>1</v>
      </c>
    </row>
    <row r="2488" spans="1:13" x14ac:dyDescent="0.25">
      <c r="A2488" s="2"/>
      <c r="B2488" s="1" t="s">
        <v>54</v>
      </c>
      <c r="C2488" s="1" t="s">
        <v>54</v>
      </c>
      <c r="D2488" s="1" t="s">
        <v>54</v>
      </c>
      <c r="E2488" s="1" t="s">
        <v>54</v>
      </c>
      <c r="I2488" s="1" t="s">
        <v>54</v>
      </c>
      <c r="J2488" s="2"/>
      <c r="K2488" s="1" t="s">
        <v>54</v>
      </c>
      <c r="M2488" s="1" t="b">
        <f>OR(Solution!$C$2=1,INDEX(Solution!$A$1:$A$11,Solution!$C$2)=Sales_Pipeline[Country])</f>
        <v>1</v>
      </c>
    </row>
    <row r="2489" spans="1:13" x14ac:dyDescent="0.25">
      <c r="A2489" s="2"/>
      <c r="B2489" s="1" t="s">
        <v>54</v>
      </c>
      <c r="C2489" s="1" t="s">
        <v>54</v>
      </c>
      <c r="D2489" s="1" t="s">
        <v>54</v>
      </c>
      <c r="E2489" s="1" t="s">
        <v>54</v>
      </c>
      <c r="I2489" s="1" t="s">
        <v>54</v>
      </c>
      <c r="J2489" s="2"/>
      <c r="K2489" s="1" t="s">
        <v>54</v>
      </c>
      <c r="M2489" s="1" t="b">
        <f>OR(Solution!$C$2=1,INDEX(Solution!$A$1:$A$11,Solution!$C$2)=Sales_Pipeline[Country])</f>
        <v>1</v>
      </c>
    </row>
    <row r="2490" spans="1:13" x14ac:dyDescent="0.25">
      <c r="A2490" s="2"/>
      <c r="B2490" s="1" t="s">
        <v>54</v>
      </c>
      <c r="C2490" s="1" t="s">
        <v>54</v>
      </c>
      <c r="D2490" s="1" t="s">
        <v>54</v>
      </c>
      <c r="E2490" s="1" t="s">
        <v>54</v>
      </c>
      <c r="I2490" s="1" t="s">
        <v>54</v>
      </c>
      <c r="J2490" s="2"/>
      <c r="K2490" s="1" t="s">
        <v>54</v>
      </c>
      <c r="M2490" s="1" t="b">
        <f>OR(Solution!$C$2=1,INDEX(Solution!$A$1:$A$11,Solution!$C$2)=Sales_Pipeline[Country])</f>
        <v>1</v>
      </c>
    </row>
    <row r="2491" spans="1:13" x14ac:dyDescent="0.25">
      <c r="A2491" s="2"/>
      <c r="B2491" s="1" t="s">
        <v>54</v>
      </c>
      <c r="C2491" s="1" t="s">
        <v>54</v>
      </c>
      <c r="D2491" s="1" t="s">
        <v>54</v>
      </c>
      <c r="E2491" s="1" t="s">
        <v>54</v>
      </c>
      <c r="I2491" s="1" t="s">
        <v>54</v>
      </c>
      <c r="J2491" s="2"/>
      <c r="K2491" s="1" t="s">
        <v>54</v>
      </c>
      <c r="M2491" s="1" t="b">
        <f>OR(Solution!$C$2=1,INDEX(Solution!$A$1:$A$11,Solution!$C$2)=Sales_Pipeline[Country])</f>
        <v>1</v>
      </c>
    </row>
    <row r="2492" spans="1:13" x14ac:dyDescent="0.25">
      <c r="A2492" s="2"/>
      <c r="B2492" s="1" t="s">
        <v>54</v>
      </c>
      <c r="C2492" s="1" t="s">
        <v>54</v>
      </c>
      <c r="D2492" s="1" t="s">
        <v>54</v>
      </c>
      <c r="E2492" s="1" t="s">
        <v>54</v>
      </c>
      <c r="I2492" s="1" t="s">
        <v>54</v>
      </c>
      <c r="J2492" s="2"/>
      <c r="K2492" s="1" t="s">
        <v>54</v>
      </c>
      <c r="M2492" s="1" t="b">
        <f>OR(Solution!$C$2=1,INDEX(Solution!$A$1:$A$11,Solution!$C$2)=Sales_Pipeline[Country])</f>
        <v>1</v>
      </c>
    </row>
    <row r="2493" spans="1:13" x14ac:dyDescent="0.25">
      <c r="A2493" s="2"/>
      <c r="B2493" s="1" t="s">
        <v>54</v>
      </c>
      <c r="C2493" s="1" t="s">
        <v>54</v>
      </c>
      <c r="D2493" s="1" t="s">
        <v>54</v>
      </c>
      <c r="E2493" s="1" t="s">
        <v>54</v>
      </c>
      <c r="I2493" s="1" t="s">
        <v>54</v>
      </c>
      <c r="J2493" s="2"/>
      <c r="K2493" s="1" t="s">
        <v>54</v>
      </c>
      <c r="M2493" s="1" t="b">
        <f>OR(Solution!$C$2=1,INDEX(Solution!$A$1:$A$11,Solution!$C$2)=Sales_Pipeline[Country])</f>
        <v>1</v>
      </c>
    </row>
    <row r="2494" spans="1:13" x14ac:dyDescent="0.25">
      <c r="A2494" s="2"/>
      <c r="B2494" s="1" t="s">
        <v>54</v>
      </c>
      <c r="C2494" s="1" t="s">
        <v>54</v>
      </c>
      <c r="D2494" s="1" t="s">
        <v>54</v>
      </c>
      <c r="E2494" s="1" t="s">
        <v>54</v>
      </c>
      <c r="I2494" s="1" t="s">
        <v>54</v>
      </c>
      <c r="J2494" s="2"/>
      <c r="K2494" s="1" t="s">
        <v>54</v>
      </c>
      <c r="M2494" s="1" t="b">
        <f>OR(Solution!$C$2=1,INDEX(Solution!$A$1:$A$11,Solution!$C$2)=Sales_Pipeline[Country])</f>
        <v>1</v>
      </c>
    </row>
    <row r="2495" spans="1:13" x14ac:dyDescent="0.25">
      <c r="A2495" s="2"/>
      <c r="B2495" s="1" t="s">
        <v>54</v>
      </c>
      <c r="C2495" s="1" t="s">
        <v>54</v>
      </c>
      <c r="D2495" s="1" t="s">
        <v>54</v>
      </c>
      <c r="E2495" s="1" t="s">
        <v>54</v>
      </c>
      <c r="I2495" s="1" t="s">
        <v>54</v>
      </c>
      <c r="J2495" s="2"/>
      <c r="K2495" s="1" t="s">
        <v>54</v>
      </c>
      <c r="M2495" s="1" t="b">
        <f>OR(Solution!$C$2=1,INDEX(Solution!$A$1:$A$11,Solution!$C$2)=Sales_Pipeline[Country])</f>
        <v>1</v>
      </c>
    </row>
    <row r="2496" spans="1:13" x14ac:dyDescent="0.25">
      <c r="A2496" s="2"/>
      <c r="B2496" s="1" t="s">
        <v>54</v>
      </c>
      <c r="C2496" s="1" t="s">
        <v>54</v>
      </c>
      <c r="D2496" s="1" t="s">
        <v>54</v>
      </c>
      <c r="E2496" s="1" t="s">
        <v>54</v>
      </c>
      <c r="I2496" s="1" t="s">
        <v>54</v>
      </c>
      <c r="J2496" s="2"/>
      <c r="K2496" s="1" t="s">
        <v>54</v>
      </c>
      <c r="M2496" s="1" t="b">
        <f>OR(Solution!$C$2=1,INDEX(Solution!$A$1:$A$11,Solution!$C$2)=Sales_Pipeline[Country])</f>
        <v>1</v>
      </c>
    </row>
    <row r="2497" spans="1:13" x14ac:dyDescent="0.25">
      <c r="A2497" s="2"/>
      <c r="B2497" s="1" t="s">
        <v>54</v>
      </c>
      <c r="C2497" s="1" t="s">
        <v>54</v>
      </c>
      <c r="D2497" s="1" t="s">
        <v>54</v>
      </c>
      <c r="E2497" s="1" t="s">
        <v>54</v>
      </c>
      <c r="I2497" s="1" t="s">
        <v>54</v>
      </c>
      <c r="J2497" s="2"/>
      <c r="K2497" s="1" t="s">
        <v>54</v>
      </c>
      <c r="M2497" s="1" t="b">
        <f>OR(Solution!$C$2=1,INDEX(Solution!$A$1:$A$11,Solution!$C$2)=Sales_Pipeline[Country])</f>
        <v>1</v>
      </c>
    </row>
    <row r="2498" spans="1:13" x14ac:dyDescent="0.25">
      <c r="A2498" s="2"/>
      <c r="B2498" s="1" t="s">
        <v>54</v>
      </c>
      <c r="C2498" s="1" t="s">
        <v>54</v>
      </c>
      <c r="D2498" s="1" t="s">
        <v>54</v>
      </c>
      <c r="E2498" s="1" t="s">
        <v>54</v>
      </c>
      <c r="I2498" s="1" t="s">
        <v>54</v>
      </c>
      <c r="J2498" s="2"/>
      <c r="K2498" s="1" t="s">
        <v>54</v>
      </c>
      <c r="M2498" s="1" t="b">
        <f>OR(Solution!$C$2=1,INDEX(Solution!$A$1:$A$11,Solution!$C$2)=Sales_Pipeline[Country])</f>
        <v>1</v>
      </c>
    </row>
    <row r="2499" spans="1:13" x14ac:dyDescent="0.25">
      <c r="A2499" s="2"/>
      <c r="B2499" s="1" t="s">
        <v>54</v>
      </c>
      <c r="C2499" s="1" t="s">
        <v>54</v>
      </c>
      <c r="D2499" s="1" t="s">
        <v>54</v>
      </c>
      <c r="E2499" s="1" t="s">
        <v>54</v>
      </c>
      <c r="I2499" s="1" t="s">
        <v>54</v>
      </c>
      <c r="J2499" s="2"/>
      <c r="K2499" s="1" t="s">
        <v>54</v>
      </c>
      <c r="M2499" s="1" t="b">
        <f>OR(Solution!$C$2=1,INDEX(Solution!$A$1:$A$11,Solution!$C$2)=Sales_Pipeline[Country])</f>
        <v>1</v>
      </c>
    </row>
    <row r="2500" spans="1:13" x14ac:dyDescent="0.25">
      <c r="A2500" s="2"/>
      <c r="B2500" s="1" t="s">
        <v>54</v>
      </c>
      <c r="C2500" s="1" t="s">
        <v>54</v>
      </c>
      <c r="D2500" s="1" t="s">
        <v>54</v>
      </c>
      <c r="E2500" s="1" t="s">
        <v>54</v>
      </c>
      <c r="I2500" s="1" t="s">
        <v>54</v>
      </c>
      <c r="J2500" s="2"/>
      <c r="K2500" s="1" t="s">
        <v>54</v>
      </c>
      <c r="M2500" s="1" t="b">
        <f>OR(Solution!$C$2=1,INDEX(Solution!$A$1:$A$11,Solution!$C$2)=Sales_Pipeline[Country])</f>
        <v>1</v>
      </c>
    </row>
    <row r="2501" spans="1:13" x14ac:dyDescent="0.25">
      <c r="A2501" s="2"/>
      <c r="B2501" s="1" t="s">
        <v>54</v>
      </c>
      <c r="C2501" s="1" t="s">
        <v>54</v>
      </c>
      <c r="D2501" s="1" t="s">
        <v>54</v>
      </c>
      <c r="E2501" s="1" t="s">
        <v>54</v>
      </c>
      <c r="I2501" s="1" t="s">
        <v>54</v>
      </c>
      <c r="J2501" s="2"/>
      <c r="K2501" s="1" t="s">
        <v>54</v>
      </c>
      <c r="M2501" s="1" t="b">
        <f>OR(Solution!$C$2=1,INDEX(Solution!$A$1:$A$11,Solution!$C$2)=Sales_Pipeline[Country])</f>
        <v>1</v>
      </c>
    </row>
    <row r="2502" spans="1:13" x14ac:dyDescent="0.25">
      <c r="A2502" s="2"/>
      <c r="B2502" s="1" t="s">
        <v>54</v>
      </c>
      <c r="C2502" s="1" t="s">
        <v>54</v>
      </c>
      <c r="D2502" s="1" t="s">
        <v>54</v>
      </c>
      <c r="E2502" s="1" t="s">
        <v>54</v>
      </c>
      <c r="I2502" s="1" t="s">
        <v>54</v>
      </c>
      <c r="J2502" s="2"/>
      <c r="K2502" s="1" t="s">
        <v>54</v>
      </c>
      <c r="M2502" s="1" t="b">
        <f>OR(Solution!$C$2=1,INDEX(Solution!$A$1:$A$11,Solution!$C$2)=Sales_Pipeline[Country])</f>
        <v>1</v>
      </c>
    </row>
    <row r="2503" spans="1:13" x14ac:dyDescent="0.25">
      <c r="A2503" s="2"/>
      <c r="B2503" s="1" t="s">
        <v>54</v>
      </c>
      <c r="C2503" s="1" t="s">
        <v>54</v>
      </c>
      <c r="D2503" s="1" t="s">
        <v>54</v>
      </c>
      <c r="E2503" s="1" t="s">
        <v>54</v>
      </c>
      <c r="I2503" s="1" t="s">
        <v>54</v>
      </c>
      <c r="J2503" s="2"/>
      <c r="K2503" s="1" t="s">
        <v>54</v>
      </c>
      <c r="M2503" s="1" t="b">
        <f>OR(Solution!$C$2=1,INDEX(Solution!$A$1:$A$11,Solution!$C$2)=Sales_Pipeline[Country])</f>
        <v>1</v>
      </c>
    </row>
    <row r="2504" spans="1:13" x14ac:dyDescent="0.25">
      <c r="A2504" s="2"/>
      <c r="B2504" s="1" t="s">
        <v>54</v>
      </c>
      <c r="C2504" s="1" t="s">
        <v>54</v>
      </c>
      <c r="D2504" s="1" t="s">
        <v>54</v>
      </c>
      <c r="E2504" s="1" t="s">
        <v>54</v>
      </c>
      <c r="I2504" s="1" t="s">
        <v>54</v>
      </c>
      <c r="J2504" s="2"/>
      <c r="K2504" s="1" t="s">
        <v>54</v>
      </c>
      <c r="M2504" s="1" t="b">
        <f>OR(Solution!$C$2=1,INDEX(Solution!$A$1:$A$11,Solution!$C$2)=Sales_Pipeline[Country])</f>
        <v>1</v>
      </c>
    </row>
    <row r="2505" spans="1:13" x14ac:dyDescent="0.25">
      <c r="A2505" s="2"/>
      <c r="B2505" s="1" t="s">
        <v>54</v>
      </c>
      <c r="C2505" s="1" t="s">
        <v>54</v>
      </c>
      <c r="D2505" s="1" t="s">
        <v>54</v>
      </c>
      <c r="E2505" s="1" t="s">
        <v>54</v>
      </c>
      <c r="I2505" s="1" t="s">
        <v>54</v>
      </c>
      <c r="J2505" s="2"/>
      <c r="K2505" s="1" t="s">
        <v>54</v>
      </c>
      <c r="M2505" s="1" t="b">
        <f>OR(Solution!$C$2=1,INDEX(Solution!$A$1:$A$11,Solution!$C$2)=Sales_Pipeline[Country])</f>
        <v>1</v>
      </c>
    </row>
    <row r="2506" spans="1:13" x14ac:dyDescent="0.25">
      <c r="A2506" s="2"/>
      <c r="B2506" s="1" t="s">
        <v>54</v>
      </c>
      <c r="C2506" s="1" t="s">
        <v>54</v>
      </c>
      <c r="D2506" s="1" t="s">
        <v>54</v>
      </c>
      <c r="E2506" s="1" t="s">
        <v>54</v>
      </c>
      <c r="I2506" s="1" t="s">
        <v>54</v>
      </c>
      <c r="J2506" s="2"/>
      <c r="K2506" s="1" t="s">
        <v>54</v>
      </c>
      <c r="M2506" s="1" t="b">
        <f>OR(Solution!$C$2=1,INDEX(Solution!$A$1:$A$11,Solution!$C$2)=Sales_Pipeline[Country])</f>
        <v>1</v>
      </c>
    </row>
    <row r="2507" spans="1:13" x14ac:dyDescent="0.25">
      <c r="A2507" s="2"/>
      <c r="B2507" s="1" t="s">
        <v>54</v>
      </c>
      <c r="C2507" s="1" t="s">
        <v>54</v>
      </c>
      <c r="D2507" s="1" t="s">
        <v>54</v>
      </c>
      <c r="E2507" s="1" t="s">
        <v>54</v>
      </c>
      <c r="I2507" s="1" t="s">
        <v>54</v>
      </c>
      <c r="J2507" s="2"/>
      <c r="K2507" s="1" t="s">
        <v>54</v>
      </c>
      <c r="M2507" s="1" t="b">
        <f>OR(Solution!$C$2=1,INDEX(Solution!$A$1:$A$11,Solution!$C$2)=Sales_Pipeline[Country])</f>
        <v>1</v>
      </c>
    </row>
    <row r="2508" spans="1:13" x14ac:dyDescent="0.25">
      <c r="A2508" s="2"/>
      <c r="B2508" s="1" t="s">
        <v>54</v>
      </c>
      <c r="C2508" s="1" t="s">
        <v>54</v>
      </c>
      <c r="D2508" s="1" t="s">
        <v>54</v>
      </c>
      <c r="E2508" s="1" t="s">
        <v>54</v>
      </c>
      <c r="I2508" s="1" t="s">
        <v>54</v>
      </c>
      <c r="J2508" s="2"/>
      <c r="K2508" s="1" t="s">
        <v>54</v>
      </c>
      <c r="M2508" s="1" t="b">
        <f>OR(Solution!$C$2=1,INDEX(Solution!$A$1:$A$11,Solution!$C$2)=Sales_Pipeline[Country])</f>
        <v>1</v>
      </c>
    </row>
    <row r="2509" spans="1:13" x14ac:dyDescent="0.25">
      <c r="A2509" s="2"/>
      <c r="B2509" s="1" t="s">
        <v>54</v>
      </c>
      <c r="C2509" s="1" t="s">
        <v>54</v>
      </c>
      <c r="D2509" s="1" t="s">
        <v>54</v>
      </c>
      <c r="E2509" s="1" t="s">
        <v>54</v>
      </c>
      <c r="I2509" s="1" t="s">
        <v>54</v>
      </c>
      <c r="J2509" s="2"/>
      <c r="K2509" s="1" t="s">
        <v>54</v>
      </c>
      <c r="M2509" s="1" t="b">
        <f>OR(Solution!$C$2=1,INDEX(Solution!$A$1:$A$11,Solution!$C$2)=Sales_Pipeline[Country])</f>
        <v>1</v>
      </c>
    </row>
    <row r="2510" spans="1:13" x14ac:dyDescent="0.25">
      <c r="A2510" s="2"/>
      <c r="B2510" s="1" t="s">
        <v>54</v>
      </c>
      <c r="C2510" s="1" t="s">
        <v>54</v>
      </c>
      <c r="D2510" s="1" t="s">
        <v>54</v>
      </c>
      <c r="E2510" s="1" t="s">
        <v>54</v>
      </c>
      <c r="I2510" s="1" t="s">
        <v>54</v>
      </c>
      <c r="J2510" s="2"/>
      <c r="K2510" s="1" t="s">
        <v>54</v>
      </c>
      <c r="M2510" s="1" t="b">
        <f>OR(Solution!$C$2=1,INDEX(Solution!$A$1:$A$11,Solution!$C$2)=Sales_Pipeline[Country])</f>
        <v>1</v>
      </c>
    </row>
    <row r="2511" spans="1:13" x14ac:dyDescent="0.25">
      <c r="A2511" s="2"/>
      <c r="B2511" s="1" t="s">
        <v>54</v>
      </c>
      <c r="C2511" s="1" t="s">
        <v>54</v>
      </c>
      <c r="D2511" s="1" t="s">
        <v>54</v>
      </c>
      <c r="E2511" s="1" t="s">
        <v>54</v>
      </c>
      <c r="I2511" s="1" t="s">
        <v>54</v>
      </c>
      <c r="J2511" s="2"/>
      <c r="K2511" s="1" t="s">
        <v>54</v>
      </c>
      <c r="M2511" s="1" t="b">
        <f>OR(Solution!$C$2=1,INDEX(Solution!$A$1:$A$11,Solution!$C$2)=Sales_Pipeline[Country])</f>
        <v>1</v>
      </c>
    </row>
    <row r="2512" spans="1:13" x14ac:dyDescent="0.25">
      <c r="A2512" s="2"/>
      <c r="B2512" s="1" t="s">
        <v>54</v>
      </c>
      <c r="C2512" s="1" t="s">
        <v>54</v>
      </c>
      <c r="D2512" s="1" t="s">
        <v>54</v>
      </c>
      <c r="E2512" s="1" t="s">
        <v>54</v>
      </c>
      <c r="I2512" s="1" t="s">
        <v>54</v>
      </c>
      <c r="J2512" s="2"/>
      <c r="K2512" s="1" t="s">
        <v>54</v>
      </c>
      <c r="M2512" s="1" t="b">
        <f>OR(Solution!$C$2=1,INDEX(Solution!$A$1:$A$11,Solution!$C$2)=Sales_Pipeline[Country])</f>
        <v>1</v>
      </c>
    </row>
    <row r="2513" spans="1:13" x14ac:dyDescent="0.25">
      <c r="A2513" s="2"/>
      <c r="B2513" s="1" t="s">
        <v>54</v>
      </c>
      <c r="C2513" s="1" t="s">
        <v>54</v>
      </c>
      <c r="D2513" s="1" t="s">
        <v>54</v>
      </c>
      <c r="E2513" s="1" t="s">
        <v>54</v>
      </c>
      <c r="I2513" s="1" t="s">
        <v>54</v>
      </c>
      <c r="J2513" s="2"/>
      <c r="K2513" s="1" t="s">
        <v>54</v>
      </c>
      <c r="M2513" s="1" t="b">
        <f>OR(Solution!$C$2=1,INDEX(Solution!$A$1:$A$11,Solution!$C$2)=Sales_Pipeline[Country])</f>
        <v>1</v>
      </c>
    </row>
    <row r="2514" spans="1:13" x14ac:dyDescent="0.25">
      <c r="A2514" s="2"/>
      <c r="B2514" s="1" t="s">
        <v>54</v>
      </c>
      <c r="C2514" s="1" t="s">
        <v>54</v>
      </c>
      <c r="D2514" s="1" t="s">
        <v>54</v>
      </c>
      <c r="E2514" s="1" t="s">
        <v>54</v>
      </c>
      <c r="I2514" s="1" t="s">
        <v>54</v>
      </c>
      <c r="J2514" s="2"/>
      <c r="K2514" s="1" t="s">
        <v>54</v>
      </c>
      <c r="M2514" s="1" t="b">
        <f>OR(Solution!$C$2=1,INDEX(Solution!$A$1:$A$11,Solution!$C$2)=Sales_Pipeline[Country])</f>
        <v>1</v>
      </c>
    </row>
    <row r="2515" spans="1:13" x14ac:dyDescent="0.25">
      <c r="A2515" s="2"/>
      <c r="B2515" s="1" t="s">
        <v>54</v>
      </c>
      <c r="C2515" s="1" t="s">
        <v>54</v>
      </c>
      <c r="D2515" s="1" t="s">
        <v>54</v>
      </c>
      <c r="E2515" s="1" t="s">
        <v>54</v>
      </c>
      <c r="I2515" s="1" t="s">
        <v>54</v>
      </c>
      <c r="J2515" s="2"/>
      <c r="K2515" s="1" t="s">
        <v>54</v>
      </c>
      <c r="M2515" s="1" t="b">
        <f>OR(Solution!$C$2=1,INDEX(Solution!$A$1:$A$11,Solution!$C$2)=Sales_Pipeline[Country])</f>
        <v>1</v>
      </c>
    </row>
    <row r="2516" spans="1:13" x14ac:dyDescent="0.25">
      <c r="A2516" s="2"/>
      <c r="B2516" s="1" t="s">
        <v>54</v>
      </c>
      <c r="C2516" s="1" t="s">
        <v>54</v>
      </c>
      <c r="D2516" s="1" t="s">
        <v>54</v>
      </c>
      <c r="E2516" s="1" t="s">
        <v>54</v>
      </c>
      <c r="I2516" s="1" t="s">
        <v>54</v>
      </c>
      <c r="J2516" s="2"/>
      <c r="K2516" s="1" t="s">
        <v>54</v>
      </c>
      <c r="M2516" s="1" t="b">
        <f>OR(Solution!$C$2=1,INDEX(Solution!$A$1:$A$11,Solution!$C$2)=Sales_Pipeline[Country])</f>
        <v>1</v>
      </c>
    </row>
    <row r="2517" spans="1:13" x14ac:dyDescent="0.25">
      <c r="A2517" s="2"/>
      <c r="B2517" s="1" t="s">
        <v>54</v>
      </c>
      <c r="C2517" s="1" t="s">
        <v>54</v>
      </c>
      <c r="D2517" s="1" t="s">
        <v>54</v>
      </c>
      <c r="E2517" s="1" t="s">
        <v>54</v>
      </c>
      <c r="I2517" s="1" t="s">
        <v>54</v>
      </c>
      <c r="J2517" s="2"/>
      <c r="K2517" s="1" t="s">
        <v>54</v>
      </c>
      <c r="M2517" s="1" t="b">
        <f>OR(Solution!$C$2=1,INDEX(Solution!$A$1:$A$11,Solution!$C$2)=Sales_Pipeline[Country])</f>
        <v>1</v>
      </c>
    </row>
    <row r="2518" spans="1:13" x14ac:dyDescent="0.25">
      <c r="A2518" s="2"/>
      <c r="B2518" s="1" t="s">
        <v>54</v>
      </c>
      <c r="C2518" s="1" t="s">
        <v>54</v>
      </c>
      <c r="D2518" s="1" t="s">
        <v>54</v>
      </c>
      <c r="E2518" s="1" t="s">
        <v>54</v>
      </c>
      <c r="I2518" s="1" t="s">
        <v>54</v>
      </c>
      <c r="J2518" s="2"/>
      <c r="K2518" s="1" t="s">
        <v>54</v>
      </c>
      <c r="M2518" s="1" t="b">
        <f>OR(Solution!$C$2=1,INDEX(Solution!$A$1:$A$11,Solution!$C$2)=Sales_Pipeline[Country])</f>
        <v>1</v>
      </c>
    </row>
    <row r="2519" spans="1:13" x14ac:dyDescent="0.25">
      <c r="A2519" s="2"/>
      <c r="B2519" s="1" t="s">
        <v>54</v>
      </c>
      <c r="C2519" s="1" t="s">
        <v>54</v>
      </c>
      <c r="D2519" s="1" t="s">
        <v>54</v>
      </c>
      <c r="E2519" s="1" t="s">
        <v>54</v>
      </c>
      <c r="I2519" s="1" t="s">
        <v>54</v>
      </c>
      <c r="J2519" s="2"/>
      <c r="K2519" s="1" t="s">
        <v>54</v>
      </c>
      <c r="M2519" s="1" t="b">
        <f>OR(Solution!$C$2=1,INDEX(Solution!$A$1:$A$11,Solution!$C$2)=Sales_Pipeline[Country])</f>
        <v>1</v>
      </c>
    </row>
    <row r="2520" spans="1:13" x14ac:dyDescent="0.25">
      <c r="A2520" s="2"/>
      <c r="B2520" s="1" t="s">
        <v>54</v>
      </c>
      <c r="C2520" s="1" t="s">
        <v>54</v>
      </c>
      <c r="D2520" s="1" t="s">
        <v>54</v>
      </c>
      <c r="E2520" s="1" t="s">
        <v>54</v>
      </c>
      <c r="I2520" s="1" t="s">
        <v>54</v>
      </c>
      <c r="J2520" s="2"/>
      <c r="K2520" s="1" t="s">
        <v>54</v>
      </c>
      <c r="M2520" s="1" t="b">
        <f>OR(Solution!$C$2=1,INDEX(Solution!$A$1:$A$11,Solution!$C$2)=Sales_Pipeline[Country])</f>
        <v>1</v>
      </c>
    </row>
    <row r="2521" spans="1:13" x14ac:dyDescent="0.25">
      <c r="A2521" s="2"/>
      <c r="B2521" s="1" t="s">
        <v>54</v>
      </c>
      <c r="C2521" s="1" t="s">
        <v>54</v>
      </c>
      <c r="D2521" s="1" t="s">
        <v>54</v>
      </c>
      <c r="E2521" s="1" t="s">
        <v>54</v>
      </c>
      <c r="I2521" s="1" t="s">
        <v>54</v>
      </c>
      <c r="J2521" s="2"/>
      <c r="K2521" s="1" t="s">
        <v>54</v>
      </c>
      <c r="M2521" s="1" t="b">
        <f>OR(Solution!$C$2=1,INDEX(Solution!$A$1:$A$11,Solution!$C$2)=Sales_Pipeline[Country])</f>
        <v>1</v>
      </c>
    </row>
    <row r="2522" spans="1:13" x14ac:dyDescent="0.25">
      <c r="A2522" s="2"/>
      <c r="B2522" s="1" t="s">
        <v>54</v>
      </c>
      <c r="C2522" s="1" t="s">
        <v>54</v>
      </c>
      <c r="D2522" s="1" t="s">
        <v>54</v>
      </c>
      <c r="E2522" s="1" t="s">
        <v>54</v>
      </c>
      <c r="I2522" s="1" t="s">
        <v>54</v>
      </c>
      <c r="J2522" s="2"/>
      <c r="K2522" s="1" t="s">
        <v>54</v>
      </c>
      <c r="M2522" s="1" t="b">
        <f>OR(Solution!$C$2=1,INDEX(Solution!$A$1:$A$11,Solution!$C$2)=Sales_Pipeline[Country])</f>
        <v>1</v>
      </c>
    </row>
    <row r="2523" spans="1:13" x14ac:dyDescent="0.25">
      <c r="A2523" s="2"/>
      <c r="B2523" s="1" t="s">
        <v>54</v>
      </c>
      <c r="C2523" s="1" t="s">
        <v>54</v>
      </c>
      <c r="D2523" s="1" t="s">
        <v>54</v>
      </c>
      <c r="E2523" s="1" t="s">
        <v>54</v>
      </c>
      <c r="I2523" s="1" t="s">
        <v>54</v>
      </c>
      <c r="J2523" s="2"/>
      <c r="K2523" s="1" t="s">
        <v>54</v>
      </c>
      <c r="M2523" s="1" t="b">
        <f>OR(Solution!$C$2=1,INDEX(Solution!$A$1:$A$11,Solution!$C$2)=Sales_Pipeline[Country])</f>
        <v>1</v>
      </c>
    </row>
    <row r="2524" spans="1:13" x14ac:dyDescent="0.25">
      <c r="A2524" s="2"/>
      <c r="B2524" s="1" t="s">
        <v>54</v>
      </c>
      <c r="C2524" s="1" t="s">
        <v>54</v>
      </c>
      <c r="D2524" s="1" t="s">
        <v>54</v>
      </c>
      <c r="E2524" s="1" t="s">
        <v>54</v>
      </c>
      <c r="I2524" s="1" t="s">
        <v>54</v>
      </c>
      <c r="J2524" s="2"/>
      <c r="K2524" s="1" t="s">
        <v>54</v>
      </c>
      <c r="M2524" s="1" t="b">
        <f>OR(Solution!$C$2=1,INDEX(Solution!$A$1:$A$11,Solution!$C$2)=Sales_Pipeline[Country])</f>
        <v>1</v>
      </c>
    </row>
    <row r="2525" spans="1:13" x14ac:dyDescent="0.25">
      <c r="A2525" s="2"/>
      <c r="B2525" s="1" t="s">
        <v>54</v>
      </c>
      <c r="C2525" s="1" t="s">
        <v>54</v>
      </c>
      <c r="D2525" s="1" t="s">
        <v>54</v>
      </c>
      <c r="E2525" s="1" t="s">
        <v>54</v>
      </c>
      <c r="I2525" s="1" t="s">
        <v>54</v>
      </c>
      <c r="J2525" s="2"/>
      <c r="K2525" s="1" t="s">
        <v>54</v>
      </c>
      <c r="M2525" s="1" t="b">
        <f>OR(Solution!$C$2=1,INDEX(Solution!$A$1:$A$11,Solution!$C$2)=Sales_Pipeline[Country])</f>
        <v>1</v>
      </c>
    </row>
    <row r="2526" spans="1:13" x14ac:dyDescent="0.25">
      <c r="A2526" s="2"/>
      <c r="B2526" s="1" t="s">
        <v>54</v>
      </c>
      <c r="C2526" s="1" t="s">
        <v>54</v>
      </c>
      <c r="D2526" s="1" t="s">
        <v>54</v>
      </c>
      <c r="E2526" s="1" t="s">
        <v>54</v>
      </c>
      <c r="I2526" s="1" t="s">
        <v>54</v>
      </c>
      <c r="J2526" s="2"/>
      <c r="K2526" s="1" t="s">
        <v>54</v>
      </c>
      <c r="M2526" s="1" t="b">
        <f>OR(Solution!$C$2=1,INDEX(Solution!$A$1:$A$11,Solution!$C$2)=Sales_Pipeline[Country])</f>
        <v>1</v>
      </c>
    </row>
    <row r="2527" spans="1:13" x14ac:dyDescent="0.25">
      <c r="A2527" s="2"/>
      <c r="B2527" s="1" t="s">
        <v>54</v>
      </c>
      <c r="C2527" s="1" t="s">
        <v>54</v>
      </c>
      <c r="D2527" s="1" t="s">
        <v>54</v>
      </c>
      <c r="E2527" s="1" t="s">
        <v>54</v>
      </c>
      <c r="I2527" s="1" t="s">
        <v>54</v>
      </c>
      <c r="J2527" s="2"/>
      <c r="K2527" s="1" t="s">
        <v>54</v>
      </c>
      <c r="M2527" s="1" t="b">
        <f>OR(Solution!$C$2=1,INDEX(Solution!$A$1:$A$11,Solution!$C$2)=Sales_Pipeline[Country])</f>
        <v>1</v>
      </c>
    </row>
    <row r="2528" spans="1:13" x14ac:dyDescent="0.25">
      <c r="A2528" s="2"/>
      <c r="B2528" s="1" t="s">
        <v>54</v>
      </c>
      <c r="C2528" s="1" t="s">
        <v>54</v>
      </c>
      <c r="D2528" s="1" t="s">
        <v>54</v>
      </c>
      <c r="E2528" s="1" t="s">
        <v>54</v>
      </c>
      <c r="I2528" s="1" t="s">
        <v>54</v>
      </c>
      <c r="J2528" s="2"/>
      <c r="K2528" s="1" t="s">
        <v>54</v>
      </c>
      <c r="M2528" s="1" t="b">
        <f>OR(Solution!$C$2=1,INDEX(Solution!$A$1:$A$11,Solution!$C$2)=Sales_Pipeline[Country])</f>
        <v>1</v>
      </c>
    </row>
    <row r="2529" spans="1:13" x14ac:dyDescent="0.25">
      <c r="A2529" s="2"/>
      <c r="B2529" s="1" t="s">
        <v>54</v>
      </c>
      <c r="C2529" s="1" t="s">
        <v>54</v>
      </c>
      <c r="D2529" s="1" t="s">
        <v>54</v>
      </c>
      <c r="E2529" s="1" t="s">
        <v>54</v>
      </c>
      <c r="I2529" s="1" t="s">
        <v>54</v>
      </c>
      <c r="J2529" s="2"/>
      <c r="K2529" s="1" t="s">
        <v>54</v>
      </c>
      <c r="M2529" s="1" t="b">
        <f>OR(Solution!$C$2=1,INDEX(Solution!$A$1:$A$11,Solution!$C$2)=Sales_Pipeline[Country])</f>
        <v>1</v>
      </c>
    </row>
    <row r="2530" spans="1:13" x14ac:dyDescent="0.25">
      <c r="A2530" s="2"/>
      <c r="B2530" s="1" t="s">
        <v>54</v>
      </c>
      <c r="C2530" s="1" t="s">
        <v>54</v>
      </c>
      <c r="D2530" s="1" t="s">
        <v>54</v>
      </c>
      <c r="E2530" s="1" t="s">
        <v>54</v>
      </c>
      <c r="I2530" s="1" t="s">
        <v>54</v>
      </c>
      <c r="J2530" s="2"/>
      <c r="K2530" s="1" t="s">
        <v>54</v>
      </c>
      <c r="M2530" s="1" t="b">
        <f>OR(Solution!$C$2=1,INDEX(Solution!$A$1:$A$11,Solution!$C$2)=Sales_Pipeline[Country])</f>
        <v>1</v>
      </c>
    </row>
    <row r="2531" spans="1:13" x14ac:dyDescent="0.25">
      <c r="A2531" s="2"/>
      <c r="B2531" s="1" t="s">
        <v>54</v>
      </c>
      <c r="C2531" s="1" t="s">
        <v>54</v>
      </c>
      <c r="D2531" s="1" t="s">
        <v>54</v>
      </c>
      <c r="E2531" s="1" t="s">
        <v>54</v>
      </c>
      <c r="I2531" s="1" t="s">
        <v>54</v>
      </c>
      <c r="J2531" s="2"/>
      <c r="K2531" s="1" t="s">
        <v>54</v>
      </c>
      <c r="M2531" s="1" t="b">
        <f>OR(Solution!$C$2=1,INDEX(Solution!$A$1:$A$11,Solution!$C$2)=Sales_Pipeline[Country])</f>
        <v>1</v>
      </c>
    </row>
    <row r="2532" spans="1:13" x14ac:dyDescent="0.25">
      <c r="A2532" s="2"/>
      <c r="B2532" s="1" t="s">
        <v>54</v>
      </c>
      <c r="C2532" s="1" t="s">
        <v>54</v>
      </c>
      <c r="D2532" s="1" t="s">
        <v>54</v>
      </c>
      <c r="E2532" s="1" t="s">
        <v>54</v>
      </c>
      <c r="I2532" s="1" t="s">
        <v>54</v>
      </c>
      <c r="J2532" s="2"/>
      <c r="K2532" s="1" t="s">
        <v>54</v>
      </c>
      <c r="M2532" s="1" t="b">
        <f>OR(Solution!$C$2=1,INDEX(Solution!$A$1:$A$11,Solution!$C$2)=Sales_Pipeline[Country])</f>
        <v>1</v>
      </c>
    </row>
    <row r="2533" spans="1:13" x14ac:dyDescent="0.25">
      <c r="A2533" s="2"/>
      <c r="B2533" s="1" t="s">
        <v>54</v>
      </c>
      <c r="C2533" s="1" t="s">
        <v>54</v>
      </c>
      <c r="D2533" s="1" t="s">
        <v>54</v>
      </c>
      <c r="E2533" s="1" t="s">
        <v>54</v>
      </c>
      <c r="I2533" s="1" t="s">
        <v>54</v>
      </c>
      <c r="J2533" s="2"/>
      <c r="K2533" s="1" t="s">
        <v>54</v>
      </c>
      <c r="M2533" s="1" t="b">
        <f>OR(Solution!$C$2=1,INDEX(Solution!$A$1:$A$11,Solution!$C$2)=Sales_Pipeline[Country])</f>
        <v>1</v>
      </c>
    </row>
    <row r="2534" spans="1:13" x14ac:dyDescent="0.25">
      <c r="A2534" s="2"/>
      <c r="B2534" s="1" t="s">
        <v>54</v>
      </c>
      <c r="C2534" s="1" t="s">
        <v>54</v>
      </c>
      <c r="D2534" s="1" t="s">
        <v>54</v>
      </c>
      <c r="E2534" s="1" t="s">
        <v>54</v>
      </c>
      <c r="I2534" s="1" t="s">
        <v>54</v>
      </c>
      <c r="J2534" s="2"/>
      <c r="K2534" s="1" t="s">
        <v>54</v>
      </c>
      <c r="M2534" s="1" t="b">
        <f>OR(Solution!$C$2=1,INDEX(Solution!$A$1:$A$11,Solution!$C$2)=Sales_Pipeline[Country])</f>
        <v>1</v>
      </c>
    </row>
    <row r="2535" spans="1:13" x14ac:dyDescent="0.25">
      <c r="A2535" s="2"/>
      <c r="B2535" s="1" t="s">
        <v>54</v>
      </c>
      <c r="C2535" s="1" t="s">
        <v>54</v>
      </c>
      <c r="D2535" s="1" t="s">
        <v>54</v>
      </c>
      <c r="E2535" s="1" t="s">
        <v>54</v>
      </c>
      <c r="I2535" s="1" t="s">
        <v>54</v>
      </c>
      <c r="J2535" s="2"/>
      <c r="K2535" s="1" t="s">
        <v>54</v>
      </c>
      <c r="M2535" s="1" t="b">
        <f>OR(Solution!$C$2=1,INDEX(Solution!$A$1:$A$11,Solution!$C$2)=Sales_Pipeline[Country])</f>
        <v>1</v>
      </c>
    </row>
    <row r="2536" spans="1:13" x14ac:dyDescent="0.25">
      <c r="A2536" s="2"/>
      <c r="B2536" s="1" t="s">
        <v>54</v>
      </c>
      <c r="C2536" s="1" t="s">
        <v>54</v>
      </c>
      <c r="D2536" s="1" t="s">
        <v>54</v>
      </c>
      <c r="E2536" s="1" t="s">
        <v>54</v>
      </c>
      <c r="I2536" s="1" t="s">
        <v>54</v>
      </c>
      <c r="J2536" s="2"/>
      <c r="K2536" s="1" t="s">
        <v>54</v>
      </c>
      <c r="M2536" s="1" t="b">
        <f>OR(Solution!$C$2=1,INDEX(Solution!$A$1:$A$11,Solution!$C$2)=Sales_Pipeline[Country])</f>
        <v>1</v>
      </c>
    </row>
    <row r="2537" spans="1:13" x14ac:dyDescent="0.25">
      <c r="A2537" s="2"/>
      <c r="B2537" s="1" t="s">
        <v>54</v>
      </c>
      <c r="C2537" s="1" t="s">
        <v>54</v>
      </c>
      <c r="D2537" s="1" t="s">
        <v>54</v>
      </c>
      <c r="E2537" s="1" t="s">
        <v>54</v>
      </c>
      <c r="I2537" s="1" t="s">
        <v>54</v>
      </c>
      <c r="J2537" s="2"/>
      <c r="K2537" s="1" t="s">
        <v>54</v>
      </c>
      <c r="M2537" s="1" t="b">
        <f>OR(Solution!$C$2=1,INDEX(Solution!$A$1:$A$11,Solution!$C$2)=Sales_Pipeline[Country])</f>
        <v>1</v>
      </c>
    </row>
    <row r="2538" spans="1:13" x14ac:dyDescent="0.25">
      <c r="A2538" s="2"/>
      <c r="B2538" s="1" t="s">
        <v>54</v>
      </c>
      <c r="C2538" s="1" t="s">
        <v>54</v>
      </c>
      <c r="D2538" s="1" t="s">
        <v>54</v>
      </c>
      <c r="E2538" s="1" t="s">
        <v>54</v>
      </c>
      <c r="I2538" s="1" t="s">
        <v>54</v>
      </c>
      <c r="J2538" s="2"/>
      <c r="K2538" s="1" t="s">
        <v>54</v>
      </c>
      <c r="M2538" s="1" t="b">
        <f>OR(Solution!$C$2=1,INDEX(Solution!$A$1:$A$11,Solution!$C$2)=Sales_Pipeline[Country])</f>
        <v>1</v>
      </c>
    </row>
    <row r="2539" spans="1:13" x14ac:dyDescent="0.25">
      <c r="A2539" s="2"/>
      <c r="B2539" s="1" t="s">
        <v>54</v>
      </c>
      <c r="C2539" s="1" t="s">
        <v>54</v>
      </c>
      <c r="D2539" s="1" t="s">
        <v>54</v>
      </c>
      <c r="E2539" s="1" t="s">
        <v>54</v>
      </c>
      <c r="I2539" s="1" t="s">
        <v>54</v>
      </c>
      <c r="J2539" s="2"/>
      <c r="K2539" s="1" t="s">
        <v>54</v>
      </c>
      <c r="M2539" s="1" t="b">
        <f>OR(Solution!$C$2=1,INDEX(Solution!$A$1:$A$11,Solution!$C$2)=Sales_Pipeline[Country])</f>
        <v>1</v>
      </c>
    </row>
    <row r="2540" spans="1:13" x14ac:dyDescent="0.25">
      <c r="A2540" s="2"/>
      <c r="B2540" s="1" t="s">
        <v>54</v>
      </c>
      <c r="C2540" s="1" t="s">
        <v>54</v>
      </c>
      <c r="D2540" s="1" t="s">
        <v>54</v>
      </c>
      <c r="E2540" s="1" t="s">
        <v>54</v>
      </c>
      <c r="I2540" s="1" t="s">
        <v>54</v>
      </c>
      <c r="J2540" s="2"/>
      <c r="K2540" s="1" t="s">
        <v>54</v>
      </c>
      <c r="M2540" s="1" t="b">
        <f>OR(Solution!$C$2=1,INDEX(Solution!$A$1:$A$11,Solution!$C$2)=Sales_Pipeline[Country])</f>
        <v>1</v>
      </c>
    </row>
    <row r="2541" spans="1:13" x14ac:dyDescent="0.25">
      <c r="A2541" s="2"/>
      <c r="B2541" s="1" t="s">
        <v>54</v>
      </c>
      <c r="C2541" s="1" t="s">
        <v>54</v>
      </c>
      <c r="D2541" s="1" t="s">
        <v>54</v>
      </c>
      <c r="E2541" s="1" t="s">
        <v>54</v>
      </c>
      <c r="I2541" s="1" t="s">
        <v>54</v>
      </c>
      <c r="J2541" s="2"/>
      <c r="K2541" s="1" t="s">
        <v>54</v>
      </c>
      <c r="M2541" s="1" t="b">
        <f>OR(Solution!$C$2=1,INDEX(Solution!$A$1:$A$11,Solution!$C$2)=Sales_Pipeline[Country])</f>
        <v>1</v>
      </c>
    </row>
    <row r="2542" spans="1:13" x14ac:dyDescent="0.25">
      <c r="A2542" s="2"/>
      <c r="B2542" s="1" t="s">
        <v>54</v>
      </c>
      <c r="C2542" s="1" t="s">
        <v>54</v>
      </c>
      <c r="D2542" s="1" t="s">
        <v>54</v>
      </c>
      <c r="E2542" s="1" t="s">
        <v>54</v>
      </c>
      <c r="I2542" s="1" t="s">
        <v>54</v>
      </c>
      <c r="J2542" s="2"/>
      <c r="K2542" s="1" t="s">
        <v>54</v>
      </c>
      <c r="M2542" s="1" t="b">
        <f>OR(Solution!$C$2=1,INDEX(Solution!$A$1:$A$11,Solution!$C$2)=Sales_Pipeline[Country])</f>
        <v>1</v>
      </c>
    </row>
    <row r="2543" spans="1:13" x14ac:dyDescent="0.25">
      <c r="A2543" s="2"/>
      <c r="B2543" s="1" t="s">
        <v>54</v>
      </c>
      <c r="C2543" s="1" t="s">
        <v>54</v>
      </c>
      <c r="D2543" s="1" t="s">
        <v>54</v>
      </c>
      <c r="E2543" s="1" t="s">
        <v>54</v>
      </c>
      <c r="I2543" s="1" t="s">
        <v>54</v>
      </c>
      <c r="J2543" s="2"/>
      <c r="K2543" s="1" t="s">
        <v>54</v>
      </c>
      <c r="M2543" s="1" t="b">
        <f>OR(Solution!$C$2=1,INDEX(Solution!$A$1:$A$11,Solution!$C$2)=Sales_Pipeline[Country])</f>
        <v>1</v>
      </c>
    </row>
    <row r="2544" spans="1:13" x14ac:dyDescent="0.25">
      <c r="A2544" s="2"/>
      <c r="B2544" s="1" t="s">
        <v>54</v>
      </c>
      <c r="C2544" s="1" t="s">
        <v>54</v>
      </c>
      <c r="D2544" s="1" t="s">
        <v>54</v>
      </c>
      <c r="E2544" s="1" t="s">
        <v>54</v>
      </c>
      <c r="I2544" s="1" t="s">
        <v>54</v>
      </c>
      <c r="J2544" s="2"/>
      <c r="K2544" s="1" t="s">
        <v>54</v>
      </c>
      <c r="M2544" s="1" t="b">
        <f>OR(Solution!$C$2=1,INDEX(Solution!$A$1:$A$11,Solution!$C$2)=Sales_Pipeline[Country])</f>
        <v>1</v>
      </c>
    </row>
    <row r="2545" spans="1:13" x14ac:dyDescent="0.25">
      <c r="A2545" s="2"/>
      <c r="B2545" s="1" t="s">
        <v>54</v>
      </c>
      <c r="C2545" s="1" t="s">
        <v>54</v>
      </c>
      <c r="D2545" s="1" t="s">
        <v>54</v>
      </c>
      <c r="E2545" s="1" t="s">
        <v>54</v>
      </c>
      <c r="I2545" s="1" t="s">
        <v>54</v>
      </c>
      <c r="J2545" s="2"/>
      <c r="K2545" s="1" t="s">
        <v>54</v>
      </c>
      <c r="M2545" s="1" t="b">
        <f>OR(Solution!$C$2=1,INDEX(Solution!$A$1:$A$11,Solution!$C$2)=Sales_Pipeline[Country])</f>
        <v>1</v>
      </c>
    </row>
    <row r="2546" spans="1:13" x14ac:dyDescent="0.25">
      <c r="A2546" s="2"/>
      <c r="B2546" s="1" t="s">
        <v>54</v>
      </c>
      <c r="C2546" s="1" t="s">
        <v>54</v>
      </c>
      <c r="D2546" s="1" t="s">
        <v>54</v>
      </c>
      <c r="E2546" s="1" t="s">
        <v>54</v>
      </c>
      <c r="I2546" s="1" t="s">
        <v>54</v>
      </c>
      <c r="J2546" s="2"/>
      <c r="K2546" s="1" t="s">
        <v>54</v>
      </c>
      <c r="M2546" s="1" t="b">
        <f>OR(Solution!$C$2=1,INDEX(Solution!$A$1:$A$11,Solution!$C$2)=Sales_Pipeline[Country])</f>
        <v>1</v>
      </c>
    </row>
    <row r="2547" spans="1:13" x14ac:dyDescent="0.25">
      <c r="A2547" s="2"/>
      <c r="B2547" s="1" t="s">
        <v>54</v>
      </c>
      <c r="C2547" s="1" t="s">
        <v>54</v>
      </c>
      <c r="D2547" s="1" t="s">
        <v>54</v>
      </c>
      <c r="E2547" s="1" t="s">
        <v>54</v>
      </c>
      <c r="I2547" s="1" t="s">
        <v>54</v>
      </c>
      <c r="J2547" s="2"/>
      <c r="K2547" s="1" t="s">
        <v>54</v>
      </c>
      <c r="M2547" s="1" t="b">
        <f>OR(Solution!$C$2=1,INDEX(Solution!$A$1:$A$11,Solution!$C$2)=Sales_Pipeline[Country])</f>
        <v>1</v>
      </c>
    </row>
    <row r="2548" spans="1:13" x14ac:dyDescent="0.25">
      <c r="A2548" s="2"/>
      <c r="B2548" s="1" t="s">
        <v>54</v>
      </c>
      <c r="C2548" s="1" t="s">
        <v>54</v>
      </c>
      <c r="D2548" s="1" t="s">
        <v>54</v>
      </c>
      <c r="E2548" s="1" t="s">
        <v>54</v>
      </c>
      <c r="I2548" s="1" t="s">
        <v>54</v>
      </c>
      <c r="J2548" s="2"/>
      <c r="K2548" s="1" t="s">
        <v>54</v>
      </c>
      <c r="M2548" s="1" t="b">
        <f>OR(Solution!$C$2=1,INDEX(Solution!$A$1:$A$11,Solution!$C$2)=Sales_Pipeline[Country])</f>
        <v>1</v>
      </c>
    </row>
    <row r="2549" spans="1:13" x14ac:dyDescent="0.25">
      <c r="A2549" s="2"/>
      <c r="B2549" s="1" t="s">
        <v>54</v>
      </c>
      <c r="C2549" s="1" t="s">
        <v>54</v>
      </c>
      <c r="D2549" s="1" t="s">
        <v>54</v>
      </c>
      <c r="E2549" s="1" t="s">
        <v>54</v>
      </c>
      <c r="I2549" s="1" t="s">
        <v>54</v>
      </c>
      <c r="J2549" s="2"/>
      <c r="K2549" s="1" t="s">
        <v>54</v>
      </c>
      <c r="M2549" s="1" t="b">
        <f>OR(Solution!$C$2=1,INDEX(Solution!$A$1:$A$11,Solution!$C$2)=Sales_Pipeline[Country])</f>
        <v>1</v>
      </c>
    </row>
    <row r="2550" spans="1:13" x14ac:dyDescent="0.25">
      <c r="A2550" s="2"/>
      <c r="B2550" s="1" t="s">
        <v>54</v>
      </c>
      <c r="C2550" s="1" t="s">
        <v>54</v>
      </c>
      <c r="D2550" s="1" t="s">
        <v>54</v>
      </c>
      <c r="E2550" s="1" t="s">
        <v>54</v>
      </c>
      <c r="I2550" s="1" t="s">
        <v>54</v>
      </c>
      <c r="J2550" s="2"/>
      <c r="K2550" s="1" t="s">
        <v>54</v>
      </c>
      <c r="M2550" s="1" t="b">
        <f>OR(Solution!$C$2=1,INDEX(Solution!$A$1:$A$11,Solution!$C$2)=Sales_Pipeline[Country])</f>
        <v>1</v>
      </c>
    </row>
    <row r="2551" spans="1:13" x14ac:dyDescent="0.25">
      <c r="A2551" s="2"/>
      <c r="B2551" s="1" t="s">
        <v>54</v>
      </c>
      <c r="C2551" s="1" t="s">
        <v>54</v>
      </c>
      <c r="D2551" s="1" t="s">
        <v>54</v>
      </c>
      <c r="E2551" s="1" t="s">
        <v>54</v>
      </c>
      <c r="I2551" s="1" t="s">
        <v>54</v>
      </c>
      <c r="J2551" s="2"/>
      <c r="K2551" s="1" t="s">
        <v>54</v>
      </c>
      <c r="M2551" s="1" t="b">
        <f>OR(Solution!$C$2=1,INDEX(Solution!$A$1:$A$11,Solution!$C$2)=Sales_Pipeline[Country])</f>
        <v>1</v>
      </c>
    </row>
    <row r="2552" spans="1:13" x14ac:dyDescent="0.25">
      <c r="A2552" s="2"/>
      <c r="B2552" s="1" t="s">
        <v>54</v>
      </c>
      <c r="C2552" s="1" t="s">
        <v>54</v>
      </c>
      <c r="D2552" s="1" t="s">
        <v>54</v>
      </c>
      <c r="E2552" s="1" t="s">
        <v>54</v>
      </c>
      <c r="I2552" s="1" t="s">
        <v>54</v>
      </c>
      <c r="J2552" s="2"/>
      <c r="K2552" s="1" t="s">
        <v>54</v>
      </c>
      <c r="M2552" s="1" t="b">
        <f>OR(Solution!$C$2=1,INDEX(Solution!$A$1:$A$11,Solution!$C$2)=Sales_Pipeline[Country])</f>
        <v>1</v>
      </c>
    </row>
    <row r="2553" spans="1:13" x14ac:dyDescent="0.25">
      <c r="A2553" s="2"/>
      <c r="B2553" s="1" t="s">
        <v>54</v>
      </c>
      <c r="C2553" s="1" t="s">
        <v>54</v>
      </c>
      <c r="D2553" s="1" t="s">
        <v>54</v>
      </c>
      <c r="E2553" s="1" t="s">
        <v>54</v>
      </c>
      <c r="I2553" s="1" t="s">
        <v>54</v>
      </c>
      <c r="J2553" s="2"/>
      <c r="K2553" s="1" t="s">
        <v>54</v>
      </c>
      <c r="M2553" s="1" t="b">
        <f>OR(Solution!$C$2=1,INDEX(Solution!$A$1:$A$11,Solution!$C$2)=Sales_Pipeline[Country])</f>
        <v>1</v>
      </c>
    </row>
    <row r="2554" spans="1:13" x14ac:dyDescent="0.25">
      <c r="A2554" s="2"/>
      <c r="B2554" s="1" t="s">
        <v>54</v>
      </c>
      <c r="C2554" s="1" t="s">
        <v>54</v>
      </c>
      <c r="D2554" s="1" t="s">
        <v>54</v>
      </c>
      <c r="E2554" s="1" t="s">
        <v>54</v>
      </c>
      <c r="I2554" s="1" t="s">
        <v>54</v>
      </c>
      <c r="J2554" s="2"/>
      <c r="K2554" s="1" t="s">
        <v>54</v>
      </c>
      <c r="M2554" s="1" t="b">
        <f>OR(Solution!$C$2=1,INDEX(Solution!$A$1:$A$11,Solution!$C$2)=Sales_Pipeline[Country])</f>
        <v>1</v>
      </c>
    </row>
    <row r="2555" spans="1:13" x14ac:dyDescent="0.25">
      <c r="A2555" s="2"/>
      <c r="B2555" s="1" t="s">
        <v>54</v>
      </c>
      <c r="C2555" s="1" t="s">
        <v>54</v>
      </c>
      <c r="D2555" s="1" t="s">
        <v>54</v>
      </c>
      <c r="E2555" s="1" t="s">
        <v>54</v>
      </c>
      <c r="I2555" s="1" t="s">
        <v>54</v>
      </c>
      <c r="J2555" s="2"/>
      <c r="K2555" s="1" t="s">
        <v>54</v>
      </c>
      <c r="M2555" s="1" t="b">
        <f>OR(Solution!$C$2=1,INDEX(Solution!$A$1:$A$11,Solution!$C$2)=Sales_Pipeline[Country])</f>
        <v>1</v>
      </c>
    </row>
    <row r="2556" spans="1:13" x14ac:dyDescent="0.25">
      <c r="A2556" s="2"/>
      <c r="B2556" s="1" t="s">
        <v>54</v>
      </c>
      <c r="C2556" s="1" t="s">
        <v>54</v>
      </c>
      <c r="D2556" s="1" t="s">
        <v>54</v>
      </c>
      <c r="E2556" s="1" t="s">
        <v>54</v>
      </c>
      <c r="I2556" s="1" t="s">
        <v>54</v>
      </c>
      <c r="J2556" s="2"/>
      <c r="K2556" s="1" t="s">
        <v>54</v>
      </c>
      <c r="M2556" s="1" t="b">
        <f>OR(Solution!$C$2=1,INDEX(Solution!$A$1:$A$11,Solution!$C$2)=Sales_Pipeline[Country])</f>
        <v>1</v>
      </c>
    </row>
    <row r="2557" spans="1:13" x14ac:dyDescent="0.25">
      <c r="A2557" s="2"/>
      <c r="B2557" s="1" t="s">
        <v>54</v>
      </c>
      <c r="C2557" s="1" t="s">
        <v>54</v>
      </c>
      <c r="D2557" s="1" t="s">
        <v>54</v>
      </c>
      <c r="E2557" s="1" t="s">
        <v>54</v>
      </c>
      <c r="I2557" s="1" t="s">
        <v>54</v>
      </c>
      <c r="J2557" s="2"/>
      <c r="K2557" s="1" t="s">
        <v>54</v>
      </c>
      <c r="M2557" s="1" t="b">
        <f>OR(Solution!$C$2=1,INDEX(Solution!$A$1:$A$11,Solution!$C$2)=Sales_Pipeline[Country])</f>
        <v>1</v>
      </c>
    </row>
    <row r="2558" spans="1:13" x14ac:dyDescent="0.25">
      <c r="A2558" s="2"/>
      <c r="B2558" s="1" t="s">
        <v>54</v>
      </c>
      <c r="C2558" s="1" t="s">
        <v>54</v>
      </c>
      <c r="D2558" s="1" t="s">
        <v>54</v>
      </c>
      <c r="E2558" s="1" t="s">
        <v>54</v>
      </c>
      <c r="I2558" s="1" t="s">
        <v>54</v>
      </c>
      <c r="J2558" s="2"/>
      <c r="K2558" s="1" t="s">
        <v>54</v>
      </c>
      <c r="M2558" s="1" t="b">
        <f>OR(Solution!$C$2=1,INDEX(Solution!$A$1:$A$11,Solution!$C$2)=Sales_Pipeline[Country])</f>
        <v>1</v>
      </c>
    </row>
    <row r="2559" spans="1:13" x14ac:dyDescent="0.25">
      <c r="A2559" s="2"/>
      <c r="B2559" s="1" t="s">
        <v>54</v>
      </c>
      <c r="C2559" s="1" t="s">
        <v>54</v>
      </c>
      <c r="D2559" s="1" t="s">
        <v>54</v>
      </c>
      <c r="E2559" s="1" t="s">
        <v>54</v>
      </c>
      <c r="I2559" s="1" t="s">
        <v>54</v>
      </c>
      <c r="J2559" s="2"/>
      <c r="K2559" s="1" t="s">
        <v>54</v>
      </c>
      <c r="M2559" s="1" t="b">
        <f>OR(Solution!$C$2=1,INDEX(Solution!$A$1:$A$11,Solution!$C$2)=Sales_Pipeline[Country])</f>
        <v>1</v>
      </c>
    </row>
    <row r="2560" spans="1:13" x14ac:dyDescent="0.25">
      <c r="A2560" s="2"/>
      <c r="B2560" s="1" t="s">
        <v>54</v>
      </c>
      <c r="C2560" s="1" t="s">
        <v>54</v>
      </c>
      <c r="D2560" s="1" t="s">
        <v>54</v>
      </c>
      <c r="E2560" s="1" t="s">
        <v>54</v>
      </c>
      <c r="I2560" s="1" t="s">
        <v>54</v>
      </c>
      <c r="J2560" s="2"/>
      <c r="K2560" s="1" t="s">
        <v>54</v>
      </c>
      <c r="M2560" s="1" t="b">
        <f>OR(Solution!$C$2=1,INDEX(Solution!$A$1:$A$11,Solution!$C$2)=Sales_Pipeline[Country])</f>
        <v>1</v>
      </c>
    </row>
    <row r="2561" spans="1:13" x14ac:dyDescent="0.25">
      <c r="A2561" s="2"/>
      <c r="B2561" s="1" t="s">
        <v>54</v>
      </c>
      <c r="C2561" s="1" t="s">
        <v>54</v>
      </c>
      <c r="D2561" s="1" t="s">
        <v>54</v>
      </c>
      <c r="E2561" s="1" t="s">
        <v>54</v>
      </c>
      <c r="I2561" s="1" t="s">
        <v>54</v>
      </c>
      <c r="J2561" s="2"/>
      <c r="K2561" s="1" t="s">
        <v>54</v>
      </c>
      <c r="M2561" s="1" t="b">
        <f>OR(Solution!$C$2=1,INDEX(Solution!$A$1:$A$11,Solution!$C$2)=Sales_Pipeline[Country])</f>
        <v>1</v>
      </c>
    </row>
    <row r="2562" spans="1:13" x14ac:dyDescent="0.25">
      <c r="A2562" s="2"/>
      <c r="B2562" s="1" t="s">
        <v>54</v>
      </c>
      <c r="C2562" s="1" t="s">
        <v>54</v>
      </c>
      <c r="D2562" s="1" t="s">
        <v>54</v>
      </c>
      <c r="E2562" s="1" t="s">
        <v>54</v>
      </c>
      <c r="I2562" s="1" t="s">
        <v>54</v>
      </c>
      <c r="J2562" s="2"/>
      <c r="K2562" s="1" t="s">
        <v>54</v>
      </c>
      <c r="M2562" s="1" t="b">
        <f>OR(Solution!$C$2=1,INDEX(Solution!$A$1:$A$11,Solution!$C$2)=Sales_Pipeline[Country])</f>
        <v>1</v>
      </c>
    </row>
    <row r="2563" spans="1:13" x14ac:dyDescent="0.25">
      <c r="A2563" s="2"/>
      <c r="B2563" s="1" t="s">
        <v>54</v>
      </c>
      <c r="C2563" s="1" t="s">
        <v>54</v>
      </c>
      <c r="D2563" s="1" t="s">
        <v>54</v>
      </c>
      <c r="E2563" s="1" t="s">
        <v>54</v>
      </c>
      <c r="I2563" s="1" t="s">
        <v>54</v>
      </c>
      <c r="J2563" s="2"/>
      <c r="K2563" s="1" t="s">
        <v>54</v>
      </c>
      <c r="M2563" s="1" t="b">
        <f>OR(Solution!$C$2=1,INDEX(Solution!$A$1:$A$11,Solution!$C$2)=Sales_Pipeline[Country])</f>
        <v>1</v>
      </c>
    </row>
    <row r="2564" spans="1:13" x14ac:dyDescent="0.25">
      <c r="A2564" s="2"/>
      <c r="B2564" s="1" t="s">
        <v>54</v>
      </c>
      <c r="C2564" s="1" t="s">
        <v>54</v>
      </c>
      <c r="D2564" s="1" t="s">
        <v>54</v>
      </c>
      <c r="E2564" s="1" t="s">
        <v>54</v>
      </c>
      <c r="I2564" s="1" t="s">
        <v>54</v>
      </c>
      <c r="J2564" s="2"/>
      <c r="K2564" s="1" t="s">
        <v>54</v>
      </c>
      <c r="M2564" s="1" t="b">
        <f>OR(Solution!$C$2=1,INDEX(Solution!$A$1:$A$11,Solution!$C$2)=Sales_Pipeline[Country])</f>
        <v>1</v>
      </c>
    </row>
    <row r="2565" spans="1:13" x14ac:dyDescent="0.25">
      <c r="A2565" s="2"/>
      <c r="B2565" s="1" t="s">
        <v>54</v>
      </c>
      <c r="C2565" s="1" t="s">
        <v>54</v>
      </c>
      <c r="D2565" s="1" t="s">
        <v>54</v>
      </c>
      <c r="E2565" s="1" t="s">
        <v>54</v>
      </c>
      <c r="I2565" s="1" t="s">
        <v>54</v>
      </c>
      <c r="J2565" s="2"/>
      <c r="K2565" s="1" t="s">
        <v>54</v>
      </c>
      <c r="M2565" s="1" t="b">
        <f>OR(Solution!$C$2=1,INDEX(Solution!$A$1:$A$11,Solution!$C$2)=Sales_Pipeline[Country])</f>
        <v>1</v>
      </c>
    </row>
    <row r="2566" spans="1:13" x14ac:dyDescent="0.25">
      <c r="A2566" s="2"/>
      <c r="B2566" s="1" t="s">
        <v>54</v>
      </c>
      <c r="C2566" s="1" t="s">
        <v>54</v>
      </c>
      <c r="D2566" s="1" t="s">
        <v>54</v>
      </c>
      <c r="E2566" s="1" t="s">
        <v>54</v>
      </c>
      <c r="I2566" s="1" t="s">
        <v>54</v>
      </c>
      <c r="J2566" s="2"/>
      <c r="K2566" s="1" t="s">
        <v>54</v>
      </c>
      <c r="M2566" s="1" t="b">
        <f>OR(Solution!$C$2=1,INDEX(Solution!$A$1:$A$11,Solution!$C$2)=Sales_Pipeline[Country])</f>
        <v>1</v>
      </c>
    </row>
    <row r="2567" spans="1:13" x14ac:dyDescent="0.25">
      <c r="A2567" s="2"/>
      <c r="B2567" s="1" t="s">
        <v>54</v>
      </c>
      <c r="C2567" s="1" t="s">
        <v>54</v>
      </c>
      <c r="D2567" s="1" t="s">
        <v>54</v>
      </c>
      <c r="E2567" s="1" t="s">
        <v>54</v>
      </c>
      <c r="I2567" s="1" t="s">
        <v>54</v>
      </c>
      <c r="J2567" s="2"/>
      <c r="K2567" s="1" t="s">
        <v>54</v>
      </c>
      <c r="M2567" s="1" t="b">
        <f>OR(Solution!$C$2=1,INDEX(Solution!$A$1:$A$11,Solution!$C$2)=Sales_Pipeline[Country])</f>
        <v>1</v>
      </c>
    </row>
    <row r="2568" spans="1:13" x14ac:dyDescent="0.25">
      <c r="A2568" s="2"/>
      <c r="B2568" s="1" t="s">
        <v>54</v>
      </c>
      <c r="C2568" s="1" t="s">
        <v>54</v>
      </c>
      <c r="D2568" s="1" t="s">
        <v>54</v>
      </c>
      <c r="E2568" s="1" t="s">
        <v>54</v>
      </c>
      <c r="I2568" s="1" t="s">
        <v>54</v>
      </c>
      <c r="J2568" s="2"/>
      <c r="K2568" s="1" t="s">
        <v>54</v>
      </c>
      <c r="M2568" s="1" t="b">
        <f>OR(Solution!$C$2=1,INDEX(Solution!$A$1:$A$11,Solution!$C$2)=Sales_Pipeline[Country])</f>
        <v>1</v>
      </c>
    </row>
    <row r="2569" spans="1:13" x14ac:dyDescent="0.25">
      <c r="A2569" s="2"/>
      <c r="B2569" s="1" t="s">
        <v>54</v>
      </c>
      <c r="C2569" s="1" t="s">
        <v>54</v>
      </c>
      <c r="D2569" s="1" t="s">
        <v>54</v>
      </c>
      <c r="E2569" s="1" t="s">
        <v>54</v>
      </c>
      <c r="I2569" s="1" t="s">
        <v>54</v>
      </c>
      <c r="J2569" s="2"/>
      <c r="K2569" s="1" t="s">
        <v>54</v>
      </c>
      <c r="M2569" s="1" t="b">
        <f>OR(Solution!$C$2=1,INDEX(Solution!$A$1:$A$11,Solution!$C$2)=Sales_Pipeline[Country])</f>
        <v>1</v>
      </c>
    </row>
    <row r="2570" spans="1:13" x14ac:dyDescent="0.25">
      <c r="A2570" s="2"/>
      <c r="B2570" s="1" t="s">
        <v>54</v>
      </c>
      <c r="C2570" s="1" t="s">
        <v>54</v>
      </c>
      <c r="D2570" s="1" t="s">
        <v>54</v>
      </c>
      <c r="E2570" s="1" t="s">
        <v>54</v>
      </c>
      <c r="I2570" s="1" t="s">
        <v>54</v>
      </c>
      <c r="J2570" s="2"/>
      <c r="K2570" s="1" t="s">
        <v>54</v>
      </c>
      <c r="M2570" s="1" t="b">
        <f>OR(Solution!$C$2=1,INDEX(Solution!$A$1:$A$11,Solution!$C$2)=Sales_Pipeline[Country])</f>
        <v>1</v>
      </c>
    </row>
    <row r="2571" spans="1:13" x14ac:dyDescent="0.25">
      <c r="A2571" s="2"/>
      <c r="B2571" s="1" t="s">
        <v>54</v>
      </c>
      <c r="C2571" s="1" t="s">
        <v>54</v>
      </c>
      <c r="D2571" s="1" t="s">
        <v>54</v>
      </c>
      <c r="E2571" s="1" t="s">
        <v>54</v>
      </c>
      <c r="I2571" s="1" t="s">
        <v>54</v>
      </c>
      <c r="J2571" s="2"/>
      <c r="K2571" s="1" t="s">
        <v>54</v>
      </c>
      <c r="M2571" s="1" t="b">
        <f>OR(Solution!$C$2=1,INDEX(Solution!$A$1:$A$11,Solution!$C$2)=Sales_Pipeline[Country])</f>
        <v>1</v>
      </c>
    </row>
    <row r="2572" spans="1:13" x14ac:dyDescent="0.25">
      <c r="A2572" s="2"/>
      <c r="B2572" s="1" t="s">
        <v>54</v>
      </c>
      <c r="C2572" s="1" t="s">
        <v>54</v>
      </c>
      <c r="D2572" s="1" t="s">
        <v>54</v>
      </c>
      <c r="E2572" s="1" t="s">
        <v>54</v>
      </c>
      <c r="I2572" s="1" t="s">
        <v>54</v>
      </c>
      <c r="J2572" s="2"/>
      <c r="K2572" s="1" t="s">
        <v>54</v>
      </c>
      <c r="M2572" s="1" t="b">
        <f>OR(Solution!$C$2=1,INDEX(Solution!$A$1:$A$11,Solution!$C$2)=Sales_Pipeline[Country])</f>
        <v>1</v>
      </c>
    </row>
    <row r="2573" spans="1:13" x14ac:dyDescent="0.25">
      <c r="A2573" s="2"/>
      <c r="B2573" s="1" t="s">
        <v>54</v>
      </c>
      <c r="C2573" s="1" t="s">
        <v>54</v>
      </c>
      <c r="D2573" s="1" t="s">
        <v>54</v>
      </c>
      <c r="E2573" s="1" t="s">
        <v>54</v>
      </c>
      <c r="I2573" s="1" t="s">
        <v>54</v>
      </c>
      <c r="J2573" s="2"/>
      <c r="K2573" s="1" t="s">
        <v>54</v>
      </c>
      <c r="M2573" s="1" t="b">
        <f>OR(Solution!$C$2=1,INDEX(Solution!$A$1:$A$11,Solution!$C$2)=Sales_Pipeline[Country])</f>
        <v>1</v>
      </c>
    </row>
    <row r="2574" spans="1:13" x14ac:dyDescent="0.25">
      <c r="A2574" s="2"/>
      <c r="B2574" s="1" t="s">
        <v>54</v>
      </c>
      <c r="C2574" s="1" t="s">
        <v>54</v>
      </c>
      <c r="D2574" s="1" t="s">
        <v>54</v>
      </c>
      <c r="E2574" s="1" t="s">
        <v>54</v>
      </c>
      <c r="I2574" s="1" t="s">
        <v>54</v>
      </c>
      <c r="J2574" s="2"/>
      <c r="K2574" s="1" t="s">
        <v>54</v>
      </c>
      <c r="M2574" s="1" t="b">
        <f>OR(Solution!$C$2=1,INDEX(Solution!$A$1:$A$11,Solution!$C$2)=Sales_Pipeline[Country])</f>
        <v>1</v>
      </c>
    </row>
    <row r="2575" spans="1:13" x14ac:dyDescent="0.25">
      <c r="A2575" s="2"/>
      <c r="B2575" s="1" t="s">
        <v>54</v>
      </c>
      <c r="C2575" s="1" t="s">
        <v>54</v>
      </c>
      <c r="D2575" s="1" t="s">
        <v>54</v>
      </c>
      <c r="E2575" s="1" t="s">
        <v>54</v>
      </c>
      <c r="I2575" s="1" t="s">
        <v>54</v>
      </c>
      <c r="J2575" s="2"/>
      <c r="K2575" s="1" t="s">
        <v>54</v>
      </c>
      <c r="M2575" s="1" t="b">
        <f>OR(Solution!$C$2=1,INDEX(Solution!$A$1:$A$11,Solution!$C$2)=Sales_Pipeline[Country])</f>
        <v>1</v>
      </c>
    </row>
    <row r="2576" spans="1:13" x14ac:dyDescent="0.25">
      <c r="A2576" s="2"/>
      <c r="B2576" s="1" t="s">
        <v>54</v>
      </c>
      <c r="C2576" s="1" t="s">
        <v>54</v>
      </c>
      <c r="D2576" s="1" t="s">
        <v>54</v>
      </c>
      <c r="E2576" s="1" t="s">
        <v>54</v>
      </c>
      <c r="I2576" s="1" t="s">
        <v>54</v>
      </c>
      <c r="J2576" s="2"/>
      <c r="K2576" s="1" t="s">
        <v>54</v>
      </c>
      <c r="M2576" s="1" t="b">
        <f>OR(Solution!$C$2=1,INDEX(Solution!$A$1:$A$11,Solution!$C$2)=Sales_Pipeline[Country])</f>
        <v>1</v>
      </c>
    </row>
    <row r="2577" spans="1:13" x14ac:dyDescent="0.25">
      <c r="A2577" s="2"/>
      <c r="B2577" s="1" t="s">
        <v>54</v>
      </c>
      <c r="C2577" s="1" t="s">
        <v>54</v>
      </c>
      <c r="D2577" s="1" t="s">
        <v>54</v>
      </c>
      <c r="E2577" s="1" t="s">
        <v>54</v>
      </c>
      <c r="I2577" s="1" t="s">
        <v>54</v>
      </c>
      <c r="J2577" s="2"/>
      <c r="K2577" s="1" t="s">
        <v>54</v>
      </c>
      <c r="M2577" s="1" t="b">
        <f>OR(Solution!$C$2=1,INDEX(Solution!$A$1:$A$11,Solution!$C$2)=Sales_Pipeline[Country])</f>
        <v>1</v>
      </c>
    </row>
    <row r="2578" spans="1:13" x14ac:dyDescent="0.25">
      <c r="A2578" s="2"/>
      <c r="B2578" s="1" t="s">
        <v>54</v>
      </c>
      <c r="C2578" s="1" t="s">
        <v>54</v>
      </c>
      <c r="D2578" s="1" t="s">
        <v>54</v>
      </c>
      <c r="E2578" s="1" t="s">
        <v>54</v>
      </c>
      <c r="I2578" s="1" t="s">
        <v>54</v>
      </c>
      <c r="J2578" s="2"/>
      <c r="K2578" s="1" t="s">
        <v>54</v>
      </c>
      <c r="M2578" s="1" t="b">
        <f>OR(Solution!$C$2=1,INDEX(Solution!$A$1:$A$11,Solution!$C$2)=Sales_Pipeline[Country])</f>
        <v>1</v>
      </c>
    </row>
    <row r="2579" spans="1:13" x14ac:dyDescent="0.25">
      <c r="A2579" s="2"/>
      <c r="B2579" s="1" t="s">
        <v>54</v>
      </c>
      <c r="C2579" s="1" t="s">
        <v>54</v>
      </c>
      <c r="D2579" s="1" t="s">
        <v>54</v>
      </c>
      <c r="E2579" s="1" t="s">
        <v>54</v>
      </c>
      <c r="I2579" s="1" t="s">
        <v>54</v>
      </c>
      <c r="J2579" s="2"/>
      <c r="K2579" s="1" t="s">
        <v>54</v>
      </c>
      <c r="M2579" s="1" t="b">
        <f>OR(Solution!$C$2=1,INDEX(Solution!$A$1:$A$11,Solution!$C$2)=Sales_Pipeline[Country])</f>
        <v>1</v>
      </c>
    </row>
    <row r="2580" spans="1:13" x14ac:dyDescent="0.25">
      <c r="A2580" s="2"/>
      <c r="B2580" s="1" t="s">
        <v>54</v>
      </c>
      <c r="C2580" s="1" t="s">
        <v>54</v>
      </c>
      <c r="D2580" s="1" t="s">
        <v>54</v>
      </c>
      <c r="E2580" s="1" t="s">
        <v>54</v>
      </c>
      <c r="I2580" s="1" t="s">
        <v>54</v>
      </c>
      <c r="J2580" s="2"/>
      <c r="K2580" s="1" t="s">
        <v>54</v>
      </c>
      <c r="M2580" s="1" t="b">
        <f>OR(Solution!$C$2=1,INDEX(Solution!$A$1:$A$11,Solution!$C$2)=Sales_Pipeline[Country])</f>
        <v>1</v>
      </c>
    </row>
    <row r="2581" spans="1:13" x14ac:dyDescent="0.25">
      <c r="A2581" s="2"/>
      <c r="B2581" s="1" t="s">
        <v>54</v>
      </c>
      <c r="C2581" s="1" t="s">
        <v>54</v>
      </c>
      <c r="D2581" s="1" t="s">
        <v>54</v>
      </c>
      <c r="E2581" s="1" t="s">
        <v>54</v>
      </c>
      <c r="I2581" s="1" t="s">
        <v>54</v>
      </c>
      <c r="J2581" s="2"/>
      <c r="K2581" s="1" t="s">
        <v>54</v>
      </c>
      <c r="M2581" s="1" t="b">
        <f>OR(Solution!$C$2=1,INDEX(Solution!$A$1:$A$11,Solution!$C$2)=Sales_Pipeline[Country])</f>
        <v>1</v>
      </c>
    </row>
    <row r="2582" spans="1:13" x14ac:dyDescent="0.25">
      <c r="A2582" s="2"/>
      <c r="B2582" s="1" t="s">
        <v>54</v>
      </c>
      <c r="C2582" s="1" t="s">
        <v>54</v>
      </c>
      <c r="D2582" s="1" t="s">
        <v>54</v>
      </c>
      <c r="E2582" s="1" t="s">
        <v>54</v>
      </c>
      <c r="I2582" s="1" t="s">
        <v>54</v>
      </c>
      <c r="J2582" s="2"/>
      <c r="K2582" s="1" t="s">
        <v>54</v>
      </c>
      <c r="M2582" s="1" t="b">
        <f>OR(Solution!$C$2=1,INDEX(Solution!$A$1:$A$11,Solution!$C$2)=Sales_Pipeline[Country])</f>
        <v>1</v>
      </c>
    </row>
    <row r="2583" spans="1:13" x14ac:dyDescent="0.25">
      <c r="A2583" s="2"/>
      <c r="B2583" s="1" t="s">
        <v>54</v>
      </c>
      <c r="C2583" s="1" t="s">
        <v>54</v>
      </c>
      <c r="D2583" s="1" t="s">
        <v>54</v>
      </c>
      <c r="E2583" s="1" t="s">
        <v>54</v>
      </c>
      <c r="I2583" s="1" t="s">
        <v>54</v>
      </c>
      <c r="J2583" s="2"/>
      <c r="K2583" s="1" t="s">
        <v>54</v>
      </c>
      <c r="M2583" s="1" t="b">
        <f>OR(Solution!$C$2=1,INDEX(Solution!$A$1:$A$11,Solution!$C$2)=Sales_Pipeline[Country])</f>
        <v>1</v>
      </c>
    </row>
    <row r="2584" spans="1:13" x14ac:dyDescent="0.25">
      <c r="A2584" s="2"/>
      <c r="B2584" s="1" t="s">
        <v>54</v>
      </c>
      <c r="C2584" s="1" t="s">
        <v>54</v>
      </c>
      <c r="D2584" s="1" t="s">
        <v>54</v>
      </c>
      <c r="E2584" s="1" t="s">
        <v>54</v>
      </c>
      <c r="I2584" s="1" t="s">
        <v>54</v>
      </c>
      <c r="J2584" s="2"/>
      <c r="K2584" s="1" t="s">
        <v>54</v>
      </c>
      <c r="M2584" s="1" t="b">
        <f>OR(Solution!$C$2=1,INDEX(Solution!$A$1:$A$11,Solution!$C$2)=Sales_Pipeline[Country])</f>
        <v>1</v>
      </c>
    </row>
    <row r="2585" spans="1:13" x14ac:dyDescent="0.25">
      <c r="A2585" s="2"/>
      <c r="B2585" s="1" t="s">
        <v>54</v>
      </c>
      <c r="C2585" s="1" t="s">
        <v>54</v>
      </c>
      <c r="D2585" s="1" t="s">
        <v>54</v>
      </c>
      <c r="E2585" s="1" t="s">
        <v>54</v>
      </c>
      <c r="I2585" s="1" t="s">
        <v>54</v>
      </c>
      <c r="J2585" s="2"/>
      <c r="K2585" s="1" t="s">
        <v>54</v>
      </c>
      <c r="M2585" s="1" t="b">
        <f>OR(Solution!$C$2=1,INDEX(Solution!$A$1:$A$11,Solution!$C$2)=Sales_Pipeline[Country])</f>
        <v>1</v>
      </c>
    </row>
    <row r="2586" spans="1:13" x14ac:dyDescent="0.25">
      <c r="A2586" s="2"/>
      <c r="B2586" s="1" t="s">
        <v>54</v>
      </c>
      <c r="C2586" s="1" t="s">
        <v>54</v>
      </c>
      <c r="D2586" s="1" t="s">
        <v>54</v>
      </c>
      <c r="E2586" s="1" t="s">
        <v>54</v>
      </c>
      <c r="I2586" s="1" t="s">
        <v>54</v>
      </c>
      <c r="J2586" s="2"/>
      <c r="K2586" s="1" t="s">
        <v>54</v>
      </c>
      <c r="M2586" s="1" t="b">
        <f>OR(Solution!$C$2=1,INDEX(Solution!$A$1:$A$11,Solution!$C$2)=Sales_Pipeline[Country])</f>
        <v>1</v>
      </c>
    </row>
    <row r="2587" spans="1:13" x14ac:dyDescent="0.25">
      <c r="A2587" s="2"/>
      <c r="B2587" s="1" t="s">
        <v>54</v>
      </c>
      <c r="C2587" s="1" t="s">
        <v>54</v>
      </c>
      <c r="D2587" s="1" t="s">
        <v>54</v>
      </c>
      <c r="E2587" s="1" t="s">
        <v>54</v>
      </c>
      <c r="I2587" s="1" t="s">
        <v>54</v>
      </c>
      <c r="J2587" s="2"/>
      <c r="K2587" s="1" t="s">
        <v>54</v>
      </c>
      <c r="M2587" s="1" t="b">
        <f>OR(Solution!$C$2=1,INDEX(Solution!$A$1:$A$11,Solution!$C$2)=Sales_Pipeline[Country])</f>
        <v>1</v>
      </c>
    </row>
    <row r="2588" spans="1:13" x14ac:dyDescent="0.25">
      <c r="A2588" s="2"/>
      <c r="B2588" s="1" t="s">
        <v>54</v>
      </c>
      <c r="C2588" s="1" t="s">
        <v>54</v>
      </c>
      <c r="D2588" s="1" t="s">
        <v>54</v>
      </c>
      <c r="E2588" s="1" t="s">
        <v>54</v>
      </c>
      <c r="I2588" s="1" t="s">
        <v>54</v>
      </c>
      <c r="J2588" s="2"/>
      <c r="K2588" s="1" t="s">
        <v>54</v>
      </c>
      <c r="M2588" s="1" t="b">
        <f>OR(Solution!$C$2=1,INDEX(Solution!$A$1:$A$11,Solution!$C$2)=Sales_Pipeline[Country])</f>
        <v>1</v>
      </c>
    </row>
    <row r="2589" spans="1:13" x14ac:dyDescent="0.25">
      <c r="A2589" s="2"/>
      <c r="B2589" s="1" t="s">
        <v>54</v>
      </c>
      <c r="C2589" s="1" t="s">
        <v>54</v>
      </c>
      <c r="D2589" s="1" t="s">
        <v>54</v>
      </c>
      <c r="E2589" s="1" t="s">
        <v>54</v>
      </c>
      <c r="I2589" s="1" t="s">
        <v>54</v>
      </c>
      <c r="J2589" s="2"/>
      <c r="K2589" s="1" t="s">
        <v>54</v>
      </c>
      <c r="M2589" s="1" t="b">
        <f>OR(Solution!$C$2=1,INDEX(Solution!$A$1:$A$11,Solution!$C$2)=Sales_Pipeline[Country])</f>
        <v>1</v>
      </c>
    </row>
    <row r="2590" spans="1:13" x14ac:dyDescent="0.25">
      <c r="A2590" s="2"/>
      <c r="B2590" s="1" t="s">
        <v>54</v>
      </c>
      <c r="C2590" s="1" t="s">
        <v>54</v>
      </c>
      <c r="D2590" s="1" t="s">
        <v>54</v>
      </c>
      <c r="E2590" s="1" t="s">
        <v>54</v>
      </c>
      <c r="I2590" s="1" t="s">
        <v>54</v>
      </c>
      <c r="J2590" s="2"/>
      <c r="K2590" s="1" t="s">
        <v>54</v>
      </c>
      <c r="M2590" s="1" t="b">
        <f>OR(Solution!$C$2=1,INDEX(Solution!$A$1:$A$11,Solution!$C$2)=Sales_Pipeline[Country])</f>
        <v>1</v>
      </c>
    </row>
    <row r="2591" spans="1:13" x14ac:dyDescent="0.25">
      <c r="A2591" s="2"/>
      <c r="B2591" s="1" t="s">
        <v>54</v>
      </c>
      <c r="C2591" s="1" t="s">
        <v>54</v>
      </c>
      <c r="D2591" s="1" t="s">
        <v>54</v>
      </c>
      <c r="E2591" s="1" t="s">
        <v>54</v>
      </c>
      <c r="I2591" s="1" t="s">
        <v>54</v>
      </c>
      <c r="J2591" s="2"/>
      <c r="K2591" s="1" t="s">
        <v>54</v>
      </c>
      <c r="M2591" s="1" t="b">
        <f>OR(Solution!$C$2=1,INDEX(Solution!$A$1:$A$11,Solution!$C$2)=Sales_Pipeline[Country])</f>
        <v>1</v>
      </c>
    </row>
    <row r="2592" spans="1:13" x14ac:dyDescent="0.25">
      <c r="A2592" s="2"/>
      <c r="B2592" s="1" t="s">
        <v>54</v>
      </c>
      <c r="C2592" s="1" t="s">
        <v>54</v>
      </c>
      <c r="D2592" s="1" t="s">
        <v>54</v>
      </c>
      <c r="E2592" s="1" t="s">
        <v>54</v>
      </c>
      <c r="I2592" s="1" t="s">
        <v>54</v>
      </c>
      <c r="J2592" s="2"/>
      <c r="K2592" s="1" t="s">
        <v>54</v>
      </c>
      <c r="M2592" s="1" t="b">
        <f>OR(Solution!$C$2=1,INDEX(Solution!$A$1:$A$11,Solution!$C$2)=Sales_Pipeline[Country])</f>
        <v>1</v>
      </c>
    </row>
    <row r="2593" spans="1:13" x14ac:dyDescent="0.25">
      <c r="A2593" s="2"/>
      <c r="B2593" s="1" t="s">
        <v>54</v>
      </c>
      <c r="C2593" s="1" t="s">
        <v>54</v>
      </c>
      <c r="D2593" s="1" t="s">
        <v>54</v>
      </c>
      <c r="E2593" s="1" t="s">
        <v>54</v>
      </c>
      <c r="I2593" s="1" t="s">
        <v>54</v>
      </c>
      <c r="J2593" s="2"/>
      <c r="K2593" s="1" t="s">
        <v>54</v>
      </c>
      <c r="M2593" s="1" t="b">
        <f>OR(Solution!$C$2=1,INDEX(Solution!$A$1:$A$11,Solution!$C$2)=Sales_Pipeline[Country])</f>
        <v>1</v>
      </c>
    </row>
    <row r="2594" spans="1:13" x14ac:dyDescent="0.25">
      <c r="A2594" s="2"/>
      <c r="B2594" s="1" t="s">
        <v>54</v>
      </c>
      <c r="C2594" s="1" t="s">
        <v>54</v>
      </c>
      <c r="D2594" s="1" t="s">
        <v>54</v>
      </c>
      <c r="E2594" s="1" t="s">
        <v>54</v>
      </c>
      <c r="I2594" s="1" t="s">
        <v>54</v>
      </c>
      <c r="J2594" s="2"/>
      <c r="K2594" s="1" t="s">
        <v>54</v>
      </c>
      <c r="M2594" s="1" t="b">
        <f>OR(Solution!$C$2=1,INDEX(Solution!$A$1:$A$11,Solution!$C$2)=Sales_Pipeline[Country])</f>
        <v>1</v>
      </c>
    </row>
    <row r="2595" spans="1:13" x14ac:dyDescent="0.25">
      <c r="A2595" s="2"/>
      <c r="B2595" s="1" t="s">
        <v>54</v>
      </c>
      <c r="C2595" s="1" t="s">
        <v>54</v>
      </c>
      <c r="D2595" s="1" t="s">
        <v>54</v>
      </c>
      <c r="E2595" s="1" t="s">
        <v>54</v>
      </c>
      <c r="I2595" s="1" t="s">
        <v>54</v>
      </c>
      <c r="J2595" s="2"/>
      <c r="K2595" s="1" t="s">
        <v>54</v>
      </c>
      <c r="M2595" s="1" t="b">
        <f>OR(Solution!$C$2=1,INDEX(Solution!$A$1:$A$11,Solution!$C$2)=Sales_Pipeline[Country])</f>
        <v>1</v>
      </c>
    </row>
    <row r="2596" spans="1:13" x14ac:dyDescent="0.25">
      <c r="A2596" s="2"/>
      <c r="B2596" s="1" t="s">
        <v>54</v>
      </c>
      <c r="C2596" s="1" t="s">
        <v>54</v>
      </c>
      <c r="D2596" s="1" t="s">
        <v>54</v>
      </c>
      <c r="E2596" s="1" t="s">
        <v>54</v>
      </c>
      <c r="I2596" s="1" t="s">
        <v>54</v>
      </c>
      <c r="J2596" s="2"/>
      <c r="K2596" s="1" t="s">
        <v>54</v>
      </c>
      <c r="M2596" s="1" t="b">
        <f>OR(Solution!$C$2=1,INDEX(Solution!$A$1:$A$11,Solution!$C$2)=Sales_Pipeline[Country])</f>
        <v>1</v>
      </c>
    </row>
    <row r="2597" spans="1:13" x14ac:dyDescent="0.25">
      <c r="A2597" s="2"/>
      <c r="B2597" s="1" t="s">
        <v>54</v>
      </c>
      <c r="C2597" s="1" t="s">
        <v>54</v>
      </c>
      <c r="D2597" s="1" t="s">
        <v>54</v>
      </c>
      <c r="E2597" s="1" t="s">
        <v>54</v>
      </c>
      <c r="I2597" s="1" t="s">
        <v>54</v>
      </c>
      <c r="J2597" s="2"/>
      <c r="K2597" s="1" t="s">
        <v>54</v>
      </c>
      <c r="M2597" s="1" t="b">
        <f>OR(Solution!$C$2=1,INDEX(Solution!$A$1:$A$11,Solution!$C$2)=Sales_Pipeline[Country])</f>
        <v>1</v>
      </c>
    </row>
    <row r="2598" spans="1:13" x14ac:dyDescent="0.25">
      <c r="A2598" s="2"/>
      <c r="B2598" s="1" t="s">
        <v>54</v>
      </c>
      <c r="C2598" s="1" t="s">
        <v>54</v>
      </c>
      <c r="D2598" s="1" t="s">
        <v>54</v>
      </c>
      <c r="E2598" s="1" t="s">
        <v>54</v>
      </c>
      <c r="I2598" s="1" t="s">
        <v>54</v>
      </c>
      <c r="J2598" s="2"/>
      <c r="K2598" s="1" t="s">
        <v>54</v>
      </c>
      <c r="M2598" s="1" t="b">
        <f>OR(Solution!$C$2=1,INDEX(Solution!$A$1:$A$11,Solution!$C$2)=Sales_Pipeline[Country])</f>
        <v>1</v>
      </c>
    </row>
    <row r="2599" spans="1:13" x14ac:dyDescent="0.25">
      <c r="A2599" s="2"/>
      <c r="B2599" s="1" t="s">
        <v>54</v>
      </c>
      <c r="C2599" s="1" t="s">
        <v>54</v>
      </c>
      <c r="D2599" s="1" t="s">
        <v>54</v>
      </c>
      <c r="E2599" s="1" t="s">
        <v>54</v>
      </c>
      <c r="I2599" s="1" t="s">
        <v>54</v>
      </c>
      <c r="J2599" s="2"/>
      <c r="K2599" s="1" t="s">
        <v>54</v>
      </c>
      <c r="M2599" s="1" t="b">
        <f>OR(Solution!$C$2=1,INDEX(Solution!$A$1:$A$11,Solution!$C$2)=Sales_Pipeline[Country])</f>
        <v>1</v>
      </c>
    </row>
    <row r="2600" spans="1:13" x14ac:dyDescent="0.25">
      <c r="A2600" s="2"/>
      <c r="B2600" s="1" t="s">
        <v>54</v>
      </c>
      <c r="C2600" s="1" t="s">
        <v>54</v>
      </c>
      <c r="D2600" s="1" t="s">
        <v>54</v>
      </c>
      <c r="E2600" s="1" t="s">
        <v>54</v>
      </c>
      <c r="I2600" s="1" t="s">
        <v>54</v>
      </c>
      <c r="J2600" s="2"/>
      <c r="K2600" s="1" t="s">
        <v>54</v>
      </c>
      <c r="M2600" s="1" t="b">
        <f>OR(Solution!$C$2=1,INDEX(Solution!$A$1:$A$11,Solution!$C$2)=Sales_Pipeline[Country])</f>
        <v>1</v>
      </c>
    </row>
    <row r="2601" spans="1:13" x14ac:dyDescent="0.25">
      <c r="A2601" s="2"/>
      <c r="B2601" s="1" t="s">
        <v>54</v>
      </c>
      <c r="C2601" s="1" t="s">
        <v>54</v>
      </c>
      <c r="D2601" s="1" t="s">
        <v>54</v>
      </c>
      <c r="E2601" s="1" t="s">
        <v>54</v>
      </c>
      <c r="I2601" s="1" t="s">
        <v>54</v>
      </c>
      <c r="J2601" s="2"/>
      <c r="K2601" s="1" t="s">
        <v>54</v>
      </c>
      <c r="M2601" s="1" t="b">
        <f>OR(Solution!$C$2=1,INDEX(Solution!$A$1:$A$11,Solution!$C$2)=Sales_Pipeline[Country])</f>
        <v>1</v>
      </c>
    </row>
    <row r="2602" spans="1:13" x14ac:dyDescent="0.25">
      <c r="A2602" s="2"/>
      <c r="B2602" s="1" t="s">
        <v>54</v>
      </c>
      <c r="C2602" s="1" t="s">
        <v>54</v>
      </c>
      <c r="D2602" s="1" t="s">
        <v>54</v>
      </c>
      <c r="E2602" s="1" t="s">
        <v>54</v>
      </c>
      <c r="I2602" s="1" t="s">
        <v>54</v>
      </c>
      <c r="J2602" s="2"/>
      <c r="K2602" s="1" t="s">
        <v>54</v>
      </c>
      <c r="M2602" s="1" t="b">
        <f>OR(Solution!$C$2=1,INDEX(Solution!$A$1:$A$11,Solution!$C$2)=Sales_Pipeline[Country])</f>
        <v>1</v>
      </c>
    </row>
    <row r="2603" spans="1:13" x14ac:dyDescent="0.25">
      <c r="A2603" s="2"/>
      <c r="B2603" s="1" t="s">
        <v>54</v>
      </c>
      <c r="C2603" s="1" t="s">
        <v>54</v>
      </c>
      <c r="D2603" s="1" t="s">
        <v>54</v>
      </c>
      <c r="E2603" s="1" t="s">
        <v>54</v>
      </c>
      <c r="I2603" s="1" t="s">
        <v>54</v>
      </c>
      <c r="J2603" s="2"/>
      <c r="K2603" s="1" t="s">
        <v>54</v>
      </c>
      <c r="M2603" s="1" t="b">
        <f>OR(Solution!$C$2=1,INDEX(Solution!$A$1:$A$11,Solution!$C$2)=Sales_Pipeline[Country])</f>
        <v>1</v>
      </c>
    </row>
    <row r="2604" spans="1:13" x14ac:dyDescent="0.25">
      <c r="A2604" s="2"/>
      <c r="B2604" s="1" t="s">
        <v>54</v>
      </c>
      <c r="C2604" s="1" t="s">
        <v>54</v>
      </c>
      <c r="D2604" s="1" t="s">
        <v>54</v>
      </c>
      <c r="E2604" s="1" t="s">
        <v>54</v>
      </c>
      <c r="I2604" s="1" t="s">
        <v>54</v>
      </c>
      <c r="J2604" s="2"/>
      <c r="K2604" s="1" t="s">
        <v>54</v>
      </c>
      <c r="M2604" s="1" t="b">
        <f>OR(Solution!$C$2=1,INDEX(Solution!$A$1:$A$11,Solution!$C$2)=Sales_Pipeline[Country])</f>
        <v>1</v>
      </c>
    </row>
    <row r="2605" spans="1:13" x14ac:dyDescent="0.25">
      <c r="A2605" s="2"/>
      <c r="B2605" s="1" t="s">
        <v>54</v>
      </c>
      <c r="C2605" s="1" t="s">
        <v>54</v>
      </c>
      <c r="D2605" s="1" t="s">
        <v>54</v>
      </c>
      <c r="E2605" s="1" t="s">
        <v>54</v>
      </c>
      <c r="I2605" s="1" t="s">
        <v>54</v>
      </c>
      <c r="J2605" s="2"/>
      <c r="K2605" s="1" t="s">
        <v>54</v>
      </c>
      <c r="M2605" s="1" t="b">
        <f>OR(Solution!$C$2=1,INDEX(Solution!$A$1:$A$11,Solution!$C$2)=Sales_Pipeline[Country])</f>
        <v>1</v>
      </c>
    </row>
    <row r="2606" spans="1:13" x14ac:dyDescent="0.25">
      <c r="A2606" s="2"/>
      <c r="B2606" s="1" t="s">
        <v>54</v>
      </c>
      <c r="C2606" s="1" t="s">
        <v>54</v>
      </c>
      <c r="D2606" s="1" t="s">
        <v>54</v>
      </c>
      <c r="E2606" s="1" t="s">
        <v>54</v>
      </c>
      <c r="I2606" s="1" t="s">
        <v>54</v>
      </c>
      <c r="J2606" s="2"/>
      <c r="K2606" s="1" t="s">
        <v>54</v>
      </c>
      <c r="M2606" s="1" t="b">
        <f>OR(Solution!$C$2=1,INDEX(Solution!$A$1:$A$11,Solution!$C$2)=Sales_Pipeline[Country])</f>
        <v>1</v>
      </c>
    </row>
    <row r="2607" spans="1:13" x14ac:dyDescent="0.25">
      <c r="A2607" s="2"/>
      <c r="B2607" s="1" t="s">
        <v>54</v>
      </c>
      <c r="C2607" s="1" t="s">
        <v>54</v>
      </c>
      <c r="D2607" s="1" t="s">
        <v>54</v>
      </c>
      <c r="E2607" s="1" t="s">
        <v>54</v>
      </c>
      <c r="I2607" s="1" t="s">
        <v>54</v>
      </c>
      <c r="J2607" s="2"/>
      <c r="K2607" s="1" t="s">
        <v>54</v>
      </c>
      <c r="M2607" s="1" t="b">
        <f>OR(Solution!$C$2=1,INDEX(Solution!$A$1:$A$11,Solution!$C$2)=Sales_Pipeline[Country])</f>
        <v>1</v>
      </c>
    </row>
    <row r="2608" spans="1:13" x14ac:dyDescent="0.25">
      <c r="A2608" s="2"/>
      <c r="B2608" s="1" t="s">
        <v>54</v>
      </c>
      <c r="C2608" s="1" t="s">
        <v>54</v>
      </c>
      <c r="D2608" s="1" t="s">
        <v>54</v>
      </c>
      <c r="E2608" s="1" t="s">
        <v>54</v>
      </c>
      <c r="I2608" s="1" t="s">
        <v>54</v>
      </c>
      <c r="J2608" s="2"/>
      <c r="K2608" s="1" t="s">
        <v>54</v>
      </c>
      <c r="M2608" s="1" t="b">
        <f>OR(Solution!$C$2=1,INDEX(Solution!$A$1:$A$11,Solution!$C$2)=Sales_Pipeline[Country])</f>
        <v>1</v>
      </c>
    </row>
    <row r="2609" spans="1:13" x14ac:dyDescent="0.25">
      <c r="A2609" s="2"/>
      <c r="B2609" s="1" t="s">
        <v>54</v>
      </c>
      <c r="C2609" s="1" t="s">
        <v>54</v>
      </c>
      <c r="D2609" s="1" t="s">
        <v>54</v>
      </c>
      <c r="E2609" s="1" t="s">
        <v>54</v>
      </c>
      <c r="I2609" s="1" t="s">
        <v>54</v>
      </c>
      <c r="J2609" s="2"/>
      <c r="K2609" s="1" t="s">
        <v>54</v>
      </c>
      <c r="M2609" s="1" t="b">
        <f>OR(Solution!$C$2=1,INDEX(Solution!$A$1:$A$11,Solution!$C$2)=Sales_Pipeline[Country])</f>
        <v>1</v>
      </c>
    </row>
    <row r="2610" spans="1:13" x14ac:dyDescent="0.25">
      <c r="A2610" s="2"/>
      <c r="B2610" s="1" t="s">
        <v>54</v>
      </c>
      <c r="C2610" s="1" t="s">
        <v>54</v>
      </c>
      <c r="D2610" s="1" t="s">
        <v>54</v>
      </c>
      <c r="E2610" s="1" t="s">
        <v>54</v>
      </c>
      <c r="I2610" s="1" t="s">
        <v>54</v>
      </c>
      <c r="J2610" s="2"/>
      <c r="K2610" s="1" t="s">
        <v>54</v>
      </c>
      <c r="M2610" s="1" t="b">
        <f>OR(Solution!$C$2=1,INDEX(Solution!$A$1:$A$11,Solution!$C$2)=Sales_Pipeline[Country])</f>
        <v>1</v>
      </c>
    </row>
    <row r="2611" spans="1:13" x14ac:dyDescent="0.25">
      <c r="A2611" s="2"/>
      <c r="B2611" s="1" t="s">
        <v>54</v>
      </c>
      <c r="C2611" s="1" t="s">
        <v>54</v>
      </c>
      <c r="D2611" s="1" t="s">
        <v>54</v>
      </c>
      <c r="E2611" s="1" t="s">
        <v>54</v>
      </c>
      <c r="I2611" s="1" t="s">
        <v>54</v>
      </c>
      <c r="J2611" s="2"/>
      <c r="K2611" s="1" t="s">
        <v>54</v>
      </c>
      <c r="M2611" s="1" t="b">
        <f>OR(Solution!$C$2=1,INDEX(Solution!$A$1:$A$11,Solution!$C$2)=Sales_Pipeline[Country])</f>
        <v>1</v>
      </c>
    </row>
    <row r="2612" spans="1:13" x14ac:dyDescent="0.25">
      <c r="A2612" s="2"/>
      <c r="B2612" s="1" t="s">
        <v>54</v>
      </c>
      <c r="C2612" s="1" t="s">
        <v>54</v>
      </c>
      <c r="D2612" s="1" t="s">
        <v>54</v>
      </c>
      <c r="E2612" s="1" t="s">
        <v>54</v>
      </c>
      <c r="I2612" s="1" t="s">
        <v>54</v>
      </c>
      <c r="J2612" s="2"/>
      <c r="K2612" s="1" t="s">
        <v>54</v>
      </c>
      <c r="M2612" s="1" t="b">
        <f>OR(Solution!$C$2=1,INDEX(Solution!$A$1:$A$11,Solution!$C$2)=Sales_Pipeline[Country])</f>
        <v>1</v>
      </c>
    </row>
    <row r="2613" spans="1:13" x14ac:dyDescent="0.25">
      <c r="A2613" s="2"/>
      <c r="B2613" s="1" t="s">
        <v>54</v>
      </c>
      <c r="C2613" s="1" t="s">
        <v>54</v>
      </c>
      <c r="D2613" s="1" t="s">
        <v>54</v>
      </c>
      <c r="E2613" s="1" t="s">
        <v>54</v>
      </c>
      <c r="I2613" s="1" t="s">
        <v>54</v>
      </c>
      <c r="J2613" s="2"/>
      <c r="K2613" s="1" t="s">
        <v>54</v>
      </c>
      <c r="M2613" s="1" t="b">
        <f>OR(Solution!$C$2=1,INDEX(Solution!$A$1:$A$11,Solution!$C$2)=Sales_Pipeline[Country])</f>
        <v>1</v>
      </c>
    </row>
    <row r="2614" spans="1:13" x14ac:dyDescent="0.25">
      <c r="A2614" s="2"/>
      <c r="B2614" s="1" t="s">
        <v>54</v>
      </c>
      <c r="C2614" s="1" t="s">
        <v>54</v>
      </c>
      <c r="D2614" s="1" t="s">
        <v>54</v>
      </c>
      <c r="E2614" s="1" t="s">
        <v>54</v>
      </c>
      <c r="I2614" s="1" t="s">
        <v>54</v>
      </c>
      <c r="J2614" s="2"/>
      <c r="K2614" s="1" t="s">
        <v>54</v>
      </c>
      <c r="M2614" s="1" t="b">
        <f>OR(Solution!$C$2=1,INDEX(Solution!$A$1:$A$11,Solution!$C$2)=Sales_Pipeline[Country])</f>
        <v>1</v>
      </c>
    </row>
    <row r="2615" spans="1:13" x14ac:dyDescent="0.25">
      <c r="A2615" s="2"/>
      <c r="B2615" s="1" t="s">
        <v>54</v>
      </c>
      <c r="C2615" s="1" t="s">
        <v>54</v>
      </c>
      <c r="D2615" s="1" t="s">
        <v>54</v>
      </c>
      <c r="E2615" s="1" t="s">
        <v>54</v>
      </c>
      <c r="I2615" s="1" t="s">
        <v>54</v>
      </c>
      <c r="J2615" s="2"/>
      <c r="K2615" s="1" t="s">
        <v>54</v>
      </c>
      <c r="M2615" s="1" t="b">
        <f>OR(Solution!$C$2=1,INDEX(Solution!$A$1:$A$11,Solution!$C$2)=Sales_Pipeline[Country])</f>
        <v>1</v>
      </c>
    </row>
    <row r="2616" spans="1:13" x14ac:dyDescent="0.25">
      <c r="A2616" s="2"/>
      <c r="B2616" s="1" t="s">
        <v>54</v>
      </c>
      <c r="C2616" s="1" t="s">
        <v>54</v>
      </c>
      <c r="D2616" s="1" t="s">
        <v>54</v>
      </c>
      <c r="E2616" s="1" t="s">
        <v>54</v>
      </c>
      <c r="I2616" s="1" t="s">
        <v>54</v>
      </c>
      <c r="J2616" s="2"/>
      <c r="K2616" s="1" t="s">
        <v>54</v>
      </c>
      <c r="M2616" s="1" t="b">
        <f>OR(Solution!$C$2=1,INDEX(Solution!$A$1:$A$11,Solution!$C$2)=Sales_Pipeline[Country])</f>
        <v>1</v>
      </c>
    </row>
    <row r="2617" spans="1:13" x14ac:dyDescent="0.25">
      <c r="A2617" s="2"/>
      <c r="B2617" s="1" t="s">
        <v>54</v>
      </c>
      <c r="C2617" s="1" t="s">
        <v>54</v>
      </c>
      <c r="D2617" s="1" t="s">
        <v>54</v>
      </c>
      <c r="E2617" s="1" t="s">
        <v>54</v>
      </c>
      <c r="I2617" s="1" t="s">
        <v>54</v>
      </c>
      <c r="J2617" s="2"/>
      <c r="K2617" s="1" t="s">
        <v>54</v>
      </c>
      <c r="M2617" s="1" t="b">
        <f>OR(Solution!$C$2=1,INDEX(Solution!$A$1:$A$11,Solution!$C$2)=Sales_Pipeline[Country])</f>
        <v>1</v>
      </c>
    </row>
    <row r="2618" spans="1:13" x14ac:dyDescent="0.25">
      <c r="A2618" s="2"/>
      <c r="B2618" s="1" t="s">
        <v>54</v>
      </c>
      <c r="C2618" s="1" t="s">
        <v>54</v>
      </c>
      <c r="D2618" s="1" t="s">
        <v>54</v>
      </c>
      <c r="E2618" s="1" t="s">
        <v>54</v>
      </c>
      <c r="I2618" s="1" t="s">
        <v>54</v>
      </c>
      <c r="J2618" s="2"/>
      <c r="K2618" s="1" t="s">
        <v>54</v>
      </c>
      <c r="M2618" s="1" t="b">
        <f>OR(Solution!$C$2=1,INDEX(Solution!$A$1:$A$11,Solution!$C$2)=Sales_Pipeline[Country])</f>
        <v>1</v>
      </c>
    </row>
    <row r="2619" spans="1:13" x14ac:dyDescent="0.25">
      <c r="A2619" s="2"/>
      <c r="B2619" s="1" t="s">
        <v>54</v>
      </c>
      <c r="C2619" s="1" t="s">
        <v>54</v>
      </c>
      <c r="D2619" s="1" t="s">
        <v>54</v>
      </c>
      <c r="E2619" s="1" t="s">
        <v>54</v>
      </c>
      <c r="I2619" s="1" t="s">
        <v>54</v>
      </c>
      <c r="J2619" s="2"/>
      <c r="K2619" s="1" t="s">
        <v>54</v>
      </c>
      <c r="M2619" s="1" t="b">
        <f>OR(Solution!$C$2=1,INDEX(Solution!$A$1:$A$11,Solution!$C$2)=Sales_Pipeline[Country])</f>
        <v>1</v>
      </c>
    </row>
    <row r="2620" spans="1:13" x14ac:dyDescent="0.25">
      <c r="A2620" s="2"/>
      <c r="B2620" s="1" t="s">
        <v>54</v>
      </c>
      <c r="C2620" s="1" t="s">
        <v>54</v>
      </c>
      <c r="D2620" s="1" t="s">
        <v>54</v>
      </c>
      <c r="E2620" s="1" t="s">
        <v>54</v>
      </c>
      <c r="I2620" s="1" t="s">
        <v>54</v>
      </c>
      <c r="J2620" s="2"/>
      <c r="K2620" s="1" t="s">
        <v>54</v>
      </c>
      <c r="M2620" s="1" t="b">
        <f>OR(Solution!$C$2=1,INDEX(Solution!$A$1:$A$11,Solution!$C$2)=Sales_Pipeline[Country])</f>
        <v>1</v>
      </c>
    </row>
    <row r="2621" spans="1:13" x14ac:dyDescent="0.25">
      <c r="A2621" s="2"/>
      <c r="B2621" s="1" t="s">
        <v>54</v>
      </c>
      <c r="C2621" s="1" t="s">
        <v>54</v>
      </c>
      <c r="D2621" s="1" t="s">
        <v>54</v>
      </c>
      <c r="E2621" s="1" t="s">
        <v>54</v>
      </c>
      <c r="I2621" s="1" t="s">
        <v>54</v>
      </c>
      <c r="J2621" s="2"/>
      <c r="K2621" s="1" t="s">
        <v>54</v>
      </c>
      <c r="M2621" s="1" t="b">
        <f>OR(Solution!$C$2=1,INDEX(Solution!$A$1:$A$11,Solution!$C$2)=Sales_Pipeline[Country])</f>
        <v>1</v>
      </c>
    </row>
    <row r="2622" spans="1:13" x14ac:dyDescent="0.25">
      <c r="A2622" s="2"/>
      <c r="B2622" s="1" t="s">
        <v>54</v>
      </c>
      <c r="C2622" s="1" t="s">
        <v>54</v>
      </c>
      <c r="D2622" s="1" t="s">
        <v>54</v>
      </c>
      <c r="E2622" s="1" t="s">
        <v>54</v>
      </c>
      <c r="I2622" s="1" t="s">
        <v>54</v>
      </c>
      <c r="J2622" s="2"/>
      <c r="K2622" s="1" t="s">
        <v>54</v>
      </c>
      <c r="M2622" s="1" t="b">
        <f>OR(Solution!$C$2=1,INDEX(Solution!$A$1:$A$11,Solution!$C$2)=Sales_Pipeline[Country])</f>
        <v>1</v>
      </c>
    </row>
    <row r="2623" spans="1:13" x14ac:dyDescent="0.25">
      <c r="A2623" s="2"/>
      <c r="B2623" s="1" t="s">
        <v>54</v>
      </c>
      <c r="C2623" s="1" t="s">
        <v>54</v>
      </c>
      <c r="D2623" s="1" t="s">
        <v>54</v>
      </c>
      <c r="E2623" s="1" t="s">
        <v>54</v>
      </c>
      <c r="I2623" s="1" t="s">
        <v>54</v>
      </c>
      <c r="J2623" s="2"/>
      <c r="K2623" s="1" t="s">
        <v>54</v>
      </c>
      <c r="M2623" s="1" t="b">
        <f>OR(Solution!$C$2=1,INDEX(Solution!$A$1:$A$11,Solution!$C$2)=Sales_Pipeline[Country])</f>
        <v>1</v>
      </c>
    </row>
    <row r="2624" spans="1:13" x14ac:dyDescent="0.25">
      <c r="A2624" s="2"/>
      <c r="B2624" s="1" t="s">
        <v>54</v>
      </c>
      <c r="C2624" s="1" t="s">
        <v>54</v>
      </c>
      <c r="D2624" s="1" t="s">
        <v>54</v>
      </c>
      <c r="E2624" s="1" t="s">
        <v>54</v>
      </c>
      <c r="I2624" s="1" t="s">
        <v>54</v>
      </c>
      <c r="J2624" s="2"/>
      <c r="K2624" s="1" t="s">
        <v>54</v>
      </c>
      <c r="M2624" s="1" t="b">
        <f>OR(Solution!$C$2=1,INDEX(Solution!$A$1:$A$11,Solution!$C$2)=Sales_Pipeline[Country])</f>
        <v>1</v>
      </c>
    </row>
    <row r="2625" spans="1:13" x14ac:dyDescent="0.25">
      <c r="A2625" s="2"/>
      <c r="B2625" s="1" t="s">
        <v>54</v>
      </c>
      <c r="C2625" s="1" t="s">
        <v>54</v>
      </c>
      <c r="D2625" s="1" t="s">
        <v>54</v>
      </c>
      <c r="E2625" s="1" t="s">
        <v>54</v>
      </c>
      <c r="I2625" s="1" t="s">
        <v>54</v>
      </c>
      <c r="J2625" s="2"/>
      <c r="K2625" s="1" t="s">
        <v>54</v>
      </c>
      <c r="M2625" s="1" t="b">
        <f>OR(Solution!$C$2=1,INDEX(Solution!$A$1:$A$11,Solution!$C$2)=Sales_Pipeline[Country])</f>
        <v>1</v>
      </c>
    </row>
    <row r="2626" spans="1:13" x14ac:dyDescent="0.25">
      <c r="A2626" s="2"/>
      <c r="B2626" s="1" t="s">
        <v>54</v>
      </c>
      <c r="C2626" s="1" t="s">
        <v>54</v>
      </c>
      <c r="D2626" s="1" t="s">
        <v>54</v>
      </c>
      <c r="E2626" s="1" t="s">
        <v>54</v>
      </c>
      <c r="I2626" s="1" t="s">
        <v>54</v>
      </c>
      <c r="J2626" s="2"/>
      <c r="K2626" s="1" t="s">
        <v>54</v>
      </c>
      <c r="M2626" s="1" t="b">
        <f>OR(Solution!$C$2=1,INDEX(Solution!$A$1:$A$11,Solution!$C$2)=Sales_Pipeline[Country])</f>
        <v>1</v>
      </c>
    </row>
    <row r="2627" spans="1:13" x14ac:dyDescent="0.25">
      <c r="A2627" s="2"/>
      <c r="B2627" s="1" t="s">
        <v>54</v>
      </c>
      <c r="C2627" s="1" t="s">
        <v>54</v>
      </c>
      <c r="D2627" s="1" t="s">
        <v>54</v>
      </c>
      <c r="E2627" s="1" t="s">
        <v>54</v>
      </c>
      <c r="I2627" s="1" t="s">
        <v>54</v>
      </c>
      <c r="J2627" s="2"/>
      <c r="K2627" s="1" t="s">
        <v>54</v>
      </c>
      <c r="M2627" s="1" t="b">
        <f>OR(Solution!$C$2=1,INDEX(Solution!$A$1:$A$11,Solution!$C$2)=Sales_Pipeline[Country])</f>
        <v>1</v>
      </c>
    </row>
    <row r="2628" spans="1:13" x14ac:dyDescent="0.25">
      <c r="A2628" s="2"/>
      <c r="B2628" s="1" t="s">
        <v>54</v>
      </c>
      <c r="C2628" s="1" t="s">
        <v>54</v>
      </c>
      <c r="D2628" s="1" t="s">
        <v>54</v>
      </c>
      <c r="E2628" s="1" t="s">
        <v>54</v>
      </c>
      <c r="I2628" s="1" t="s">
        <v>54</v>
      </c>
      <c r="J2628" s="2"/>
      <c r="K2628" s="1" t="s">
        <v>54</v>
      </c>
      <c r="M2628" s="1" t="b">
        <f>OR(Solution!$C$2=1,INDEX(Solution!$A$1:$A$11,Solution!$C$2)=Sales_Pipeline[Country])</f>
        <v>1</v>
      </c>
    </row>
    <row r="2629" spans="1:13" x14ac:dyDescent="0.25">
      <c r="A2629" s="2"/>
      <c r="B2629" s="1" t="s">
        <v>54</v>
      </c>
      <c r="C2629" s="1" t="s">
        <v>54</v>
      </c>
      <c r="D2629" s="1" t="s">
        <v>54</v>
      </c>
      <c r="E2629" s="1" t="s">
        <v>54</v>
      </c>
      <c r="I2629" s="1" t="s">
        <v>54</v>
      </c>
      <c r="J2629" s="2"/>
      <c r="K2629" s="1" t="s">
        <v>54</v>
      </c>
      <c r="M2629" s="1" t="b">
        <f>OR(Solution!$C$2=1,INDEX(Solution!$A$1:$A$11,Solution!$C$2)=Sales_Pipeline[Country])</f>
        <v>1</v>
      </c>
    </row>
    <row r="2630" spans="1:13" x14ac:dyDescent="0.25">
      <c r="A2630" s="2"/>
      <c r="B2630" s="1" t="s">
        <v>54</v>
      </c>
      <c r="C2630" s="1" t="s">
        <v>54</v>
      </c>
      <c r="D2630" s="1" t="s">
        <v>54</v>
      </c>
      <c r="E2630" s="1" t="s">
        <v>54</v>
      </c>
      <c r="I2630" s="1" t="s">
        <v>54</v>
      </c>
      <c r="J2630" s="2"/>
      <c r="K2630" s="1" t="s">
        <v>54</v>
      </c>
      <c r="M2630" s="1" t="b">
        <f>OR(Solution!$C$2=1,INDEX(Solution!$A$1:$A$11,Solution!$C$2)=Sales_Pipeline[Country])</f>
        <v>1</v>
      </c>
    </row>
    <row r="2631" spans="1:13" x14ac:dyDescent="0.25">
      <c r="A2631" s="2"/>
      <c r="B2631" s="1" t="s">
        <v>54</v>
      </c>
      <c r="C2631" s="1" t="s">
        <v>54</v>
      </c>
      <c r="D2631" s="1" t="s">
        <v>54</v>
      </c>
      <c r="E2631" s="1" t="s">
        <v>54</v>
      </c>
      <c r="I2631" s="1" t="s">
        <v>54</v>
      </c>
      <c r="J2631" s="2"/>
      <c r="K2631" s="1" t="s">
        <v>54</v>
      </c>
      <c r="M2631" s="1" t="b">
        <f>OR(Solution!$C$2=1,INDEX(Solution!$A$1:$A$11,Solution!$C$2)=Sales_Pipeline[Country])</f>
        <v>1</v>
      </c>
    </row>
    <row r="2632" spans="1:13" x14ac:dyDescent="0.25">
      <c r="A2632" s="2"/>
      <c r="B2632" s="1" t="s">
        <v>54</v>
      </c>
      <c r="C2632" s="1" t="s">
        <v>54</v>
      </c>
      <c r="D2632" s="1" t="s">
        <v>54</v>
      </c>
      <c r="E2632" s="1" t="s">
        <v>54</v>
      </c>
      <c r="I2632" s="1" t="s">
        <v>54</v>
      </c>
      <c r="J2632" s="2"/>
      <c r="K2632" s="1" t="s">
        <v>54</v>
      </c>
      <c r="M2632" s="1" t="b">
        <f>OR(Solution!$C$2=1,INDEX(Solution!$A$1:$A$11,Solution!$C$2)=Sales_Pipeline[Country])</f>
        <v>1</v>
      </c>
    </row>
    <row r="2633" spans="1:13" x14ac:dyDescent="0.25">
      <c r="A2633" s="2"/>
      <c r="B2633" s="1" t="s">
        <v>54</v>
      </c>
      <c r="C2633" s="1" t="s">
        <v>54</v>
      </c>
      <c r="D2633" s="1" t="s">
        <v>54</v>
      </c>
      <c r="E2633" s="1" t="s">
        <v>54</v>
      </c>
      <c r="I2633" s="1" t="s">
        <v>54</v>
      </c>
      <c r="J2633" s="2"/>
      <c r="K2633" s="1" t="s">
        <v>54</v>
      </c>
      <c r="M2633" s="1" t="b">
        <f>OR(Solution!$C$2=1,INDEX(Solution!$A$1:$A$11,Solution!$C$2)=Sales_Pipeline[Country])</f>
        <v>1</v>
      </c>
    </row>
    <row r="2634" spans="1:13" x14ac:dyDescent="0.25">
      <c r="A2634" s="2"/>
      <c r="B2634" s="1" t="s">
        <v>54</v>
      </c>
      <c r="C2634" s="1" t="s">
        <v>54</v>
      </c>
      <c r="D2634" s="1" t="s">
        <v>54</v>
      </c>
      <c r="E2634" s="1" t="s">
        <v>54</v>
      </c>
      <c r="I2634" s="1" t="s">
        <v>54</v>
      </c>
      <c r="J2634" s="2"/>
      <c r="K2634" s="1" t="s">
        <v>54</v>
      </c>
      <c r="M2634" s="1" t="b">
        <f>OR(Solution!$C$2=1,INDEX(Solution!$A$1:$A$11,Solution!$C$2)=Sales_Pipeline[Country])</f>
        <v>1</v>
      </c>
    </row>
    <row r="2635" spans="1:13" x14ac:dyDescent="0.25">
      <c r="A2635" s="2"/>
      <c r="B2635" s="1" t="s">
        <v>54</v>
      </c>
      <c r="C2635" s="1" t="s">
        <v>54</v>
      </c>
      <c r="D2635" s="1" t="s">
        <v>54</v>
      </c>
      <c r="E2635" s="1" t="s">
        <v>54</v>
      </c>
      <c r="I2635" s="1" t="s">
        <v>54</v>
      </c>
      <c r="J2635" s="2"/>
      <c r="K2635" s="1" t="s">
        <v>54</v>
      </c>
      <c r="M2635" s="1" t="b">
        <f>OR(Solution!$C$2=1,INDEX(Solution!$A$1:$A$11,Solution!$C$2)=Sales_Pipeline[Country])</f>
        <v>1</v>
      </c>
    </row>
    <row r="2636" spans="1:13" x14ac:dyDescent="0.25">
      <c r="A2636" s="2"/>
      <c r="B2636" s="1" t="s">
        <v>54</v>
      </c>
      <c r="C2636" s="1" t="s">
        <v>54</v>
      </c>
      <c r="D2636" s="1" t="s">
        <v>54</v>
      </c>
      <c r="E2636" s="1" t="s">
        <v>54</v>
      </c>
      <c r="I2636" s="1" t="s">
        <v>54</v>
      </c>
      <c r="J2636" s="2"/>
      <c r="K2636" s="1" t="s">
        <v>54</v>
      </c>
      <c r="M2636" s="1" t="b">
        <f>OR(Solution!$C$2=1,INDEX(Solution!$A$1:$A$11,Solution!$C$2)=Sales_Pipeline[Country])</f>
        <v>1</v>
      </c>
    </row>
    <row r="2637" spans="1:13" x14ac:dyDescent="0.25">
      <c r="A2637" s="2"/>
      <c r="B2637" s="1" t="s">
        <v>54</v>
      </c>
      <c r="C2637" s="1" t="s">
        <v>54</v>
      </c>
      <c r="D2637" s="1" t="s">
        <v>54</v>
      </c>
      <c r="E2637" s="1" t="s">
        <v>54</v>
      </c>
      <c r="I2637" s="1" t="s">
        <v>54</v>
      </c>
      <c r="J2637" s="2"/>
      <c r="K2637" s="1" t="s">
        <v>54</v>
      </c>
      <c r="M2637" s="1" t="b">
        <f>OR(Solution!$C$2=1,INDEX(Solution!$A$1:$A$11,Solution!$C$2)=Sales_Pipeline[Country])</f>
        <v>1</v>
      </c>
    </row>
    <row r="2638" spans="1:13" x14ac:dyDescent="0.25">
      <c r="A2638" s="2"/>
      <c r="B2638" s="1" t="s">
        <v>54</v>
      </c>
      <c r="C2638" s="1" t="s">
        <v>54</v>
      </c>
      <c r="D2638" s="1" t="s">
        <v>54</v>
      </c>
      <c r="E2638" s="1" t="s">
        <v>54</v>
      </c>
      <c r="I2638" s="1" t="s">
        <v>54</v>
      </c>
      <c r="J2638" s="2"/>
      <c r="K2638" s="1" t="s">
        <v>54</v>
      </c>
      <c r="M2638" s="1" t="b">
        <f>OR(Solution!$C$2=1,INDEX(Solution!$A$1:$A$11,Solution!$C$2)=Sales_Pipeline[Country])</f>
        <v>1</v>
      </c>
    </row>
    <row r="2639" spans="1:13" x14ac:dyDescent="0.25">
      <c r="A2639" s="2"/>
      <c r="B2639" s="1" t="s">
        <v>54</v>
      </c>
      <c r="C2639" s="1" t="s">
        <v>54</v>
      </c>
      <c r="D2639" s="1" t="s">
        <v>54</v>
      </c>
      <c r="E2639" s="1" t="s">
        <v>54</v>
      </c>
      <c r="I2639" s="1" t="s">
        <v>54</v>
      </c>
      <c r="J2639" s="2"/>
      <c r="K2639" s="1" t="s">
        <v>54</v>
      </c>
      <c r="M2639" s="1" t="b">
        <f>OR(Solution!$C$2=1,INDEX(Solution!$A$1:$A$11,Solution!$C$2)=Sales_Pipeline[Country])</f>
        <v>1</v>
      </c>
    </row>
    <row r="2640" spans="1:13" x14ac:dyDescent="0.25">
      <c r="A2640" s="2"/>
      <c r="B2640" s="1" t="s">
        <v>54</v>
      </c>
      <c r="C2640" s="1" t="s">
        <v>54</v>
      </c>
      <c r="D2640" s="1" t="s">
        <v>54</v>
      </c>
      <c r="E2640" s="1" t="s">
        <v>54</v>
      </c>
      <c r="I2640" s="1" t="s">
        <v>54</v>
      </c>
      <c r="J2640" s="2"/>
      <c r="K2640" s="1" t="s">
        <v>54</v>
      </c>
      <c r="M2640" s="1" t="b">
        <f>OR(Solution!$C$2=1,INDEX(Solution!$A$1:$A$11,Solution!$C$2)=Sales_Pipeline[Country])</f>
        <v>1</v>
      </c>
    </row>
    <row r="2641" spans="1:13" x14ac:dyDescent="0.25">
      <c r="A2641" s="2"/>
      <c r="B2641" s="1" t="s">
        <v>54</v>
      </c>
      <c r="C2641" s="1" t="s">
        <v>54</v>
      </c>
      <c r="D2641" s="1" t="s">
        <v>54</v>
      </c>
      <c r="E2641" s="1" t="s">
        <v>54</v>
      </c>
      <c r="I2641" s="1" t="s">
        <v>54</v>
      </c>
      <c r="J2641" s="2"/>
      <c r="K2641" s="1" t="s">
        <v>54</v>
      </c>
      <c r="M2641" s="1" t="b">
        <f>OR(Solution!$C$2=1,INDEX(Solution!$A$1:$A$11,Solution!$C$2)=Sales_Pipeline[Country])</f>
        <v>1</v>
      </c>
    </row>
    <row r="2642" spans="1:13" x14ac:dyDescent="0.25">
      <c r="A2642" s="2"/>
      <c r="B2642" s="1" t="s">
        <v>54</v>
      </c>
      <c r="C2642" s="1" t="s">
        <v>54</v>
      </c>
      <c r="D2642" s="1" t="s">
        <v>54</v>
      </c>
      <c r="E2642" s="1" t="s">
        <v>54</v>
      </c>
      <c r="I2642" s="1" t="s">
        <v>54</v>
      </c>
      <c r="J2642" s="2"/>
      <c r="K2642" s="1" t="s">
        <v>54</v>
      </c>
      <c r="M2642" s="1" t="b">
        <f>OR(Solution!$C$2=1,INDEX(Solution!$A$1:$A$11,Solution!$C$2)=Sales_Pipeline[Country])</f>
        <v>1</v>
      </c>
    </row>
    <row r="2643" spans="1:13" x14ac:dyDescent="0.25">
      <c r="A2643" s="2"/>
      <c r="B2643" s="1" t="s">
        <v>54</v>
      </c>
      <c r="C2643" s="1" t="s">
        <v>54</v>
      </c>
      <c r="D2643" s="1" t="s">
        <v>54</v>
      </c>
      <c r="E2643" s="1" t="s">
        <v>54</v>
      </c>
      <c r="I2643" s="1" t="s">
        <v>54</v>
      </c>
      <c r="J2643" s="2"/>
      <c r="K2643" s="1" t="s">
        <v>54</v>
      </c>
      <c r="M2643" s="1" t="b">
        <f>OR(Solution!$C$2=1,INDEX(Solution!$A$1:$A$11,Solution!$C$2)=Sales_Pipeline[Country])</f>
        <v>1</v>
      </c>
    </row>
    <row r="2644" spans="1:13" x14ac:dyDescent="0.25">
      <c r="A2644" s="2"/>
      <c r="B2644" s="1" t="s">
        <v>54</v>
      </c>
      <c r="C2644" s="1" t="s">
        <v>54</v>
      </c>
      <c r="D2644" s="1" t="s">
        <v>54</v>
      </c>
      <c r="E2644" s="1" t="s">
        <v>54</v>
      </c>
      <c r="I2644" s="1" t="s">
        <v>54</v>
      </c>
      <c r="J2644" s="2"/>
      <c r="K2644" s="1" t="s">
        <v>54</v>
      </c>
      <c r="M2644" s="1" t="b">
        <f>OR(Solution!$C$2=1,INDEX(Solution!$A$1:$A$11,Solution!$C$2)=Sales_Pipeline[Country])</f>
        <v>1</v>
      </c>
    </row>
    <row r="2645" spans="1:13" x14ac:dyDescent="0.25">
      <c r="A2645" s="2"/>
      <c r="B2645" s="1" t="s">
        <v>54</v>
      </c>
      <c r="C2645" s="1" t="s">
        <v>54</v>
      </c>
      <c r="D2645" s="1" t="s">
        <v>54</v>
      </c>
      <c r="E2645" s="1" t="s">
        <v>54</v>
      </c>
      <c r="I2645" s="1" t="s">
        <v>54</v>
      </c>
      <c r="J2645" s="2"/>
      <c r="K2645" s="1" t="s">
        <v>54</v>
      </c>
      <c r="M2645" s="1" t="b">
        <f>OR(Solution!$C$2=1,INDEX(Solution!$A$1:$A$11,Solution!$C$2)=Sales_Pipeline[Country])</f>
        <v>1</v>
      </c>
    </row>
    <row r="2646" spans="1:13" x14ac:dyDescent="0.25">
      <c r="A2646" s="2"/>
      <c r="B2646" s="1" t="s">
        <v>54</v>
      </c>
      <c r="C2646" s="1" t="s">
        <v>54</v>
      </c>
      <c r="D2646" s="1" t="s">
        <v>54</v>
      </c>
      <c r="E2646" s="1" t="s">
        <v>54</v>
      </c>
      <c r="I2646" s="1" t="s">
        <v>54</v>
      </c>
      <c r="J2646" s="2"/>
      <c r="K2646" s="1" t="s">
        <v>54</v>
      </c>
      <c r="M2646" s="1" t="b">
        <f>OR(Solution!$C$2=1,INDEX(Solution!$A$1:$A$11,Solution!$C$2)=Sales_Pipeline[Country])</f>
        <v>1</v>
      </c>
    </row>
    <row r="2647" spans="1:13" x14ac:dyDescent="0.25">
      <c r="A2647" s="2"/>
      <c r="B2647" s="1" t="s">
        <v>54</v>
      </c>
      <c r="C2647" s="1" t="s">
        <v>54</v>
      </c>
      <c r="D2647" s="1" t="s">
        <v>54</v>
      </c>
      <c r="E2647" s="1" t="s">
        <v>54</v>
      </c>
      <c r="I2647" s="1" t="s">
        <v>54</v>
      </c>
      <c r="J2647" s="2"/>
      <c r="K2647" s="1" t="s">
        <v>54</v>
      </c>
      <c r="M2647" s="1" t="b">
        <f>OR(Solution!$C$2=1,INDEX(Solution!$A$1:$A$11,Solution!$C$2)=Sales_Pipeline[Country])</f>
        <v>1</v>
      </c>
    </row>
    <row r="2648" spans="1:13" x14ac:dyDescent="0.25">
      <c r="A2648" s="2"/>
      <c r="B2648" s="1" t="s">
        <v>54</v>
      </c>
      <c r="C2648" s="1" t="s">
        <v>54</v>
      </c>
      <c r="D2648" s="1" t="s">
        <v>54</v>
      </c>
      <c r="E2648" s="1" t="s">
        <v>54</v>
      </c>
      <c r="I2648" s="1" t="s">
        <v>54</v>
      </c>
      <c r="J2648" s="2"/>
      <c r="K2648" s="1" t="s">
        <v>54</v>
      </c>
      <c r="M2648" s="1" t="b">
        <f>OR(Solution!$C$2=1,INDEX(Solution!$A$1:$A$11,Solution!$C$2)=Sales_Pipeline[Country])</f>
        <v>1</v>
      </c>
    </row>
    <row r="2649" spans="1:13" x14ac:dyDescent="0.25">
      <c r="A2649" s="2"/>
      <c r="B2649" s="1" t="s">
        <v>54</v>
      </c>
      <c r="C2649" s="1" t="s">
        <v>54</v>
      </c>
      <c r="D2649" s="1" t="s">
        <v>54</v>
      </c>
      <c r="E2649" s="1" t="s">
        <v>54</v>
      </c>
      <c r="I2649" s="1" t="s">
        <v>54</v>
      </c>
      <c r="J2649" s="2"/>
      <c r="K2649" s="1" t="s">
        <v>54</v>
      </c>
      <c r="M2649" s="1" t="b">
        <f>OR(Solution!$C$2=1,INDEX(Solution!$A$1:$A$11,Solution!$C$2)=Sales_Pipeline[Country])</f>
        <v>1</v>
      </c>
    </row>
    <row r="2650" spans="1:13" x14ac:dyDescent="0.25">
      <c r="A2650" s="2"/>
      <c r="B2650" s="1" t="s">
        <v>54</v>
      </c>
      <c r="C2650" s="1" t="s">
        <v>54</v>
      </c>
      <c r="D2650" s="1" t="s">
        <v>54</v>
      </c>
      <c r="E2650" s="1" t="s">
        <v>54</v>
      </c>
      <c r="I2650" s="1" t="s">
        <v>54</v>
      </c>
      <c r="J2650" s="2"/>
      <c r="K2650" s="1" t="s">
        <v>54</v>
      </c>
      <c r="M2650" s="1" t="b">
        <f>OR(Solution!$C$2=1,INDEX(Solution!$A$1:$A$11,Solution!$C$2)=Sales_Pipeline[Country])</f>
        <v>1</v>
      </c>
    </row>
    <row r="2651" spans="1:13" x14ac:dyDescent="0.25">
      <c r="A2651" s="2"/>
      <c r="B2651" s="1" t="s">
        <v>54</v>
      </c>
      <c r="C2651" s="1" t="s">
        <v>54</v>
      </c>
      <c r="D2651" s="1" t="s">
        <v>54</v>
      </c>
      <c r="E2651" s="1" t="s">
        <v>54</v>
      </c>
      <c r="I2651" s="1" t="s">
        <v>54</v>
      </c>
      <c r="J2651" s="2"/>
      <c r="K2651" s="1" t="s">
        <v>54</v>
      </c>
      <c r="M2651" s="1" t="b">
        <f>OR(Solution!$C$2=1,INDEX(Solution!$A$1:$A$11,Solution!$C$2)=Sales_Pipeline[Country])</f>
        <v>1</v>
      </c>
    </row>
    <row r="2652" spans="1:13" x14ac:dyDescent="0.25">
      <c r="A2652" s="2"/>
      <c r="B2652" s="1" t="s">
        <v>54</v>
      </c>
      <c r="C2652" s="1" t="s">
        <v>54</v>
      </c>
      <c r="D2652" s="1" t="s">
        <v>54</v>
      </c>
      <c r="E2652" s="1" t="s">
        <v>54</v>
      </c>
      <c r="I2652" s="1" t="s">
        <v>54</v>
      </c>
      <c r="J2652" s="2"/>
      <c r="K2652" s="1" t="s">
        <v>54</v>
      </c>
      <c r="M2652" s="1" t="b">
        <f>OR(Solution!$C$2=1,INDEX(Solution!$A$1:$A$11,Solution!$C$2)=Sales_Pipeline[Country])</f>
        <v>1</v>
      </c>
    </row>
    <row r="2653" spans="1:13" x14ac:dyDescent="0.25">
      <c r="A2653" s="2"/>
      <c r="B2653" s="1" t="s">
        <v>54</v>
      </c>
      <c r="C2653" s="1" t="s">
        <v>54</v>
      </c>
      <c r="D2653" s="1" t="s">
        <v>54</v>
      </c>
      <c r="E2653" s="1" t="s">
        <v>54</v>
      </c>
      <c r="I2653" s="1" t="s">
        <v>54</v>
      </c>
      <c r="J2653" s="2"/>
      <c r="K2653" s="1" t="s">
        <v>54</v>
      </c>
      <c r="M2653" s="1" t="b">
        <f>OR(Solution!$C$2=1,INDEX(Solution!$A$1:$A$11,Solution!$C$2)=Sales_Pipeline[Country])</f>
        <v>1</v>
      </c>
    </row>
    <row r="2654" spans="1:13" x14ac:dyDescent="0.25">
      <c r="A2654" s="2"/>
      <c r="B2654" s="1" t="s">
        <v>54</v>
      </c>
      <c r="C2654" s="1" t="s">
        <v>54</v>
      </c>
      <c r="D2654" s="1" t="s">
        <v>54</v>
      </c>
      <c r="E2654" s="1" t="s">
        <v>54</v>
      </c>
      <c r="I2654" s="1" t="s">
        <v>54</v>
      </c>
      <c r="J2654" s="2"/>
      <c r="K2654" s="1" t="s">
        <v>54</v>
      </c>
      <c r="M2654" s="1" t="b">
        <f>OR(Solution!$C$2=1,INDEX(Solution!$A$1:$A$11,Solution!$C$2)=Sales_Pipeline[Country])</f>
        <v>1</v>
      </c>
    </row>
    <row r="2655" spans="1:13" x14ac:dyDescent="0.25">
      <c r="A2655" s="2"/>
      <c r="B2655" s="1" t="s">
        <v>54</v>
      </c>
      <c r="C2655" s="1" t="s">
        <v>54</v>
      </c>
      <c r="D2655" s="1" t="s">
        <v>54</v>
      </c>
      <c r="E2655" s="1" t="s">
        <v>54</v>
      </c>
      <c r="I2655" s="1" t="s">
        <v>54</v>
      </c>
      <c r="J2655" s="2"/>
      <c r="K2655" s="1" t="s">
        <v>54</v>
      </c>
      <c r="M2655" s="1" t="b">
        <f>OR(Solution!$C$2=1,INDEX(Solution!$A$1:$A$11,Solution!$C$2)=Sales_Pipeline[Country])</f>
        <v>1</v>
      </c>
    </row>
    <row r="2656" spans="1:13" x14ac:dyDescent="0.25">
      <c r="A2656" s="2"/>
      <c r="B2656" s="1" t="s">
        <v>54</v>
      </c>
      <c r="C2656" s="1" t="s">
        <v>54</v>
      </c>
      <c r="D2656" s="1" t="s">
        <v>54</v>
      </c>
      <c r="E2656" s="1" t="s">
        <v>54</v>
      </c>
      <c r="I2656" s="1" t="s">
        <v>54</v>
      </c>
      <c r="J2656" s="2"/>
      <c r="K2656" s="1" t="s">
        <v>54</v>
      </c>
      <c r="M2656" s="1" t="b">
        <f>OR(Solution!$C$2=1,INDEX(Solution!$A$1:$A$11,Solution!$C$2)=Sales_Pipeline[Country])</f>
        <v>1</v>
      </c>
    </row>
    <row r="2657" spans="1:13" x14ac:dyDescent="0.25">
      <c r="A2657" s="2"/>
      <c r="B2657" s="1" t="s">
        <v>54</v>
      </c>
      <c r="C2657" s="1" t="s">
        <v>54</v>
      </c>
      <c r="D2657" s="1" t="s">
        <v>54</v>
      </c>
      <c r="E2657" s="1" t="s">
        <v>54</v>
      </c>
      <c r="I2657" s="1" t="s">
        <v>54</v>
      </c>
      <c r="J2657" s="2"/>
      <c r="K2657" s="1" t="s">
        <v>54</v>
      </c>
      <c r="M2657" s="1" t="b">
        <f>OR(Solution!$C$2=1,INDEX(Solution!$A$1:$A$11,Solution!$C$2)=Sales_Pipeline[Country])</f>
        <v>1</v>
      </c>
    </row>
    <row r="2658" spans="1:13" x14ac:dyDescent="0.25">
      <c r="A2658" s="2"/>
      <c r="B2658" s="1" t="s">
        <v>54</v>
      </c>
      <c r="C2658" s="1" t="s">
        <v>54</v>
      </c>
      <c r="D2658" s="1" t="s">
        <v>54</v>
      </c>
      <c r="E2658" s="1" t="s">
        <v>54</v>
      </c>
      <c r="I2658" s="1" t="s">
        <v>54</v>
      </c>
      <c r="J2658" s="2"/>
      <c r="K2658" s="1" t="s">
        <v>54</v>
      </c>
      <c r="M2658" s="1" t="b">
        <f>OR(Solution!$C$2=1,INDEX(Solution!$A$1:$A$11,Solution!$C$2)=Sales_Pipeline[Country])</f>
        <v>1</v>
      </c>
    </row>
    <row r="2659" spans="1:13" x14ac:dyDescent="0.25">
      <c r="A2659" s="2"/>
      <c r="B2659" s="1" t="s">
        <v>54</v>
      </c>
      <c r="C2659" s="1" t="s">
        <v>54</v>
      </c>
      <c r="D2659" s="1" t="s">
        <v>54</v>
      </c>
      <c r="E2659" s="1" t="s">
        <v>54</v>
      </c>
      <c r="I2659" s="1" t="s">
        <v>54</v>
      </c>
      <c r="J2659" s="2"/>
      <c r="K2659" s="1" t="s">
        <v>54</v>
      </c>
      <c r="M2659" s="1" t="b">
        <f>OR(Solution!$C$2=1,INDEX(Solution!$A$1:$A$11,Solution!$C$2)=Sales_Pipeline[Country])</f>
        <v>1</v>
      </c>
    </row>
    <row r="2660" spans="1:13" x14ac:dyDescent="0.25">
      <c r="A2660" s="2"/>
      <c r="B2660" s="1" t="s">
        <v>54</v>
      </c>
      <c r="C2660" s="1" t="s">
        <v>54</v>
      </c>
      <c r="D2660" s="1" t="s">
        <v>54</v>
      </c>
      <c r="E2660" s="1" t="s">
        <v>54</v>
      </c>
      <c r="I2660" s="1" t="s">
        <v>54</v>
      </c>
      <c r="J2660" s="2"/>
      <c r="K2660" s="1" t="s">
        <v>54</v>
      </c>
      <c r="M2660" s="1" t="b">
        <f>OR(Solution!$C$2=1,INDEX(Solution!$A$1:$A$11,Solution!$C$2)=Sales_Pipeline[Country])</f>
        <v>1</v>
      </c>
    </row>
    <row r="2661" spans="1:13" x14ac:dyDescent="0.25">
      <c r="A2661" s="2"/>
      <c r="B2661" s="1" t="s">
        <v>54</v>
      </c>
      <c r="C2661" s="1" t="s">
        <v>54</v>
      </c>
      <c r="D2661" s="1" t="s">
        <v>54</v>
      </c>
      <c r="E2661" s="1" t="s">
        <v>54</v>
      </c>
      <c r="I2661" s="1" t="s">
        <v>54</v>
      </c>
      <c r="J2661" s="2"/>
      <c r="K2661" s="1" t="s">
        <v>54</v>
      </c>
      <c r="M2661" s="1" t="b">
        <f>OR(Solution!$C$2=1,INDEX(Solution!$A$1:$A$11,Solution!$C$2)=Sales_Pipeline[Country])</f>
        <v>1</v>
      </c>
    </row>
    <row r="2662" spans="1:13" x14ac:dyDescent="0.25">
      <c r="A2662" s="2"/>
      <c r="B2662" s="1" t="s">
        <v>54</v>
      </c>
      <c r="C2662" s="1" t="s">
        <v>54</v>
      </c>
      <c r="D2662" s="1" t="s">
        <v>54</v>
      </c>
      <c r="E2662" s="1" t="s">
        <v>54</v>
      </c>
      <c r="I2662" s="1" t="s">
        <v>54</v>
      </c>
      <c r="J2662" s="2"/>
      <c r="K2662" s="1" t="s">
        <v>54</v>
      </c>
      <c r="M2662" s="1" t="b">
        <f>OR(Solution!$C$2=1,INDEX(Solution!$A$1:$A$11,Solution!$C$2)=Sales_Pipeline[Country])</f>
        <v>1</v>
      </c>
    </row>
    <row r="2663" spans="1:13" x14ac:dyDescent="0.25">
      <c r="A2663" s="2"/>
      <c r="B2663" s="1" t="s">
        <v>54</v>
      </c>
      <c r="C2663" s="1" t="s">
        <v>54</v>
      </c>
      <c r="D2663" s="1" t="s">
        <v>54</v>
      </c>
      <c r="E2663" s="1" t="s">
        <v>54</v>
      </c>
      <c r="I2663" s="1" t="s">
        <v>54</v>
      </c>
      <c r="J2663" s="2"/>
      <c r="K2663" s="1" t="s">
        <v>54</v>
      </c>
      <c r="M2663" s="1" t="b">
        <f>OR(Solution!$C$2=1,INDEX(Solution!$A$1:$A$11,Solution!$C$2)=Sales_Pipeline[Country])</f>
        <v>1</v>
      </c>
    </row>
    <row r="2664" spans="1:13" x14ac:dyDescent="0.25">
      <c r="A2664" s="2"/>
      <c r="B2664" s="1" t="s">
        <v>54</v>
      </c>
      <c r="C2664" s="1" t="s">
        <v>54</v>
      </c>
      <c r="D2664" s="1" t="s">
        <v>54</v>
      </c>
      <c r="E2664" s="1" t="s">
        <v>54</v>
      </c>
      <c r="I2664" s="1" t="s">
        <v>54</v>
      </c>
      <c r="J2664" s="2"/>
      <c r="K2664" s="1" t="s">
        <v>54</v>
      </c>
      <c r="M2664" s="1" t="b">
        <f>OR(Solution!$C$2=1,INDEX(Solution!$A$1:$A$11,Solution!$C$2)=Sales_Pipeline[Country])</f>
        <v>1</v>
      </c>
    </row>
    <row r="2665" spans="1:13" x14ac:dyDescent="0.25">
      <c r="A2665" s="2"/>
      <c r="B2665" s="1" t="s">
        <v>54</v>
      </c>
      <c r="C2665" s="1" t="s">
        <v>54</v>
      </c>
      <c r="D2665" s="1" t="s">
        <v>54</v>
      </c>
      <c r="E2665" s="1" t="s">
        <v>54</v>
      </c>
      <c r="I2665" s="1" t="s">
        <v>54</v>
      </c>
      <c r="J2665" s="2"/>
      <c r="K2665" s="1" t="s">
        <v>54</v>
      </c>
      <c r="M2665" s="1" t="b">
        <f>OR(Solution!$C$2=1,INDEX(Solution!$A$1:$A$11,Solution!$C$2)=Sales_Pipeline[Country])</f>
        <v>1</v>
      </c>
    </row>
    <row r="2666" spans="1:13" x14ac:dyDescent="0.25">
      <c r="A2666" s="2"/>
      <c r="B2666" s="1" t="s">
        <v>54</v>
      </c>
      <c r="C2666" s="1" t="s">
        <v>54</v>
      </c>
      <c r="D2666" s="1" t="s">
        <v>54</v>
      </c>
      <c r="E2666" s="1" t="s">
        <v>54</v>
      </c>
      <c r="I2666" s="1" t="s">
        <v>54</v>
      </c>
      <c r="J2666" s="2"/>
      <c r="K2666" s="1" t="s">
        <v>54</v>
      </c>
      <c r="M2666" s="1" t="b">
        <f>OR(Solution!$C$2=1,INDEX(Solution!$A$1:$A$11,Solution!$C$2)=Sales_Pipeline[Country])</f>
        <v>1</v>
      </c>
    </row>
    <row r="2667" spans="1:13" x14ac:dyDescent="0.25">
      <c r="A2667" s="2"/>
      <c r="B2667" s="1" t="s">
        <v>54</v>
      </c>
      <c r="C2667" s="1" t="s">
        <v>54</v>
      </c>
      <c r="D2667" s="1" t="s">
        <v>54</v>
      </c>
      <c r="E2667" s="1" t="s">
        <v>54</v>
      </c>
      <c r="I2667" s="1" t="s">
        <v>54</v>
      </c>
      <c r="J2667" s="2"/>
      <c r="K2667" s="1" t="s">
        <v>54</v>
      </c>
      <c r="M2667" s="1" t="b">
        <f>OR(Solution!$C$2=1,INDEX(Solution!$A$1:$A$11,Solution!$C$2)=Sales_Pipeline[Country])</f>
        <v>1</v>
      </c>
    </row>
    <row r="2668" spans="1:13" x14ac:dyDescent="0.25">
      <c r="A2668" s="2"/>
      <c r="B2668" s="1" t="s">
        <v>54</v>
      </c>
      <c r="C2668" s="1" t="s">
        <v>54</v>
      </c>
      <c r="D2668" s="1" t="s">
        <v>54</v>
      </c>
      <c r="E2668" s="1" t="s">
        <v>54</v>
      </c>
      <c r="I2668" s="1" t="s">
        <v>54</v>
      </c>
      <c r="J2668" s="2"/>
      <c r="K2668" s="1" t="s">
        <v>54</v>
      </c>
      <c r="M2668" s="1" t="b">
        <f>OR(Solution!$C$2=1,INDEX(Solution!$A$1:$A$11,Solution!$C$2)=Sales_Pipeline[Country])</f>
        <v>1</v>
      </c>
    </row>
    <row r="2669" spans="1:13" x14ac:dyDescent="0.25">
      <c r="A2669" s="2"/>
      <c r="B2669" s="1" t="s">
        <v>54</v>
      </c>
      <c r="C2669" s="1" t="s">
        <v>54</v>
      </c>
      <c r="D2669" s="1" t="s">
        <v>54</v>
      </c>
      <c r="E2669" s="1" t="s">
        <v>54</v>
      </c>
      <c r="I2669" s="1" t="s">
        <v>54</v>
      </c>
      <c r="J2669" s="2"/>
      <c r="K2669" s="1" t="s">
        <v>54</v>
      </c>
      <c r="M2669" s="1" t="b">
        <f>OR(Solution!$C$2=1,INDEX(Solution!$A$1:$A$11,Solution!$C$2)=Sales_Pipeline[Country])</f>
        <v>1</v>
      </c>
    </row>
    <row r="2670" spans="1:13" x14ac:dyDescent="0.25">
      <c r="A2670" s="2"/>
      <c r="B2670" s="1" t="s">
        <v>54</v>
      </c>
      <c r="C2670" s="1" t="s">
        <v>54</v>
      </c>
      <c r="D2670" s="1" t="s">
        <v>54</v>
      </c>
      <c r="E2670" s="1" t="s">
        <v>54</v>
      </c>
      <c r="I2670" s="1" t="s">
        <v>54</v>
      </c>
      <c r="J2670" s="2"/>
      <c r="K2670" s="1" t="s">
        <v>54</v>
      </c>
      <c r="M2670" s="1" t="b">
        <f>OR(Solution!$C$2=1,INDEX(Solution!$A$1:$A$11,Solution!$C$2)=Sales_Pipeline[Country])</f>
        <v>1</v>
      </c>
    </row>
    <row r="2671" spans="1:13" x14ac:dyDescent="0.25">
      <c r="A2671" s="2"/>
      <c r="B2671" s="1" t="s">
        <v>54</v>
      </c>
      <c r="C2671" s="1" t="s">
        <v>54</v>
      </c>
      <c r="D2671" s="1" t="s">
        <v>54</v>
      </c>
      <c r="E2671" s="1" t="s">
        <v>54</v>
      </c>
      <c r="I2671" s="1" t="s">
        <v>54</v>
      </c>
      <c r="J2671" s="2"/>
      <c r="K2671" s="1" t="s">
        <v>54</v>
      </c>
      <c r="M2671" s="1" t="b">
        <f>OR(Solution!$C$2=1,INDEX(Solution!$A$1:$A$11,Solution!$C$2)=Sales_Pipeline[Country])</f>
        <v>1</v>
      </c>
    </row>
    <row r="2672" spans="1:13" x14ac:dyDescent="0.25">
      <c r="A2672" s="2"/>
      <c r="B2672" s="1" t="s">
        <v>54</v>
      </c>
      <c r="C2672" s="1" t="s">
        <v>54</v>
      </c>
      <c r="D2672" s="1" t="s">
        <v>54</v>
      </c>
      <c r="E2672" s="1" t="s">
        <v>54</v>
      </c>
      <c r="I2672" s="1" t="s">
        <v>54</v>
      </c>
      <c r="J2672" s="2"/>
      <c r="K2672" s="1" t="s">
        <v>54</v>
      </c>
      <c r="M2672" s="1" t="b">
        <f>OR(Solution!$C$2=1,INDEX(Solution!$A$1:$A$11,Solution!$C$2)=Sales_Pipeline[Country])</f>
        <v>1</v>
      </c>
    </row>
    <row r="2673" spans="1:13" x14ac:dyDescent="0.25">
      <c r="A2673" s="2"/>
      <c r="B2673" s="1" t="s">
        <v>54</v>
      </c>
      <c r="C2673" s="1" t="s">
        <v>54</v>
      </c>
      <c r="D2673" s="1" t="s">
        <v>54</v>
      </c>
      <c r="E2673" s="1" t="s">
        <v>54</v>
      </c>
      <c r="I2673" s="1" t="s">
        <v>54</v>
      </c>
      <c r="J2673" s="2"/>
      <c r="K2673" s="1" t="s">
        <v>54</v>
      </c>
      <c r="M2673" s="1" t="b">
        <f>OR(Solution!$C$2=1,INDEX(Solution!$A$1:$A$11,Solution!$C$2)=Sales_Pipeline[Country])</f>
        <v>1</v>
      </c>
    </row>
    <row r="2674" spans="1:13" x14ac:dyDescent="0.25">
      <c r="A2674" s="2"/>
      <c r="B2674" s="1" t="s">
        <v>54</v>
      </c>
      <c r="C2674" s="1" t="s">
        <v>54</v>
      </c>
      <c r="D2674" s="1" t="s">
        <v>54</v>
      </c>
      <c r="E2674" s="1" t="s">
        <v>54</v>
      </c>
      <c r="I2674" s="1" t="s">
        <v>54</v>
      </c>
      <c r="J2674" s="2"/>
      <c r="K2674" s="1" t="s">
        <v>54</v>
      </c>
      <c r="M2674" s="1" t="b">
        <f>OR(Solution!$C$2=1,INDEX(Solution!$A$1:$A$11,Solution!$C$2)=Sales_Pipeline[Country])</f>
        <v>1</v>
      </c>
    </row>
    <row r="2675" spans="1:13" x14ac:dyDescent="0.25">
      <c r="A2675" s="2"/>
      <c r="B2675" s="1" t="s">
        <v>54</v>
      </c>
      <c r="C2675" s="1" t="s">
        <v>54</v>
      </c>
      <c r="D2675" s="1" t="s">
        <v>54</v>
      </c>
      <c r="E2675" s="1" t="s">
        <v>54</v>
      </c>
      <c r="I2675" s="1" t="s">
        <v>54</v>
      </c>
      <c r="J2675" s="2"/>
      <c r="K2675" s="1" t="s">
        <v>54</v>
      </c>
      <c r="M2675" s="1" t="b">
        <f>OR(Solution!$C$2=1,INDEX(Solution!$A$1:$A$11,Solution!$C$2)=Sales_Pipeline[Country])</f>
        <v>1</v>
      </c>
    </row>
    <row r="2676" spans="1:13" x14ac:dyDescent="0.25">
      <c r="A2676" s="2"/>
      <c r="B2676" s="1" t="s">
        <v>54</v>
      </c>
      <c r="C2676" s="1" t="s">
        <v>54</v>
      </c>
      <c r="D2676" s="1" t="s">
        <v>54</v>
      </c>
      <c r="E2676" s="1" t="s">
        <v>54</v>
      </c>
      <c r="I2676" s="1" t="s">
        <v>54</v>
      </c>
      <c r="J2676" s="2"/>
      <c r="K2676" s="1" t="s">
        <v>54</v>
      </c>
      <c r="M2676" s="1" t="b">
        <f>OR(Solution!$C$2=1,INDEX(Solution!$A$1:$A$11,Solution!$C$2)=Sales_Pipeline[Country])</f>
        <v>1</v>
      </c>
    </row>
    <row r="2677" spans="1:13" x14ac:dyDescent="0.25">
      <c r="A2677" s="2"/>
      <c r="B2677" s="1" t="s">
        <v>54</v>
      </c>
      <c r="C2677" s="1" t="s">
        <v>54</v>
      </c>
      <c r="D2677" s="1" t="s">
        <v>54</v>
      </c>
      <c r="E2677" s="1" t="s">
        <v>54</v>
      </c>
      <c r="I2677" s="1" t="s">
        <v>54</v>
      </c>
      <c r="J2677" s="2"/>
      <c r="K2677" s="1" t="s">
        <v>54</v>
      </c>
      <c r="M2677" s="1" t="b">
        <f>OR(Solution!$C$2=1,INDEX(Solution!$A$1:$A$11,Solution!$C$2)=Sales_Pipeline[Country])</f>
        <v>1</v>
      </c>
    </row>
    <row r="2678" spans="1:13" x14ac:dyDescent="0.25">
      <c r="A2678" s="2"/>
      <c r="B2678" s="1" t="s">
        <v>54</v>
      </c>
      <c r="C2678" s="1" t="s">
        <v>54</v>
      </c>
      <c r="D2678" s="1" t="s">
        <v>54</v>
      </c>
      <c r="E2678" s="1" t="s">
        <v>54</v>
      </c>
      <c r="I2678" s="1" t="s">
        <v>54</v>
      </c>
      <c r="J2678" s="2"/>
      <c r="K2678" s="1" t="s">
        <v>54</v>
      </c>
      <c r="M2678" s="1" t="b">
        <f>OR(Solution!$C$2=1,INDEX(Solution!$A$1:$A$11,Solution!$C$2)=Sales_Pipeline[Country])</f>
        <v>1</v>
      </c>
    </row>
    <row r="2679" spans="1:13" x14ac:dyDescent="0.25">
      <c r="A2679" s="2"/>
      <c r="B2679" s="1" t="s">
        <v>54</v>
      </c>
      <c r="C2679" s="1" t="s">
        <v>54</v>
      </c>
      <c r="D2679" s="1" t="s">
        <v>54</v>
      </c>
      <c r="E2679" s="1" t="s">
        <v>54</v>
      </c>
      <c r="I2679" s="1" t="s">
        <v>54</v>
      </c>
      <c r="J2679" s="2"/>
      <c r="K2679" s="1" t="s">
        <v>54</v>
      </c>
      <c r="M2679" s="1" t="b">
        <f>OR(Solution!$C$2=1,INDEX(Solution!$A$1:$A$11,Solution!$C$2)=Sales_Pipeline[Country])</f>
        <v>1</v>
      </c>
    </row>
    <row r="2680" spans="1:13" x14ac:dyDescent="0.25">
      <c r="A2680" s="2"/>
      <c r="B2680" s="1" t="s">
        <v>54</v>
      </c>
      <c r="C2680" s="1" t="s">
        <v>54</v>
      </c>
      <c r="D2680" s="1" t="s">
        <v>54</v>
      </c>
      <c r="E2680" s="1" t="s">
        <v>54</v>
      </c>
      <c r="I2680" s="1" t="s">
        <v>54</v>
      </c>
      <c r="J2680" s="2"/>
      <c r="K2680" s="1" t="s">
        <v>54</v>
      </c>
      <c r="M2680" s="1" t="b">
        <f>OR(Solution!$C$2=1,INDEX(Solution!$A$1:$A$11,Solution!$C$2)=Sales_Pipeline[Country])</f>
        <v>1</v>
      </c>
    </row>
    <row r="2681" spans="1:13" x14ac:dyDescent="0.25">
      <c r="A2681" s="2"/>
      <c r="B2681" s="1" t="s">
        <v>54</v>
      </c>
      <c r="C2681" s="1" t="s">
        <v>54</v>
      </c>
      <c r="D2681" s="1" t="s">
        <v>54</v>
      </c>
      <c r="E2681" s="1" t="s">
        <v>54</v>
      </c>
      <c r="I2681" s="1" t="s">
        <v>54</v>
      </c>
      <c r="J2681" s="2"/>
      <c r="K2681" s="1" t="s">
        <v>54</v>
      </c>
      <c r="M2681" s="1" t="b">
        <f>OR(Solution!$C$2=1,INDEX(Solution!$A$1:$A$11,Solution!$C$2)=Sales_Pipeline[Country])</f>
        <v>1</v>
      </c>
    </row>
    <row r="2682" spans="1:13" x14ac:dyDescent="0.25">
      <c r="A2682" s="2"/>
      <c r="B2682" s="1" t="s">
        <v>54</v>
      </c>
      <c r="C2682" s="1" t="s">
        <v>54</v>
      </c>
      <c r="D2682" s="1" t="s">
        <v>54</v>
      </c>
      <c r="E2682" s="1" t="s">
        <v>54</v>
      </c>
      <c r="I2682" s="1" t="s">
        <v>54</v>
      </c>
      <c r="J2682" s="2"/>
      <c r="K2682" s="1" t="s">
        <v>54</v>
      </c>
      <c r="M2682" s="1" t="b">
        <f>OR(Solution!$C$2=1,INDEX(Solution!$A$1:$A$11,Solution!$C$2)=Sales_Pipeline[Country])</f>
        <v>1</v>
      </c>
    </row>
    <row r="2683" spans="1:13" x14ac:dyDescent="0.25">
      <c r="A2683" s="2"/>
      <c r="B2683" s="1" t="s">
        <v>54</v>
      </c>
      <c r="C2683" s="1" t="s">
        <v>54</v>
      </c>
      <c r="D2683" s="1" t="s">
        <v>54</v>
      </c>
      <c r="E2683" s="1" t="s">
        <v>54</v>
      </c>
      <c r="I2683" s="1" t="s">
        <v>54</v>
      </c>
      <c r="J2683" s="2"/>
      <c r="K2683" s="1" t="s">
        <v>54</v>
      </c>
      <c r="M2683" s="1" t="b">
        <f>OR(Solution!$C$2=1,INDEX(Solution!$A$1:$A$11,Solution!$C$2)=Sales_Pipeline[Country])</f>
        <v>1</v>
      </c>
    </row>
    <row r="2684" spans="1:13" x14ac:dyDescent="0.25">
      <c r="A2684" s="2"/>
      <c r="B2684" s="1" t="s">
        <v>54</v>
      </c>
      <c r="C2684" s="1" t="s">
        <v>54</v>
      </c>
      <c r="D2684" s="1" t="s">
        <v>54</v>
      </c>
      <c r="E2684" s="1" t="s">
        <v>54</v>
      </c>
      <c r="I2684" s="1" t="s">
        <v>54</v>
      </c>
      <c r="J2684" s="2"/>
      <c r="K2684" s="1" t="s">
        <v>54</v>
      </c>
      <c r="M2684" s="1" t="b">
        <f>OR(Solution!$C$2=1,INDEX(Solution!$A$1:$A$11,Solution!$C$2)=Sales_Pipeline[Country])</f>
        <v>1</v>
      </c>
    </row>
    <row r="2685" spans="1:13" x14ac:dyDescent="0.25">
      <c r="A2685" s="2"/>
      <c r="B2685" s="1" t="s">
        <v>54</v>
      </c>
      <c r="C2685" s="1" t="s">
        <v>54</v>
      </c>
      <c r="D2685" s="1" t="s">
        <v>54</v>
      </c>
      <c r="E2685" s="1" t="s">
        <v>54</v>
      </c>
      <c r="I2685" s="1" t="s">
        <v>54</v>
      </c>
      <c r="J2685" s="2"/>
      <c r="K2685" s="1" t="s">
        <v>54</v>
      </c>
      <c r="M2685" s="1" t="b">
        <f>OR(Solution!$C$2=1,INDEX(Solution!$A$1:$A$11,Solution!$C$2)=Sales_Pipeline[Country])</f>
        <v>1</v>
      </c>
    </row>
    <row r="2686" spans="1:13" x14ac:dyDescent="0.25">
      <c r="A2686" s="2"/>
      <c r="B2686" s="1" t="s">
        <v>54</v>
      </c>
      <c r="C2686" s="1" t="s">
        <v>54</v>
      </c>
      <c r="D2686" s="1" t="s">
        <v>54</v>
      </c>
      <c r="E2686" s="1" t="s">
        <v>54</v>
      </c>
      <c r="I2686" s="1" t="s">
        <v>54</v>
      </c>
      <c r="J2686" s="2"/>
      <c r="K2686" s="1" t="s">
        <v>54</v>
      </c>
      <c r="M2686" s="1" t="b">
        <f>OR(Solution!$C$2=1,INDEX(Solution!$A$1:$A$11,Solution!$C$2)=Sales_Pipeline[Country])</f>
        <v>1</v>
      </c>
    </row>
    <row r="2687" spans="1:13" x14ac:dyDescent="0.25">
      <c r="A2687" s="2"/>
      <c r="B2687" s="1" t="s">
        <v>54</v>
      </c>
      <c r="C2687" s="1" t="s">
        <v>54</v>
      </c>
      <c r="D2687" s="1" t="s">
        <v>54</v>
      </c>
      <c r="E2687" s="1" t="s">
        <v>54</v>
      </c>
      <c r="I2687" s="1" t="s">
        <v>54</v>
      </c>
      <c r="J2687" s="2"/>
      <c r="K2687" s="1" t="s">
        <v>54</v>
      </c>
      <c r="M2687" s="1" t="b">
        <f>OR(Solution!$C$2=1,INDEX(Solution!$A$1:$A$11,Solution!$C$2)=Sales_Pipeline[Country])</f>
        <v>1</v>
      </c>
    </row>
    <row r="2688" spans="1:13" x14ac:dyDescent="0.25">
      <c r="A2688" s="2"/>
      <c r="B2688" s="1" t="s">
        <v>54</v>
      </c>
      <c r="C2688" s="1" t="s">
        <v>54</v>
      </c>
      <c r="D2688" s="1" t="s">
        <v>54</v>
      </c>
      <c r="E2688" s="1" t="s">
        <v>54</v>
      </c>
      <c r="I2688" s="1" t="s">
        <v>54</v>
      </c>
      <c r="J2688" s="2"/>
      <c r="K2688" s="1" t="s">
        <v>54</v>
      </c>
      <c r="M2688" s="1" t="b">
        <f>OR(Solution!$C$2=1,INDEX(Solution!$A$1:$A$11,Solution!$C$2)=Sales_Pipeline[Country])</f>
        <v>1</v>
      </c>
    </row>
    <row r="2689" spans="1:13" x14ac:dyDescent="0.25">
      <c r="A2689" s="2"/>
      <c r="B2689" s="1" t="s">
        <v>54</v>
      </c>
      <c r="C2689" s="1" t="s">
        <v>54</v>
      </c>
      <c r="D2689" s="1" t="s">
        <v>54</v>
      </c>
      <c r="E2689" s="1" t="s">
        <v>54</v>
      </c>
      <c r="I2689" s="1" t="s">
        <v>54</v>
      </c>
      <c r="J2689" s="2"/>
      <c r="K2689" s="1" t="s">
        <v>54</v>
      </c>
      <c r="M2689" s="1" t="b">
        <f>OR(Solution!$C$2=1,INDEX(Solution!$A$1:$A$11,Solution!$C$2)=Sales_Pipeline[Country])</f>
        <v>1</v>
      </c>
    </row>
    <row r="2690" spans="1:13" x14ac:dyDescent="0.25">
      <c r="A2690" s="2"/>
      <c r="B2690" s="1" t="s">
        <v>54</v>
      </c>
      <c r="C2690" s="1" t="s">
        <v>54</v>
      </c>
      <c r="D2690" s="1" t="s">
        <v>54</v>
      </c>
      <c r="E2690" s="1" t="s">
        <v>54</v>
      </c>
      <c r="I2690" s="1" t="s">
        <v>54</v>
      </c>
      <c r="J2690" s="2"/>
      <c r="K2690" s="1" t="s">
        <v>54</v>
      </c>
      <c r="M2690" s="1" t="b">
        <f>OR(Solution!$C$2=1,INDEX(Solution!$A$1:$A$11,Solution!$C$2)=Sales_Pipeline[Country])</f>
        <v>1</v>
      </c>
    </row>
    <row r="2691" spans="1:13" x14ac:dyDescent="0.25">
      <c r="A2691" s="2"/>
      <c r="B2691" s="1" t="s">
        <v>54</v>
      </c>
      <c r="C2691" s="1" t="s">
        <v>54</v>
      </c>
      <c r="D2691" s="1" t="s">
        <v>54</v>
      </c>
      <c r="E2691" s="1" t="s">
        <v>54</v>
      </c>
      <c r="I2691" s="1" t="s">
        <v>54</v>
      </c>
      <c r="J2691" s="2"/>
      <c r="K2691" s="1" t="s">
        <v>54</v>
      </c>
      <c r="M2691" s="1" t="b">
        <f>OR(Solution!$C$2=1,INDEX(Solution!$A$1:$A$11,Solution!$C$2)=Sales_Pipeline[Country])</f>
        <v>1</v>
      </c>
    </row>
    <row r="2692" spans="1:13" x14ac:dyDescent="0.25">
      <c r="A2692" s="2"/>
      <c r="B2692" s="1" t="s">
        <v>54</v>
      </c>
      <c r="C2692" s="1" t="s">
        <v>54</v>
      </c>
      <c r="D2692" s="1" t="s">
        <v>54</v>
      </c>
      <c r="E2692" s="1" t="s">
        <v>54</v>
      </c>
      <c r="I2692" s="1" t="s">
        <v>54</v>
      </c>
      <c r="J2692" s="2"/>
      <c r="K2692" s="1" t="s">
        <v>54</v>
      </c>
      <c r="M2692" s="1" t="b">
        <f>OR(Solution!$C$2=1,INDEX(Solution!$A$1:$A$11,Solution!$C$2)=Sales_Pipeline[Country])</f>
        <v>1</v>
      </c>
    </row>
    <row r="2693" spans="1:13" x14ac:dyDescent="0.25">
      <c r="A2693" s="2"/>
      <c r="B2693" s="1" t="s">
        <v>54</v>
      </c>
      <c r="C2693" s="1" t="s">
        <v>54</v>
      </c>
      <c r="D2693" s="1" t="s">
        <v>54</v>
      </c>
      <c r="E2693" s="1" t="s">
        <v>54</v>
      </c>
      <c r="I2693" s="1" t="s">
        <v>54</v>
      </c>
      <c r="J2693" s="2"/>
      <c r="K2693" s="1" t="s">
        <v>54</v>
      </c>
      <c r="M2693" s="1" t="b">
        <f>OR(Solution!$C$2=1,INDEX(Solution!$A$1:$A$11,Solution!$C$2)=Sales_Pipeline[Country])</f>
        <v>1</v>
      </c>
    </row>
    <row r="2694" spans="1:13" x14ac:dyDescent="0.25">
      <c r="A2694" s="2"/>
      <c r="B2694" s="1" t="s">
        <v>54</v>
      </c>
      <c r="C2694" s="1" t="s">
        <v>54</v>
      </c>
      <c r="D2694" s="1" t="s">
        <v>54</v>
      </c>
      <c r="E2694" s="1" t="s">
        <v>54</v>
      </c>
      <c r="I2694" s="1" t="s">
        <v>54</v>
      </c>
      <c r="J2694" s="2"/>
      <c r="K2694" s="1" t="s">
        <v>54</v>
      </c>
      <c r="M2694" s="1" t="b">
        <f>OR(Solution!$C$2=1,INDEX(Solution!$A$1:$A$11,Solution!$C$2)=Sales_Pipeline[Country])</f>
        <v>1</v>
      </c>
    </row>
    <row r="2695" spans="1:13" x14ac:dyDescent="0.25">
      <c r="A2695" s="2"/>
      <c r="B2695" s="1" t="s">
        <v>54</v>
      </c>
      <c r="C2695" s="1" t="s">
        <v>54</v>
      </c>
      <c r="D2695" s="1" t="s">
        <v>54</v>
      </c>
      <c r="E2695" s="1" t="s">
        <v>54</v>
      </c>
      <c r="I2695" s="1" t="s">
        <v>54</v>
      </c>
      <c r="J2695" s="2"/>
      <c r="K2695" s="1" t="s">
        <v>54</v>
      </c>
      <c r="M2695" s="1" t="b">
        <f>OR(Solution!$C$2=1,INDEX(Solution!$A$1:$A$11,Solution!$C$2)=Sales_Pipeline[Country])</f>
        <v>1</v>
      </c>
    </row>
    <row r="2696" spans="1:13" x14ac:dyDescent="0.25">
      <c r="A2696" s="2"/>
      <c r="B2696" s="1" t="s">
        <v>54</v>
      </c>
      <c r="C2696" s="1" t="s">
        <v>54</v>
      </c>
      <c r="D2696" s="1" t="s">
        <v>54</v>
      </c>
      <c r="E2696" s="1" t="s">
        <v>54</v>
      </c>
      <c r="I2696" s="1" t="s">
        <v>54</v>
      </c>
      <c r="J2696" s="2"/>
      <c r="K2696" s="1" t="s">
        <v>54</v>
      </c>
      <c r="M2696" s="1" t="b">
        <f>OR(Solution!$C$2=1,INDEX(Solution!$A$1:$A$11,Solution!$C$2)=Sales_Pipeline[Country])</f>
        <v>1</v>
      </c>
    </row>
    <row r="2697" spans="1:13" x14ac:dyDescent="0.25">
      <c r="A2697" s="2"/>
      <c r="B2697" s="1" t="s">
        <v>54</v>
      </c>
      <c r="C2697" s="1" t="s">
        <v>54</v>
      </c>
      <c r="D2697" s="1" t="s">
        <v>54</v>
      </c>
      <c r="E2697" s="1" t="s">
        <v>54</v>
      </c>
      <c r="I2697" s="1" t="s">
        <v>54</v>
      </c>
      <c r="J2697" s="2"/>
      <c r="K2697" s="1" t="s">
        <v>54</v>
      </c>
      <c r="M2697" s="1" t="b">
        <f>OR(Solution!$C$2=1,INDEX(Solution!$A$1:$A$11,Solution!$C$2)=Sales_Pipeline[Country])</f>
        <v>1</v>
      </c>
    </row>
    <row r="2698" spans="1:13" x14ac:dyDescent="0.25">
      <c r="A2698" s="2"/>
      <c r="B2698" s="1" t="s">
        <v>54</v>
      </c>
      <c r="C2698" s="1" t="s">
        <v>54</v>
      </c>
      <c r="D2698" s="1" t="s">
        <v>54</v>
      </c>
      <c r="E2698" s="1" t="s">
        <v>54</v>
      </c>
      <c r="I2698" s="1" t="s">
        <v>54</v>
      </c>
      <c r="J2698" s="2"/>
      <c r="K2698" s="1" t="s">
        <v>54</v>
      </c>
      <c r="M2698" s="1" t="b">
        <f>OR(Solution!$C$2=1,INDEX(Solution!$A$1:$A$11,Solution!$C$2)=Sales_Pipeline[Country])</f>
        <v>1</v>
      </c>
    </row>
    <row r="2699" spans="1:13" x14ac:dyDescent="0.25">
      <c r="A2699" s="2"/>
      <c r="B2699" s="1" t="s">
        <v>54</v>
      </c>
      <c r="C2699" s="1" t="s">
        <v>54</v>
      </c>
      <c r="D2699" s="1" t="s">
        <v>54</v>
      </c>
      <c r="E2699" s="1" t="s">
        <v>54</v>
      </c>
      <c r="I2699" s="1" t="s">
        <v>54</v>
      </c>
      <c r="J2699" s="2"/>
      <c r="K2699" s="1" t="s">
        <v>54</v>
      </c>
      <c r="M2699" s="1" t="b">
        <f>OR(Solution!$C$2=1,INDEX(Solution!$A$1:$A$11,Solution!$C$2)=Sales_Pipeline[Country])</f>
        <v>1</v>
      </c>
    </row>
    <row r="2700" spans="1:13" x14ac:dyDescent="0.25">
      <c r="A2700" s="2"/>
      <c r="B2700" s="1" t="s">
        <v>54</v>
      </c>
      <c r="C2700" s="1" t="s">
        <v>54</v>
      </c>
      <c r="D2700" s="1" t="s">
        <v>54</v>
      </c>
      <c r="E2700" s="1" t="s">
        <v>54</v>
      </c>
      <c r="I2700" s="1" t="s">
        <v>54</v>
      </c>
      <c r="J2700" s="2"/>
      <c r="K2700" s="1" t="s">
        <v>54</v>
      </c>
      <c r="M2700" s="1" t="b">
        <f>OR(Solution!$C$2=1,INDEX(Solution!$A$1:$A$11,Solution!$C$2)=Sales_Pipeline[Country])</f>
        <v>1</v>
      </c>
    </row>
    <row r="2701" spans="1:13" x14ac:dyDescent="0.25">
      <c r="A2701" s="2"/>
      <c r="B2701" s="1" t="s">
        <v>54</v>
      </c>
      <c r="C2701" s="1" t="s">
        <v>54</v>
      </c>
      <c r="D2701" s="1" t="s">
        <v>54</v>
      </c>
      <c r="E2701" s="1" t="s">
        <v>54</v>
      </c>
      <c r="I2701" s="1" t="s">
        <v>54</v>
      </c>
      <c r="J2701" s="2"/>
      <c r="K2701" s="1" t="s">
        <v>54</v>
      </c>
      <c r="M2701" s="1" t="b">
        <f>OR(Solution!$C$2=1,INDEX(Solution!$A$1:$A$11,Solution!$C$2)=Sales_Pipeline[Country])</f>
        <v>1</v>
      </c>
    </row>
    <row r="2702" spans="1:13" x14ac:dyDescent="0.25">
      <c r="A2702" s="2"/>
      <c r="B2702" s="1" t="s">
        <v>54</v>
      </c>
      <c r="C2702" s="1" t="s">
        <v>54</v>
      </c>
      <c r="D2702" s="1" t="s">
        <v>54</v>
      </c>
      <c r="E2702" s="1" t="s">
        <v>54</v>
      </c>
      <c r="I2702" s="1" t="s">
        <v>54</v>
      </c>
      <c r="J2702" s="2"/>
      <c r="K2702" s="1" t="s">
        <v>54</v>
      </c>
      <c r="M2702" s="1" t="b">
        <f>OR(Solution!$C$2=1,INDEX(Solution!$A$1:$A$11,Solution!$C$2)=Sales_Pipeline[Country])</f>
        <v>1</v>
      </c>
    </row>
    <row r="2703" spans="1:13" x14ac:dyDescent="0.25">
      <c r="A2703" s="2"/>
      <c r="B2703" s="1" t="s">
        <v>54</v>
      </c>
      <c r="C2703" s="1" t="s">
        <v>54</v>
      </c>
      <c r="D2703" s="1" t="s">
        <v>54</v>
      </c>
      <c r="E2703" s="1" t="s">
        <v>54</v>
      </c>
      <c r="I2703" s="1" t="s">
        <v>54</v>
      </c>
      <c r="J2703" s="2"/>
      <c r="K2703" s="1" t="s">
        <v>54</v>
      </c>
      <c r="M2703" s="1" t="b">
        <f>OR(Solution!$C$2=1,INDEX(Solution!$A$1:$A$11,Solution!$C$2)=Sales_Pipeline[Country])</f>
        <v>1</v>
      </c>
    </row>
    <row r="2704" spans="1:13" x14ac:dyDescent="0.25">
      <c r="A2704" s="2"/>
      <c r="B2704" s="1" t="s">
        <v>54</v>
      </c>
      <c r="C2704" s="1" t="s">
        <v>54</v>
      </c>
      <c r="D2704" s="1" t="s">
        <v>54</v>
      </c>
      <c r="E2704" s="1" t="s">
        <v>54</v>
      </c>
      <c r="I2704" s="1" t="s">
        <v>54</v>
      </c>
      <c r="J2704" s="2"/>
      <c r="K2704" s="1" t="s">
        <v>54</v>
      </c>
      <c r="M2704" s="1" t="b">
        <f>OR(Solution!$C$2=1,INDEX(Solution!$A$1:$A$11,Solution!$C$2)=Sales_Pipeline[Country])</f>
        <v>1</v>
      </c>
    </row>
    <row r="2705" spans="1:13" x14ac:dyDescent="0.25">
      <c r="A2705" s="2"/>
      <c r="B2705" s="1" t="s">
        <v>54</v>
      </c>
      <c r="C2705" s="1" t="s">
        <v>54</v>
      </c>
      <c r="D2705" s="1" t="s">
        <v>54</v>
      </c>
      <c r="E2705" s="1" t="s">
        <v>54</v>
      </c>
      <c r="I2705" s="1" t="s">
        <v>54</v>
      </c>
      <c r="J2705" s="2"/>
      <c r="K2705" s="1" t="s">
        <v>54</v>
      </c>
      <c r="M2705" s="1" t="b">
        <f>OR(Solution!$C$2=1,INDEX(Solution!$A$1:$A$11,Solution!$C$2)=Sales_Pipeline[Country])</f>
        <v>1</v>
      </c>
    </row>
    <row r="2706" spans="1:13" x14ac:dyDescent="0.25">
      <c r="A2706" s="2"/>
      <c r="B2706" s="1" t="s">
        <v>54</v>
      </c>
      <c r="C2706" s="1" t="s">
        <v>54</v>
      </c>
      <c r="D2706" s="1" t="s">
        <v>54</v>
      </c>
      <c r="E2706" s="1" t="s">
        <v>54</v>
      </c>
      <c r="I2706" s="1" t="s">
        <v>54</v>
      </c>
      <c r="J2706" s="2"/>
      <c r="K2706" s="1" t="s">
        <v>54</v>
      </c>
      <c r="M2706" s="1" t="b">
        <f>OR(Solution!$C$2=1,INDEX(Solution!$A$1:$A$11,Solution!$C$2)=Sales_Pipeline[Country])</f>
        <v>1</v>
      </c>
    </row>
    <row r="2707" spans="1:13" x14ac:dyDescent="0.25">
      <c r="A2707" s="2"/>
      <c r="B2707" s="1" t="s">
        <v>54</v>
      </c>
      <c r="C2707" s="1" t="s">
        <v>54</v>
      </c>
      <c r="D2707" s="1" t="s">
        <v>54</v>
      </c>
      <c r="E2707" s="1" t="s">
        <v>54</v>
      </c>
      <c r="I2707" s="1" t="s">
        <v>54</v>
      </c>
      <c r="J2707" s="2"/>
      <c r="K2707" s="1" t="s">
        <v>54</v>
      </c>
      <c r="M2707" s="1" t="b">
        <f>OR(Solution!$C$2=1,INDEX(Solution!$A$1:$A$11,Solution!$C$2)=Sales_Pipeline[Country])</f>
        <v>1</v>
      </c>
    </row>
    <row r="2708" spans="1:13" x14ac:dyDescent="0.25">
      <c r="A2708" s="2"/>
      <c r="B2708" s="1" t="s">
        <v>54</v>
      </c>
      <c r="C2708" s="1" t="s">
        <v>54</v>
      </c>
      <c r="D2708" s="1" t="s">
        <v>54</v>
      </c>
      <c r="E2708" s="1" t="s">
        <v>54</v>
      </c>
      <c r="I2708" s="1" t="s">
        <v>54</v>
      </c>
      <c r="J2708" s="2"/>
      <c r="K2708" s="1" t="s">
        <v>54</v>
      </c>
      <c r="M2708" s="1" t="b">
        <f>OR(Solution!$C$2=1,INDEX(Solution!$A$1:$A$11,Solution!$C$2)=Sales_Pipeline[Country])</f>
        <v>1</v>
      </c>
    </row>
    <row r="2709" spans="1:13" x14ac:dyDescent="0.25">
      <c r="A2709" s="2"/>
      <c r="B2709" s="1" t="s">
        <v>54</v>
      </c>
      <c r="C2709" s="1" t="s">
        <v>54</v>
      </c>
      <c r="D2709" s="1" t="s">
        <v>54</v>
      </c>
      <c r="E2709" s="1" t="s">
        <v>54</v>
      </c>
      <c r="I2709" s="1" t="s">
        <v>54</v>
      </c>
      <c r="J2709" s="2"/>
      <c r="K2709" s="1" t="s">
        <v>54</v>
      </c>
      <c r="M2709" s="1" t="b">
        <f>OR(Solution!$C$2=1,INDEX(Solution!$A$1:$A$11,Solution!$C$2)=Sales_Pipeline[Country])</f>
        <v>1</v>
      </c>
    </row>
    <row r="2710" spans="1:13" x14ac:dyDescent="0.25">
      <c r="A2710" s="2"/>
      <c r="B2710" s="1" t="s">
        <v>54</v>
      </c>
      <c r="C2710" s="1" t="s">
        <v>54</v>
      </c>
      <c r="D2710" s="1" t="s">
        <v>54</v>
      </c>
      <c r="E2710" s="1" t="s">
        <v>54</v>
      </c>
      <c r="I2710" s="1" t="s">
        <v>54</v>
      </c>
      <c r="J2710" s="2"/>
      <c r="K2710" s="1" t="s">
        <v>54</v>
      </c>
      <c r="M2710" s="1" t="b">
        <f>OR(Solution!$C$2=1,INDEX(Solution!$A$1:$A$11,Solution!$C$2)=Sales_Pipeline[Country])</f>
        <v>1</v>
      </c>
    </row>
    <row r="2711" spans="1:13" x14ac:dyDescent="0.25">
      <c r="A2711" s="2"/>
      <c r="B2711" s="1" t="s">
        <v>54</v>
      </c>
      <c r="C2711" s="1" t="s">
        <v>54</v>
      </c>
      <c r="D2711" s="1" t="s">
        <v>54</v>
      </c>
      <c r="E2711" s="1" t="s">
        <v>54</v>
      </c>
      <c r="I2711" s="1" t="s">
        <v>54</v>
      </c>
      <c r="J2711" s="2"/>
      <c r="K2711" s="1" t="s">
        <v>54</v>
      </c>
      <c r="M2711" s="1" t="b">
        <f>OR(Solution!$C$2=1,INDEX(Solution!$A$1:$A$11,Solution!$C$2)=Sales_Pipeline[Country])</f>
        <v>1</v>
      </c>
    </row>
    <row r="2712" spans="1:13" x14ac:dyDescent="0.25">
      <c r="A2712" s="2"/>
      <c r="B2712" s="1" t="s">
        <v>54</v>
      </c>
      <c r="C2712" s="1" t="s">
        <v>54</v>
      </c>
      <c r="D2712" s="1" t="s">
        <v>54</v>
      </c>
      <c r="E2712" s="1" t="s">
        <v>54</v>
      </c>
      <c r="I2712" s="1" t="s">
        <v>54</v>
      </c>
      <c r="J2712" s="2"/>
      <c r="K2712" s="1" t="s">
        <v>54</v>
      </c>
      <c r="M2712" s="1" t="b">
        <f>OR(Solution!$C$2=1,INDEX(Solution!$A$1:$A$11,Solution!$C$2)=Sales_Pipeline[Country])</f>
        <v>1</v>
      </c>
    </row>
    <row r="2713" spans="1:13" x14ac:dyDescent="0.25">
      <c r="A2713" s="2"/>
      <c r="B2713" s="1" t="s">
        <v>54</v>
      </c>
      <c r="C2713" s="1" t="s">
        <v>54</v>
      </c>
      <c r="D2713" s="1" t="s">
        <v>54</v>
      </c>
      <c r="E2713" s="1" t="s">
        <v>54</v>
      </c>
      <c r="I2713" s="1" t="s">
        <v>54</v>
      </c>
      <c r="J2713" s="2"/>
      <c r="K2713" s="1" t="s">
        <v>54</v>
      </c>
      <c r="M2713" s="1" t="b">
        <f>OR(Solution!$C$2=1,INDEX(Solution!$A$1:$A$11,Solution!$C$2)=Sales_Pipeline[Country])</f>
        <v>1</v>
      </c>
    </row>
    <row r="2714" spans="1:13" x14ac:dyDescent="0.25">
      <c r="A2714" s="2"/>
      <c r="B2714" s="1" t="s">
        <v>54</v>
      </c>
      <c r="C2714" s="1" t="s">
        <v>54</v>
      </c>
      <c r="D2714" s="1" t="s">
        <v>54</v>
      </c>
      <c r="E2714" s="1" t="s">
        <v>54</v>
      </c>
      <c r="I2714" s="1" t="s">
        <v>54</v>
      </c>
      <c r="J2714" s="2"/>
      <c r="K2714" s="1" t="s">
        <v>54</v>
      </c>
      <c r="M2714" s="1" t="b">
        <f>OR(Solution!$C$2=1,INDEX(Solution!$A$1:$A$11,Solution!$C$2)=Sales_Pipeline[Country])</f>
        <v>1</v>
      </c>
    </row>
    <row r="2715" spans="1:13" x14ac:dyDescent="0.25">
      <c r="A2715" s="2"/>
      <c r="B2715" s="1" t="s">
        <v>54</v>
      </c>
      <c r="C2715" s="1" t="s">
        <v>54</v>
      </c>
      <c r="D2715" s="1" t="s">
        <v>54</v>
      </c>
      <c r="E2715" s="1" t="s">
        <v>54</v>
      </c>
      <c r="I2715" s="1" t="s">
        <v>54</v>
      </c>
      <c r="J2715" s="2"/>
      <c r="K2715" s="1" t="s">
        <v>54</v>
      </c>
      <c r="M2715" s="1" t="b">
        <f>OR(Solution!$C$2=1,INDEX(Solution!$A$1:$A$11,Solution!$C$2)=Sales_Pipeline[Country])</f>
        <v>1</v>
      </c>
    </row>
    <row r="2716" spans="1:13" x14ac:dyDescent="0.25">
      <c r="A2716" s="2"/>
      <c r="B2716" s="1" t="s">
        <v>54</v>
      </c>
      <c r="C2716" s="1" t="s">
        <v>54</v>
      </c>
      <c r="D2716" s="1" t="s">
        <v>54</v>
      </c>
      <c r="E2716" s="1" t="s">
        <v>54</v>
      </c>
      <c r="I2716" s="1" t="s">
        <v>54</v>
      </c>
      <c r="J2716" s="2"/>
      <c r="K2716" s="1" t="s">
        <v>54</v>
      </c>
      <c r="M2716" s="1" t="b">
        <f>OR(Solution!$C$2=1,INDEX(Solution!$A$1:$A$11,Solution!$C$2)=Sales_Pipeline[Country])</f>
        <v>1</v>
      </c>
    </row>
    <row r="2717" spans="1:13" x14ac:dyDescent="0.25">
      <c r="A2717" s="2"/>
      <c r="B2717" s="1" t="s">
        <v>54</v>
      </c>
      <c r="C2717" s="1" t="s">
        <v>54</v>
      </c>
      <c r="D2717" s="1" t="s">
        <v>54</v>
      </c>
      <c r="E2717" s="1" t="s">
        <v>54</v>
      </c>
      <c r="I2717" s="1" t="s">
        <v>54</v>
      </c>
      <c r="J2717" s="2"/>
      <c r="K2717" s="1" t="s">
        <v>54</v>
      </c>
      <c r="M2717" s="1" t="b">
        <f>OR(Solution!$C$2=1,INDEX(Solution!$A$1:$A$11,Solution!$C$2)=Sales_Pipeline[Country])</f>
        <v>1</v>
      </c>
    </row>
    <row r="2718" spans="1:13" x14ac:dyDescent="0.25">
      <c r="A2718" s="2"/>
      <c r="B2718" s="1" t="s">
        <v>54</v>
      </c>
      <c r="C2718" s="1" t="s">
        <v>54</v>
      </c>
      <c r="D2718" s="1" t="s">
        <v>54</v>
      </c>
      <c r="E2718" s="1" t="s">
        <v>54</v>
      </c>
      <c r="I2718" s="1" t="s">
        <v>54</v>
      </c>
      <c r="J2718" s="2"/>
      <c r="K2718" s="1" t="s">
        <v>54</v>
      </c>
      <c r="M2718" s="1" t="b">
        <f>OR(Solution!$C$2=1,INDEX(Solution!$A$1:$A$11,Solution!$C$2)=Sales_Pipeline[Country])</f>
        <v>1</v>
      </c>
    </row>
    <row r="2719" spans="1:13" x14ac:dyDescent="0.25">
      <c r="A2719" s="2"/>
      <c r="B2719" s="1" t="s">
        <v>54</v>
      </c>
      <c r="C2719" s="1" t="s">
        <v>54</v>
      </c>
      <c r="D2719" s="1" t="s">
        <v>54</v>
      </c>
      <c r="E2719" s="1" t="s">
        <v>54</v>
      </c>
      <c r="I2719" s="1" t="s">
        <v>54</v>
      </c>
      <c r="J2719" s="2"/>
      <c r="K2719" s="1" t="s">
        <v>54</v>
      </c>
      <c r="M2719" s="1" t="b">
        <f>OR(Solution!$C$2=1,INDEX(Solution!$A$1:$A$11,Solution!$C$2)=Sales_Pipeline[Country])</f>
        <v>1</v>
      </c>
    </row>
    <row r="2720" spans="1:13" x14ac:dyDescent="0.25">
      <c r="A2720" s="2"/>
      <c r="B2720" s="1" t="s">
        <v>54</v>
      </c>
      <c r="C2720" s="1" t="s">
        <v>54</v>
      </c>
      <c r="D2720" s="1" t="s">
        <v>54</v>
      </c>
      <c r="E2720" s="1" t="s">
        <v>54</v>
      </c>
      <c r="I2720" s="1" t="s">
        <v>54</v>
      </c>
      <c r="J2720" s="2"/>
      <c r="K2720" s="1" t="s">
        <v>54</v>
      </c>
      <c r="M2720" s="1" t="b">
        <f>OR(Solution!$C$2=1,INDEX(Solution!$A$1:$A$11,Solution!$C$2)=Sales_Pipeline[Country])</f>
        <v>1</v>
      </c>
    </row>
    <row r="2721" spans="1:13" x14ac:dyDescent="0.25">
      <c r="A2721" s="2"/>
      <c r="B2721" s="1" t="s">
        <v>54</v>
      </c>
      <c r="C2721" s="1" t="s">
        <v>54</v>
      </c>
      <c r="D2721" s="1" t="s">
        <v>54</v>
      </c>
      <c r="E2721" s="1" t="s">
        <v>54</v>
      </c>
      <c r="I2721" s="1" t="s">
        <v>54</v>
      </c>
      <c r="J2721" s="2"/>
      <c r="K2721" s="1" t="s">
        <v>54</v>
      </c>
      <c r="M2721" s="1" t="b">
        <f>OR(Solution!$C$2=1,INDEX(Solution!$A$1:$A$11,Solution!$C$2)=Sales_Pipeline[Country])</f>
        <v>1</v>
      </c>
    </row>
    <row r="2722" spans="1:13" x14ac:dyDescent="0.25">
      <c r="A2722" s="2"/>
      <c r="B2722" s="1" t="s">
        <v>54</v>
      </c>
      <c r="C2722" s="1" t="s">
        <v>54</v>
      </c>
      <c r="D2722" s="1" t="s">
        <v>54</v>
      </c>
      <c r="E2722" s="1" t="s">
        <v>54</v>
      </c>
      <c r="I2722" s="1" t="s">
        <v>54</v>
      </c>
      <c r="J2722" s="2"/>
      <c r="K2722" s="1" t="s">
        <v>54</v>
      </c>
      <c r="M2722" s="1" t="b">
        <f>OR(Solution!$C$2=1,INDEX(Solution!$A$1:$A$11,Solution!$C$2)=Sales_Pipeline[Country])</f>
        <v>1</v>
      </c>
    </row>
    <row r="2723" spans="1:13" x14ac:dyDescent="0.25">
      <c r="A2723" s="2"/>
      <c r="B2723" s="1" t="s">
        <v>54</v>
      </c>
      <c r="C2723" s="1" t="s">
        <v>54</v>
      </c>
      <c r="D2723" s="1" t="s">
        <v>54</v>
      </c>
      <c r="E2723" s="1" t="s">
        <v>54</v>
      </c>
      <c r="I2723" s="1" t="s">
        <v>54</v>
      </c>
      <c r="J2723" s="2"/>
      <c r="K2723" s="1" t="s">
        <v>54</v>
      </c>
      <c r="M2723" s="1" t="b">
        <f>OR(Solution!$C$2=1,INDEX(Solution!$A$1:$A$11,Solution!$C$2)=Sales_Pipeline[Country])</f>
        <v>1</v>
      </c>
    </row>
    <row r="2724" spans="1:13" x14ac:dyDescent="0.25">
      <c r="A2724" s="2"/>
      <c r="B2724" s="1" t="s">
        <v>54</v>
      </c>
      <c r="C2724" s="1" t="s">
        <v>54</v>
      </c>
      <c r="D2724" s="1" t="s">
        <v>54</v>
      </c>
      <c r="E2724" s="1" t="s">
        <v>54</v>
      </c>
      <c r="I2724" s="1" t="s">
        <v>54</v>
      </c>
      <c r="J2724" s="2"/>
      <c r="K2724" s="1" t="s">
        <v>54</v>
      </c>
      <c r="M2724" s="1" t="b">
        <f>OR(Solution!$C$2=1,INDEX(Solution!$A$1:$A$11,Solution!$C$2)=Sales_Pipeline[Country])</f>
        <v>1</v>
      </c>
    </row>
    <row r="2725" spans="1:13" x14ac:dyDescent="0.25">
      <c r="A2725" s="2"/>
      <c r="B2725" s="1" t="s">
        <v>54</v>
      </c>
      <c r="C2725" s="1" t="s">
        <v>54</v>
      </c>
      <c r="D2725" s="1" t="s">
        <v>54</v>
      </c>
      <c r="E2725" s="1" t="s">
        <v>54</v>
      </c>
      <c r="I2725" s="1" t="s">
        <v>54</v>
      </c>
      <c r="J2725" s="2"/>
      <c r="K2725" s="1" t="s">
        <v>54</v>
      </c>
      <c r="M2725" s="1" t="b">
        <f>OR(Solution!$C$2=1,INDEX(Solution!$A$1:$A$11,Solution!$C$2)=Sales_Pipeline[Country])</f>
        <v>1</v>
      </c>
    </row>
    <row r="2726" spans="1:13" x14ac:dyDescent="0.25">
      <c r="A2726" s="2"/>
      <c r="B2726" s="1" t="s">
        <v>54</v>
      </c>
      <c r="C2726" s="1" t="s">
        <v>54</v>
      </c>
      <c r="D2726" s="1" t="s">
        <v>54</v>
      </c>
      <c r="E2726" s="1" t="s">
        <v>54</v>
      </c>
      <c r="I2726" s="1" t="s">
        <v>54</v>
      </c>
      <c r="J2726" s="2"/>
      <c r="K2726" s="1" t="s">
        <v>54</v>
      </c>
      <c r="M2726" s="1" t="b">
        <f>OR(Solution!$C$2=1,INDEX(Solution!$A$1:$A$11,Solution!$C$2)=Sales_Pipeline[Country])</f>
        <v>1</v>
      </c>
    </row>
    <row r="2727" spans="1:13" x14ac:dyDescent="0.25">
      <c r="A2727" s="2"/>
      <c r="B2727" s="1" t="s">
        <v>54</v>
      </c>
      <c r="C2727" s="1" t="s">
        <v>54</v>
      </c>
      <c r="D2727" s="1" t="s">
        <v>54</v>
      </c>
      <c r="E2727" s="1" t="s">
        <v>54</v>
      </c>
      <c r="I2727" s="1" t="s">
        <v>54</v>
      </c>
      <c r="J2727" s="2"/>
      <c r="K2727" s="1" t="s">
        <v>54</v>
      </c>
      <c r="M2727" s="1" t="b">
        <f>OR(Solution!$C$2=1,INDEX(Solution!$A$1:$A$11,Solution!$C$2)=Sales_Pipeline[Country])</f>
        <v>1</v>
      </c>
    </row>
    <row r="2728" spans="1:13" x14ac:dyDescent="0.25">
      <c r="A2728" s="2"/>
      <c r="B2728" s="1" t="s">
        <v>54</v>
      </c>
      <c r="C2728" s="1" t="s">
        <v>54</v>
      </c>
      <c r="D2728" s="1" t="s">
        <v>54</v>
      </c>
      <c r="E2728" s="1" t="s">
        <v>54</v>
      </c>
      <c r="I2728" s="1" t="s">
        <v>54</v>
      </c>
      <c r="J2728" s="2"/>
      <c r="K2728" s="1" t="s">
        <v>54</v>
      </c>
      <c r="M2728" s="1" t="b">
        <f>OR(Solution!$C$2=1,INDEX(Solution!$A$1:$A$11,Solution!$C$2)=Sales_Pipeline[Country])</f>
        <v>1</v>
      </c>
    </row>
    <row r="2729" spans="1:13" x14ac:dyDescent="0.25">
      <c r="A2729" s="2"/>
      <c r="B2729" s="1" t="s">
        <v>54</v>
      </c>
      <c r="C2729" s="1" t="s">
        <v>54</v>
      </c>
      <c r="D2729" s="1" t="s">
        <v>54</v>
      </c>
      <c r="E2729" s="1" t="s">
        <v>54</v>
      </c>
      <c r="I2729" s="1" t="s">
        <v>54</v>
      </c>
      <c r="J2729" s="2"/>
      <c r="K2729" s="1" t="s">
        <v>54</v>
      </c>
      <c r="M2729" s="1" t="b">
        <f>OR(Solution!$C$2=1,INDEX(Solution!$A$1:$A$11,Solution!$C$2)=Sales_Pipeline[Country])</f>
        <v>1</v>
      </c>
    </row>
    <row r="2730" spans="1:13" x14ac:dyDescent="0.25">
      <c r="A2730" s="2"/>
      <c r="B2730" s="1" t="s">
        <v>54</v>
      </c>
      <c r="C2730" s="1" t="s">
        <v>54</v>
      </c>
      <c r="D2730" s="1" t="s">
        <v>54</v>
      </c>
      <c r="E2730" s="1" t="s">
        <v>54</v>
      </c>
      <c r="I2730" s="1" t="s">
        <v>54</v>
      </c>
      <c r="J2730" s="2"/>
      <c r="K2730" s="1" t="s">
        <v>54</v>
      </c>
      <c r="M2730" s="1" t="b">
        <f>OR(Solution!$C$2=1,INDEX(Solution!$A$1:$A$11,Solution!$C$2)=Sales_Pipeline[Country])</f>
        <v>1</v>
      </c>
    </row>
    <row r="2731" spans="1:13" x14ac:dyDescent="0.25">
      <c r="A2731" s="2"/>
      <c r="B2731" s="1" t="s">
        <v>54</v>
      </c>
      <c r="C2731" s="1" t="s">
        <v>54</v>
      </c>
      <c r="D2731" s="1" t="s">
        <v>54</v>
      </c>
      <c r="E2731" s="1" t="s">
        <v>54</v>
      </c>
      <c r="I2731" s="1" t="s">
        <v>54</v>
      </c>
      <c r="J2731" s="2"/>
      <c r="K2731" s="1" t="s">
        <v>54</v>
      </c>
      <c r="M2731" s="1" t="b">
        <f>OR(Solution!$C$2=1,INDEX(Solution!$A$1:$A$11,Solution!$C$2)=Sales_Pipeline[Country])</f>
        <v>1</v>
      </c>
    </row>
    <row r="2732" spans="1:13" x14ac:dyDescent="0.25">
      <c r="A2732" s="2"/>
      <c r="B2732" s="1" t="s">
        <v>54</v>
      </c>
      <c r="C2732" s="1" t="s">
        <v>54</v>
      </c>
      <c r="D2732" s="1" t="s">
        <v>54</v>
      </c>
      <c r="E2732" s="1" t="s">
        <v>54</v>
      </c>
      <c r="I2732" s="1" t="s">
        <v>54</v>
      </c>
      <c r="J2732" s="2"/>
      <c r="K2732" s="1" t="s">
        <v>54</v>
      </c>
      <c r="M2732" s="1" t="b">
        <f>OR(Solution!$C$2=1,INDEX(Solution!$A$1:$A$11,Solution!$C$2)=Sales_Pipeline[Country])</f>
        <v>1</v>
      </c>
    </row>
    <row r="2733" spans="1:13" x14ac:dyDescent="0.25">
      <c r="A2733" s="2"/>
      <c r="B2733" s="1" t="s">
        <v>54</v>
      </c>
      <c r="C2733" s="1" t="s">
        <v>54</v>
      </c>
      <c r="D2733" s="1" t="s">
        <v>54</v>
      </c>
      <c r="E2733" s="1" t="s">
        <v>54</v>
      </c>
      <c r="I2733" s="1" t="s">
        <v>54</v>
      </c>
      <c r="J2733" s="2"/>
      <c r="K2733" s="1" t="s">
        <v>54</v>
      </c>
      <c r="M2733" s="1" t="b">
        <f>OR(Solution!$C$2=1,INDEX(Solution!$A$1:$A$11,Solution!$C$2)=Sales_Pipeline[Country])</f>
        <v>1</v>
      </c>
    </row>
    <row r="2734" spans="1:13" x14ac:dyDescent="0.25">
      <c r="A2734" s="2"/>
      <c r="B2734" s="1" t="s">
        <v>54</v>
      </c>
      <c r="C2734" s="1" t="s">
        <v>54</v>
      </c>
      <c r="D2734" s="1" t="s">
        <v>54</v>
      </c>
      <c r="E2734" s="1" t="s">
        <v>54</v>
      </c>
      <c r="I2734" s="1" t="s">
        <v>54</v>
      </c>
      <c r="J2734" s="2"/>
      <c r="K2734" s="1" t="s">
        <v>54</v>
      </c>
      <c r="M2734" s="1" t="b">
        <f>OR(Solution!$C$2=1,INDEX(Solution!$A$1:$A$11,Solution!$C$2)=Sales_Pipeline[Country])</f>
        <v>1</v>
      </c>
    </row>
    <row r="2735" spans="1:13" x14ac:dyDescent="0.25">
      <c r="A2735" s="2"/>
      <c r="B2735" s="1" t="s">
        <v>54</v>
      </c>
      <c r="C2735" s="1" t="s">
        <v>54</v>
      </c>
      <c r="D2735" s="1" t="s">
        <v>54</v>
      </c>
      <c r="E2735" s="1" t="s">
        <v>54</v>
      </c>
      <c r="I2735" s="1" t="s">
        <v>54</v>
      </c>
      <c r="J2735" s="2"/>
      <c r="K2735" s="1" t="s">
        <v>54</v>
      </c>
      <c r="M2735" s="1" t="b">
        <f>OR(Solution!$C$2=1,INDEX(Solution!$A$1:$A$11,Solution!$C$2)=Sales_Pipeline[Country])</f>
        <v>1</v>
      </c>
    </row>
    <row r="2736" spans="1:13" x14ac:dyDescent="0.25">
      <c r="A2736" s="2"/>
      <c r="B2736" s="1" t="s">
        <v>54</v>
      </c>
      <c r="C2736" s="1" t="s">
        <v>54</v>
      </c>
      <c r="D2736" s="1" t="s">
        <v>54</v>
      </c>
      <c r="E2736" s="1" t="s">
        <v>54</v>
      </c>
      <c r="I2736" s="1" t="s">
        <v>54</v>
      </c>
      <c r="J2736" s="2"/>
      <c r="K2736" s="1" t="s">
        <v>54</v>
      </c>
      <c r="M2736" s="1" t="b">
        <f>OR(Solution!$C$2=1,INDEX(Solution!$A$1:$A$11,Solution!$C$2)=Sales_Pipeline[Country])</f>
        <v>1</v>
      </c>
    </row>
    <row r="2737" spans="1:13" x14ac:dyDescent="0.25">
      <c r="A2737" s="2"/>
      <c r="B2737" s="1" t="s">
        <v>54</v>
      </c>
      <c r="C2737" s="1" t="s">
        <v>54</v>
      </c>
      <c r="D2737" s="1" t="s">
        <v>54</v>
      </c>
      <c r="E2737" s="1" t="s">
        <v>54</v>
      </c>
      <c r="I2737" s="1" t="s">
        <v>54</v>
      </c>
      <c r="J2737" s="2"/>
      <c r="K2737" s="1" t="s">
        <v>54</v>
      </c>
      <c r="M2737" s="1" t="b">
        <f>OR(Solution!$C$2=1,INDEX(Solution!$A$1:$A$11,Solution!$C$2)=Sales_Pipeline[Country])</f>
        <v>1</v>
      </c>
    </row>
    <row r="2738" spans="1:13" x14ac:dyDescent="0.25">
      <c r="A2738" s="2"/>
      <c r="B2738" s="1" t="s">
        <v>54</v>
      </c>
      <c r="C2738" s="1" t="s">
        <v>54</v>
      </c>
      <c r="D2738" s="1" t="s">
        <v>54</v>
      </c>
      <c r="E2738" s="1" t="s">
        <v>54</v>
      </c>
      <c r="I2738" s="1" t="s">
        <v>54</v>
      </c>
      <c r="J2738" s="2"/>
      <c r="K2738" s="1" t="s">
        <v>54</v>
      </c>
      <c r="M2738" s="1" t="b">
        <f>OR(Solution!$C$2=1,INDEX(Solution!$A$1:$A$11,Solution!$C$2)=Sales_Pipeline[Country])</f>
        <v>1</v>
      </c>
    </row>
    <row r="2739" spans="1:13" x14ac:dyDescent="0.25">
      <c r="A2739" s="2"/>
      <c r="B2739" s="1" t="s">
        <v>54</v>
      </c>
      <c r="C2739" s="1" t="s">
        <v>54</v>
      </c>
      <c r="D2739" s="1" t="s">
        <v>54</v>
      </c>
      <c r="E2739" s="1" t="s">
        <v>54</v>
      </c>
      <c r="I2739" s="1" t="s">
        <v>54</v>
      </c>
      <c r="J2739" s="2"/>
      <c r="K2739" s="1" t="s">
        <v>54</v>
      </c>
      <c r="M2739" s="1" t="b">
        <f>OR(Solution!$C$2=1,INDEX(Solution!$A$1:$A$11,Solution!$C$2)=Sales_Pipeline[Country])</f>
        <v>1</v>
      </c>
    </row>
    <row r="2740" spans="1:13" x14ac:dyDescent="0.25">
      <c r="A2740" s="2"/>
      <c r="B2740" s="1" t="s">
        <v>54</v>
      </c>
      <c r="C2740" s="1" t="s">
        <v>54</v>
      </c>
      <c r="D2740" s="1" t="s">
        <v>54</v>
      </c>
      <c r="E2740" s="1" t="s">
        <v>54</v>
      </c>
      <c r="I2740" s="1" t="s">
        <v>54</v>
      </c>
      <c r="J2740" s="2"/>
      <c r="K2740" s="1" t="s">
        <v>54</v>
      </c>
      <c r="M2740" s="1" t="b">
        <f>OR(Solution!$C$2=1,INDEX(Solution!$A$1:$A$11,Solution!$C$2)=Sales_Pipeline[Country])</f>
        <v>1</v>
      </c>
    </row>
    <row r="2741" spans="1:13" x14ac:dyDescent="0.25">
      <c r="A2741" s="2"/>
      <c r="B2741" s="1" t="s">
        <v>54</v>
      </c>
      <c r="C2741" s="1" t="s">
        <v>54</v>
      </c>
      <c r="D2741" s="1" t="s">
        <v>54</v>
      </c>
      <c r="E2741" s="1" t="s">
        <v>54</v>
      </c>
      <c r="I2741" s="1" t="s">
        <v>54</v>
      </c>
      <c r="J2741" s="2"/>
      <c r="K2741" s="1" t="s">
        <v>54</v>
      </c>
      <c r="M2741" s="1" t="b">
        <f>OR(Solution!$C$2=1,INDEX(Solution!$A$1:$A$11,Solution!$C$2)=Sales_Pipeline[Country])</f>
        <v>1</v>
      </c>
    </row>
    <row r="2742" spans="1:13" x14ac:dyDescent="0.25">
      <c r="A2742" s="2"/>
      <c r="B2742" s="1" t="s">
        <v>54</v>
      </c>
      <c r="C2742" s="1" t="s">
        <v>54</v>
      </c>
      <c r="D2742" s="1" t="s">
        <v>54</v>
      </c>
      <c r="E2742" s="1" t="s">
        <v>54</v>
      </c>
      <c r="I2742" s="1" t="s">
        <v>54</v>
      </c>
      <c r="J2742" s="2"/>
      <c r="K2742" s="1" t="s">
        <v>54</v>
      </c>
      <c r="M2742" s="1" t="b">
        <f>OR(Solution!$C$2=1,INDEX(Solution!$A$1:$A$11,Solution!$C$2)=Sales_Pipeline[Country])</f>
        <v>1</v>
      </c>
    </row>
    <row r="2743" spans="1:13" x14ac:dyDescent="0.25">
      <c r="A2743" s="2"/>
      <c r="B2743" s="1" t="s">
        <v>54</v>
      </c>
      <c r="C2743" s="1" t="s">
        <v>54</v>
      </c>
      <c r="D2743" s="1" t="s">
        <v>54</v>
      </c>
      <c r="E2743" s="1" t="s">
        <v>54</v>
      </c>
      <c r="I2743" s="1" t="s">
        <v>54</v>
      </c>
      <c r="J2743" s="2"/>
      <c r="K2743" s="1" t="s">
        <v>54</v>
      </c>
      <c r="M2743" s="1" t="b">
        <f>OR(Solution!$C$2=1,INDEX(Solution!$A$1:$A$11,Solution!$C$2)=Sales_Pipeline[Country])</f>
        <v>1</v>
      </c>
    </row>
    <row r="2744" spans="1:13" x14ac:dyDescent="0.25">
      <c r="A2744" s="2"/>
      <c r="B2744" s="1" t="s">
        <v>54</v>
      </c>
      <c r="C2744" s="1" t="s">
        <v>54</v>
      </c>
      <c r="D2744" s="1" t="s">
        <v>54</v>
      </c>
      <c r="E2744" s="1" t="s">
        <v>54</v>
      </c>
      <c r="I2744" s="1" t="s">
        <v>54</v>
      </c>
      <c r="J2744" s="2"/>
      <c r="K2744" s="1" t="s">
        <v>54</v>
      </c>
      <c r="M2744" s="1" t="b">
        <f>OR(Solution!$C$2=1,INDEX(Solution!$A$1:$A$11,Solution!$C$2)=Sales_Pipeline[Country])</f>
        <v>1</v>
      </c>
    </row>
    <row r="2745" spans="1:13" x14ac:dyDescent="0.25">
      <c r="A2745" s="2"/>
      <c r="B2745" s="1" t="s">
        <v>54</v>
      </c>
      <c r="C2745" s="1" t="s">
        <v>54</v>
      </c>
      <c r="D2745" s="1" t="s">
        <v>54</v>
      </c>
      <c r="E2745" s="1" t="s">
        <v>54</v>
      </c>
      <c r="I2745" s="1" t="s">
        <v>54</v>
      </c>
      <c r="J2745" s="2"/>
      <c r="K2745" s="1" t="s">
        <v>54</v>
      </c>
      <c r="M2745" s="1" t="b">
        <f>OR(Solution!$C$2=1,INDEX(Solution!$A$1:$A$11,Solution!$C$2)=Sales_Pipeline[Country])</f>
        <v>1</v>
      </c>
    </row>
    <row r="2746" spans="1:13" x14ac:dyDescent="0.25">
      <c r="A2746" s="2"/>
      <c r="B2746" s="1" t="s">
        <v>54</v>
      </c>
      <c r="C2746" s="1" t="s">
        <v>54</v>
      </c>
      <c r="D2746" s="1" t="s">
        <v>54</v>
      </c>
      <c r="E2746" s="1" t="s">
        <v>54</v>
      </c>
      <c r="I2746" s="1" t="s">
        <v>54</v>
      </c>
      <c r="J2746" s="2"/>
      <c r="K2746" s="1" t="s">
        <v>54</v>
      </c>
      <c r="M2746" s="1" t="b">
        <f>OR(Solution!$C$2=1,INDEX(Solution!$A$1:$A$11,Solution!$C$2)=Sales_Pipeline[Country])</f>
        <v>1</v>
      </c>
    </row>
    <row r="2747" spans="1:13" x14ac:dyDescent="0.25">
      <c r="A2747" s="2"/>
      <c r="B2747" s="1" t="s">
        <v>54</v>
      </c>
      <c r="C2747" s="1" t="s">
        <v>54</v>
      </c>
      <c r="D2747" s="1" t="s">
        <v>54</v>
      </c>
      <c r="E2747" s="1" t="s">
        <v>54</v>
      </c>
      <c r="I2747" s="1" t="s">
        <v>54</v>
      </c>
      <c r="J2747" s="2"/>
      <c r="K2747" s="1" t="s">
        <v>54</v>
      </c>
      <c r="M2747" s="1" t="b">
        <f>OR(Solution!$C$2=1,INDEX(Solution!$A$1:$A$11,Solution!$C$2)=Sales_Pipeline[Country])</f>
        <v>1</v>
      </c>
    </row>
    <row r="2748" spans="1:13" x14ac:dyDescent="0.25">
      <c r="A2748" s="2"/>
      <c r="B2748" s="1" t="s">
        <v>54</v>
      </c>
      <c r="C2748" s="1" t="s">
        <v>54</v>
      </c>
      <c r="D2748" s="1" t="s">
        <v>54</v>
      </c>
      <c r="E2748" s="1" t="s">
        <v>54</v>
      </c>
      <c r="I2748" s="1" t="s">
        <v>54</v>
      </c>
      <c r="J2748" s="2"/>
      <c r="K2748" s="1" t="s">
        <v>54</v>
      </c>
      <c r="M2748" s="1" t="b">
        <f>OR(Solution!$C$2=1,INDEX(Solution!$A$1:$A$11,Solution!$C$2)=Sales_Pipeline[Country])</f>
        <v>1</v>
      </c>
    </row>
    <row r="2749" spans="1:13" x14ac:dyDescent="0.25">
      <c r="A2749" s="2"/>
      <c r="B2749" s="1" t="s">
        <v>54</v>
      </c>
      <c r="C2749" s="1" t="s">
        <v>54</v>
      </c>
      <c r="D2749" s="1" t="s">
        <v>54</v>
      </c>
      <c r="E2749" s="1" t="s">
        <v>54</v>
      </c>
      <c r="I2749" s="1" t="s">
        <v>54</v>
      </c>
      <c r="J2749" s="2"/>
      <c r="K2749" s="1" t="s">
        <v>54</v>
      </c>
      <c r="M2749" s="1" t="b">
        <f>OR(Solution!$C$2=1,INDEX(Solution!$A$1:$A$11,Solution!$C$2)=Sales_Pipeline[Country])</f>
        <v>1</v>
      </c>
    </row>
    <row r="2750" spans="1:13" x14ac:dyDescent="0.25">
      <c r="A2750" s="2"/>
      <c r="B2750" s="1" t="s">
        <v>54</v>
      </c>
      <c r="C2750" s="1" t="s">
        <v>54</v>
      </c>
      <c r="D2750" s="1" t="s">
        <v>54</v>
      </c>
      <c r="E2750" s="1" t="s">
        <v>54</v>
      </c>
      <c r="I2750" s="1" t="s">
        <v>54</v>
      </c>
      <c r="J2750" s="2"/>
      <c r="K2750" s="1" t="s">
        <v>54</v>
      </c>
      <c r="M2750" s="1" t="b">
        <f>OR(Solution!$C$2=1,INDEX(Solution!$A$1:$A$11,Solution!$C$2)=Sales_Pipeline[Country])</f>
        <v>1</v>
      </c>
    </row>
    <row r="2751" spans="1:13" x14ac:dyDescent="0.25">
      <c r="A2751" s="2"/>
      <c r="B2751" s="1" t="s">
        <v>54</v>
      </c>
      <c r="C2751" s="1" t="s">
        <v>54</v>
      </c>
      <c r="D2751" s="1" t="s">
        <v>54</v>
      </c>
      <c r="E2751" s="1" t="s">
        <v>54</v>
      </c>
      <c r="I2751" s="1" t="s">
        <v>54</v>
      </c>
      <c r="J2751" s="2"/>
      <c r="K2751" s="1" t="s">
        <v>54</v>
      </c>
      <c r="M2751" s="1" t="b">
        <f>OR(Solution!$C$2=1,INDEX(Solution!$A$1:$A$11,Solution!$C$2)=Sales_Pipeline[Country])</f>
        <v>1</v>
      </c>
    </row>
    <row r="2752" spans="1:13" x14ac:dyDescent="0.25">
      <c r="A2752" s="2"/>
      <c r="B2752" s="1" t="s">
        <v>54</v>
      </c>
      <c r="C2752" s="1" t="s">
        <v>54</v>
      </c>
      <c r="D2752" s="1" t="s">
        <v>54</v>
      </c>
      <c r="E2752" s="1" t="s">
        <v>54</v>
      </c>
      <c r="I2752" s="1" t="s">
        <v>54</v>
      </c>
      <c r="J2752" s="2"/>
      <c r="K2752" s="1" t="s">
        <v>54</v>
      </c>
      <c r="M2752" s="1" t="b">
        <f>OR(Solution!$C$2=1,INDEX(Solution!$A$1:$A$11,Solution!$C$2)=Sales_Pipeline[Country])</f>
        <v>1</v>
      </c>
    </row>
    <row r="2753" spans="1:13" x14ac:dyDescent="0.25">
      <c r="A2753" s="2"/>
      <c r="B2753" s="1" t="s">
        <v>54</v>
      </c>
      <c r="C2753" s="1" t="s">
        <v>54</v>
      </c>
      <c r="D2753" s="1" t="s">
        <v>54</v>
      </c>
      <c r="E2753" s="1" t="s">
        <v>54</v>
      </c>
      <c r="I2753" s="1" t="s">
        <v>54</v>
      </c>
      <c r="J2753" s="2"/>
      <c r="K2753" s="1" t="s">
        <v>54</v>
      </c>
      <c r="M2753" s="1" t="b">
        <f>OR(Solution!$C$2=1,INDEX(Solution!$A$1:$A$11,Solution!$C$2)=Sales_Pipeline[Country])</f>
        <v>1</v>
      </c>
    </row>
    <row r="2754" spans="1:13" x14ac:dyDescent="0.25">
      <c r="A2754" s="2"/>
      <c r="B2754" s="1" t="s">
        <v>54</v>
      </c>
      <c r="C2754" s="1" t="s">
        <v>54</v>
      </c>
      <c r="D2754" s="1" t="s">
        <v>54</v>
      </c>
      <c r="E2754" s="1" t="s">
        <v>54</v>
      </c>
      <c r="I2754" s="1" t="s">
        <v>54</v>
      </c>
      <c r="J2754" s="2"/>
      <c r="K2754" s="1" t="s">
        <v>54</v>
      </c>
      <c r="M2754" s="1" t="b">
        <f>OR(Solution!$C$2=1,INDEX(Solution!$A$1:$A$11,Solution!$C$2)=Sales_Pipeline[Country])</f>
        <v>1</v>
      </c>
    </row>
    <row r="2755" spans="1:13" x14ac:dyDescent="0.25">
      <c r="A2755" s="2"/>
      <c r="B2755" s="1" t="s">
        <v>54</v>
      </c>
      <c r="C2755" s="1" t="s">
        <v>54</v>
      </c>
      <c r="D2755" s="1" t="s">
        <v>54</v>
      </c>
      <c r="E2755" s="1" t="s">
        <v>54</v>
      </c>
      <c r="I2755" s="1" t="s">
        <v>54</v>
      </c>
      <c r="J2755" s="2"/>
      <c r="K2755" s="1" t="s">
        <v>54</v>
      </c>
      <c r="M2755" s="1" t="b">
        <f>OR(Solution!$C$2=1,INDEX(Solution!$A$1:$A$11,Solution!$C$2)=Sales_Pipeline[Country])</f>
        <v>1</v>
      </c>
    </row>
    <row r="2756" spans="1:13" x14ac:dyDescent="0.25">
      <c r="A2756" s="2"/>
      <c r="B2756" s="1" t="s">
        <v>54</v>
      </c>
      <c r="C2756" s="1" t="s">
        <v>54</v>
      </c>
      <c r="D2756" s="1" t="s">
        <v>54</v>
      </c>
      <c r="E2756" s="1" t="s">
        <v>54</v>
      </c>
      <c r="I2756" s="1" t="s">
        <v>54</v>
      </c>
      <c r="J2756" s="2"/>
      <c r="K2756" s="1" t="s">
        <v>54</v>
      </c>
      <c r="M2756" s="1" t="b">
        <f>OR(Solution!$C$2=1,INDEX(Solution!$A$1:$A$11,Solution!$C$2)=Sales_Pipeline[Country])</f>
        <v>1</v>
      </c>
    </row>
    <row r="2757" spans="1:13" x14ac:dyDescent="0.25">
      <c r="A2757" s="2"/>
      <c r="B2757" s="1" t="s">
        <v>54</v>
      </c>
      <c r="C2757" s="1" t="s">
        <v>54</v>
      </c>
      <c r="D2757" s="1" t="s">
        <v>54</v>
      </c>
      <c r="E2757" s="1" t="s">
        <v>54</v>
      </c>
      <c r="I2757" s="1" t="s">
        <v>54</v>
      </c>
      <c r="J2757" s="2"/>
      <c r="K2757" s="1" t="s">
        <v>54</v>
      </c>
      <c r="M2757" s="1" t="b">
        <f>OR(Solution!$C$2=1,INDEX(Solution!$A$1:$A$11,Solution!$C$2)=Sales_Pipeline[Country])</f>
        <v>1</v>
      </c>
    </row>
    <row r="2758" spans="1:13" x14ac:dyDescent="0.25">
      <c r="A2758" s="2"/>
      <c r="B2758" s="1" t="s">
        <v>54</v>
      </c>
      <c r="C2758" s="1" t="s">
        <v>54</v>
      </c>
      <c r="D2758" s="1" t="s">
        <v>54</v>
      </c>
      <c r="E2758" s="1" t="s">
        <v>54</v>
      </c>
      <c r="I2758" s="1" t="s">
        <v>54</v>
      </c>
      <c r="J2758" s="2"/>
      <c r="K2758" s="1" t="s">
        <v>54</v>
      </c>
      <c r="M2758" s="1" t="b">
        <f>OR(Solution!$C$2=1,INDEX(Solution!$A$1:$A$11,Solution!$C$2)=Sales_Pipeline[Country])</f>
        <v>1</v>
      </c>
    </row>
    <row r="2759" spans="1:13" x14ac:dyDescent="0.25">
      <c r="A2759" s="2"/>
      <c r="B2759" s="1" t="s">
        <v>54</v>
      </c>
      <c r="C2759" s="1" t="s">
        <v>54</v>
      </c>
      <c r="D2759" s="1" t="s">
        <v>54</v>
      </c>
      <c r="E2759" s="1" t="s">
        <v>54</v>
      </c>
      <c r="I2759" s="1" t="s">
        <v>54</v>
      </c>
      <c r="J2759" s="2"/>
      <c r="K2759" s="1" t="s">
        <v>54</v>
      </c>
      <c r="M2759" s="1" t="b">
        <f>OR(Solution!$C$2=1,INDEX(Solution!$A$1:$A$11,Solution!$C$2)=Sales_Pipeline[Country])</f>
        <v>1</v>
      </c>
    </row>
    <row r="2760" spans="1:13" x14ac:dyDescent="0.25">
      <c r="A2760" s="2"/>
      <c r="B2760" s="1" t="s">
        <v>54</v>
      </c>
      <c r="C2760" s="1" t="s">
        <v>54</v>
      </c>
      <c r="D2760" s="1" t="s">
        <v>54</v>
      </c>
      <c r="E2760" s="1" t="s">
        <v>54</v>
      </c>
      <c r="I2760" s="1" t="s">
        <v>54</v>
      </c>
      <c r="J2760" s="2"/>
      <c r="K2760" s="1" t="s">
        <v>54</v>
      </c>
      <c r="M2760" s="1" t="b">
        <f>OR(Solution!$C$2=1,INDEX(Solution!$A$1:$A$11,Solution!$C$2)=Sales_Pipeline[Country])</f>
        <v>1</v>
      </c>
    </row>
    <row r="2761" spans="1:13" x14ac:dyDescent="0.25">
      <c r="A2761" s="2"/>
      <c r="B2761" s="1" t="s">
        <v>54</v>
      </c>
      <c r="C2761" s="1" t="s">
        <v>54</v>
      </c>
      <c r="D2761" s="1" t="s">
        <v>54</v>
      </c>
      <c r="E2761" s="1" t="s">
        <v>54</v>
      </c>
      <c r="I2761" s="1" t="s">
        <v>54</v>
      </c>
      <c r="J2761" s="2"/>
      <c r="K2761" s="1" t="s">
        <v>54</v>
      </c>
      <c r="M2761" s="1" t="b">
        <f>OR(Solution!$C$2=1,INDEX(Solution!$A$1:$A$11,Solution!$C$2)=Sales_Pipeline[Country])</f>
        <v>1</v>
      </c>
    </row>
    <row r="2762" spans="1:13" x14ac:dyDescent="0.25">
      <c r="A2762" s="2"/>
      <c r="B2762" s="1" t="s">
        <v>54</v>
      </c>
      <c r="C2762" s="1" t="s">
        <v>54</v>
      </c>
      <c r="D2762" s="1" t="s">
        <v>54</v>
      </c>
      <c r="E2762" s="1" t="s">
        <v>54</v>
      </c>
      <c r="I2762" s="1" t="s">
        <v>54</v>
      </c>
      <c r="J2762" s="2"/>
      <c r="K2762" s="1" t="s">
        <v>54</v>
      </c>
      <c r="M2762" s="1" t="b">
        <f>OR(Solution!$C$2=1,INDEX(Solution!$A$1:$A$11,Solution!$C$2)=Sales_Pipeline[Country])</f>
        <v>1</v>
      </c>
    </row>
    <row r="2763" spans="1:13" x14ac:dyDescent="0.25">
      <c r="A2763" s="2"/>
      <c r="B2763" s="1" t="s">
        <v>54</v>
      </c>
      <c r="C2763" s="1" t="s">
        <v>54</v>
      </c>
      <c r="D2763" s="1" t="s">
        <v>54</v>
      </c>
      <c r="E2763" s="1" t="s">
        <v>54</v>
      </c>
      <c r="I2763" s="1" t="s">
        <v>54</v>
      </c>
      <c r="J2763" s="2"/>
      <c r="K2763" s="1" t="s">
        <v>54</v>
      </c>
      <c r="M2763" s="1" t="b">
        <f>OR(Solution!$C$2=1,INDEX(Solution!$A$1:$A$11,Solution!$C$2)=Sales_Pipeline[Country])</f>
        <v>1</v>
      </c>
    </row>
    <row r="2764" spans="1:13" x14ac:dyDescent="0.25">
      <c r="A2764" s="2"/>
      <c r="B2764" s="1" t="s">
        <v>54</v>
      </c>
      <c r="C2764" s="1" t="s">
        <v>54</v>
      </c>
      <c r="D2764" s="1" t="s">
        <v>54</v>
      </c>
      <c r="E2764" s="1" t="s">
        <v>54</v>
      </c>
      <c r="I2764" s="1" t="s">
        <v>54</v>
      </c>
      <c r="J2764" s="2"/>
      <c r="K2764" s="1" t="s">
        <v>54</v>
      </c>
      <c r="M2764" s="1" t="b">
        <f>OR(Solution!$C$2=1,INDEX(Solution!$A$1:$A$11,Solution!$C$2)=Sales_Pipeline[Country])</f>
        <v>1</v>
      </c>
    </row>
    <row r="2765" spans="1:13" x14ac:dyDescent="0.25">
      <c r="A2765" s="2"/>
      <c r="B2765" s="1" t="s">
        <v>54</v>
      </c>
      <c r="C2765" s="1" t="s">
        <v>54</v>
      </c>
      <c r="D2765" s="1" t="s">
        <v>54</v>
      </c>
      <c r="E2765" s="1" t="s">
        <v>54</v>
      </c>
      <c r="I2765" s="1" t="s">
        <v>54</v>
      </c>
      <c r="J2765" s="2"/>
      <c r="K2765" s="1" t="s">
        <v>54</v>
      </c>
      <c r="M2765" s="1" t="b">
        <f>OR(Solution!$C$2=1,INDEX(Solution!$A$1:$A$11,Solution!$C$2)=Sales_Pipeline[Country])</f>
        <v>1</v>
      </c>
    </row>
    <row r="2766" spans="1:13" x14ac:dyDescent="0.25">
      <c r="A2766" s="2"/>
      <c r="B2766" s="1" t="s">
        <v>54</v>
      </c>
      <c r="C2766" s="1" t="s">
        <v>54</v>
      </c>
      <c r="D2766" s="1" t="s">
        <v>54</v>
      </c>
      <c r="E2766" s="1" t="s">
        <v>54</v>
      </c>
      <c r="I2766" s="1" t="s">
        <v>54</v>
      </c>
      <c r="J2766" s="2"/>
      <c r="K2766" s="1" t="s">
        <v>54</v>
      </c>
      <c r="M2766" s="1" t="b">
        <f>OR(Solution!$C$2=1,INDEX(Solution!$A$1:$A$11,Solution!$C$2)=Sales_Pipeline[Country])</f>
        <v>1</v>
      </c>
    </row>
    <row r="2767" spans="1:13" x14ac:dyDescent="0.25">
      <c r="A2767" s="2"/>
      <c r="B2767" s="1" t="s">
        <v>54</v>
      </c>
      <c r="C2767" s="1" t="s">
        <v>54</v>
      </c>
      <c r="D2767" s="1" t="s">
        <v>54</v>
      </c>
      <c r="E2767" s="1" t="s">
        <v>54</v>
      </c>
      <c r="I2767" s="1" t="s">
        <v>54</v>
      </c>
      <c r="J2767" s="2"/>
      <c r="K2767" s="1" t="s">
        <v>54</v>
      </c>
      <c r="M2767" s="1" t="b">
        <f>OR(Solution!$C$2=1,INDEX(Solution!$A$1:$A$11,Solution!$C$2)=Sales_Pipeline[Country])</f>
        <v>1</v>
      </c>
    </row>
    <row r="2768" spans="1:13" x14ac:dyDescent="0.25">
      <c r="A2768" s="2"/>
      <c r="B2768" s="1" t="s">
        <v>54</v>
      </c>
      <c r="C2768" s="1" t="s">
        <v>54</v>
      </c>
      <c r="D2768" s="1" t="s">
        <v>54</v>
      </c>
      <c r="E2768" s="1" t="s">
        <v>54</v>
      </c>
      <c r="I2768" s="1" t="s">
        <v>54</v>
      </c>
      <c r="J2768" s="2"/>
      <c r="K2768" s="1" t="s">
        <v>54</v>
      </c>
      <c r="M2768" s="1" t="b">
        <f>OR(Solution!$C$2=1,INDEX(Solution!$A$1:$A$11,Solution!$C$2)=Sales_Pipeline[Country])</f>
        <v>1</v>
      </c>
    </row>
    <row r="2769" spans="1:13" x14ac:dyDescent="0.25">
      <c r="A2769" s="2"/>
      <c r="B2769" s="1" t="s">
        <v>54</v>
      </c>
      <c r="C2769" s="1" t="s">
        <v>54</v>
      </c>
      <c r="D2769" s="1" t="s">
        <v>54</v>
      </c>
      <c r="E2769" s="1" t="s">
        <v>54</v>
      </c>
      <c r="I2769" s="1" t="s">
        <v>54</v>
      </c>
      <c r="J2769" s="2"/>
      <c r="K2769" s="1" t="s">
        <v>54</v>
      </c>
      <c r="M2769" s="1" t="b">
        <f>OR(Solution!$C$2=1,INDEX(Solution!$A$1:$A$11,Solution!$C$2)=Sales_Pipeline[Country])</f>
        <v>1</v>
      </c>
    </row>
    <row r="2770" spans="1:13" x14ac:dyDescent="0.25">
      <c r="A2770" s="2"/>
      <c r="B2770" s="1" t="s">
        <v>54</v>
      </c>
      <c r="C2770" s="1" t="s">
        <v>54</v>
      </c>
      <c r="D2770" s="1" t="s">
        <v>54</v>
      </c>
      <c r="E2770" s="1" t="s">
        <v>54</v>
      </c>
      <c r="I2770" s="1" t="s">
        <v>54</v>
      </c>
      <c r="J2770" s="2"/>
      <c r="K2770" s="1" t="s">
        <v>54</v>
      </c>
      <c r="M2770" s="1" t="b">
        <f>OR(Solution!$C$2=1,INDEX(Solution!$A$1:$A$11,Solution!$C$2)=Sales_Pipeline[Country])</f>
        <v>1</v>
      </c>
    </row>
    <row r="2771" spans="1:13" x14ac:dyDescent="0.25">
      <c r="A2771" s="2"/>
      <c r="B2771" s="1" t="s">
        <v>54</v>
      </c>
      <c r="C2771" s="1" t="s">
        <v>54</v>
      </c>
      <c r="D2771" s="1" t="s">
        <v>54</v>
      </c>
      <c r="E2771" s="1" t="s">
        <v>54</v>
      </c>
      <c r="I2771" s="1" t="s">
        <v>54</v>
      </c>
      <c r="J2771" s="2"/>
      <c r="K2771" s="1" t="s">
        <v>54</v>
      </c>
      <c r="M2771" s="1" t="b">
        <f>OR(Solution!$C$2=1,INDEX(Solution!$A$1:$A$11,Solution!$C$2)=Sales_Pipeline[Country])</f>
        <v>1</v>
      </c>
    </row>
    <row r="2772" spans="1:13" x14ac:dyDescent="0.25">
      <c r="A2772" s="2"/>
      <c r="B2772" s="1" t="s">
        <v>54</v>
      </c>
      <c r="C2772" s="1" t="s">
        <v>54</v>
      </c>
      <c r="D2772" s="1" t="s">
        <v>54</v>
      </c>
      <c r="E2772" s="1" t="s">
        <v>54</v>
      </c>
      <c r="I2772" s="1" t="s">
        <v>54</v>
      </c>
      <c r="J2772" s="2"/>
      <c r="K2772" s="1" t="s">
        <v>54</v>
      </c>
      <c r="M2772" s="1" t="b">
        <f>OR(Solution!$C$2=1,INDEX(Solution!$A$1:$A$11,Solution!$C$2)=Sales_Pipeline[Country])</f>
        <v>1</v>
      </c>
    </row>
    <row r="2773" spans="1:13" x14ac:dyDescent="0.25">
      <c r="A2773" s="2"/>
      <c r="B2773" s="1" t="s">
        <v>54</v>
      </c>
      <c r="C2773" s="1" t="s">
        <v>54</v>
      </c>
      <c r="D2773" s="1" t="s">
        <v>54</v>
      </c>
      <c r="E2773" s="1" t="s">
        <v>54</v>
      </c>
      <c r="I2773" s="1" t="s">
        <v>54</v>
      </c>
      <c r="J2773" s="2"/>
      <c r="K2773" s="1" t="s">
        <v>54</v>
      </c>
      <c r="M2773" s="1" t="b">
        <f>OR(Solution!$C$2=1,INDEX(Solution!$A$1:$A$11,Solution!$C$2)=Sales_Pipeline[Country])</f>
        <v>1</v>
      </c>
    </row>
    <row r="2774" spans="1:13" x14ac:dyDescent="0.25">
      <c r="A2774" s="2"/>
      <c r="B2774" s="1" t="s">
        <v>54</v>
      </c>
      <c r="C2774" s="1" t="s">
        <v>54</v>
      </c>
      <c r="D2774" s="1" t="s">
        <v>54</v>
      </c>
      <c r="E2774" s="1" t="s">
        <v>54</v>
      </c>
      <c r="I2774" s="1" t="s">
        <v>54</v>
      </c>
      <c r="J2774" s="2"/>
      <c r="K2774" s="1" t="s">
        <v>54</v>
      </c>
      <c r="M2774" s="1" t="b">
        <f>OR(Solution!$C$2=1,INDEX(Solution!$A$1:$A$11,Solution!$C$2)=Sales_Pipeline[Country])</f>
        <v>1</v>
      </c>
    </row>
    <row r="2775" spans="1:13" x14ac:dyDescent="0.25">
      <c r="A2775" s="2"/>
      <c r="B2775" s="1" t="s">
        <v>54</v>
      </c>
      <c r="C2775" s="1" t="s">
        <v>54</v>
      </c>
      <c r="D2775" s="1" t="s">
        <v>54</v>
      </c>
      <c r="E2775" s="1" t="s">
        <v>54</v>
      </c>
      <c r="I2775" s="1" t="s">
        <v>54</v>
      </c>
      <c r="J2775" s="2"/>
      <c r="K2775" s="1" t="s">
        <v>54</v>
      </c>
      <c r="M2775" s="1" t="b">
        <f>OR(Solution!$C$2=1,INDEX(Solution!$A$1:$A$11,Solution!$C$2)=Sales_Pipeline[Country])</f>
        <v>1</v>
      </c>
    </row>
    <row r="2776" spans="1:13" x14ac:dyDescent="0.25">
      <c r="A2776" s="2"/>
      <c r="B2776" s="1" t="s">
        <v>54</v>
      </c>
      <c r="C2776" s="1" t="s">
        <v>54</v>
      </c>
      <c r="D2776" s="1" t="s">
        <v>54</v>
      </c>
      <c r="E2776" s="1" t="s">
        <v>54</v>
      </c>
      <c r="I2776" s="1" t="s">
        <v>54</v>
      </c>
      <c r="J2776" s="2"/>
      <c r="K2776" s="1" t="s">
        <v>54</v>
      </c>
      <c r="M2776" s="1" t="b">
        <f>OR(Solution!$C$2=1,INDEX(Solution!$A$1:$A$11,Solution!$C$2)=Sales_Pipeline[Country])</f>
        <v>1</v>
      </c>
    </row>
    <row r="2777" spans="1:13" x14ac:dyDescent="0.25">
      <c r="A2777" s="2"/>
      <c r="B2777" s="1" t="s">
        <v>54</v>
      </c>
      <c r="C2777" s="1" t="s">
        <v>54</v>
      </c>
      <c r="D2777" s="1" t="s">
        <v>54</v>
      </c>
      <c r="E2777" s="1" t="s">
        <v>54</v>
      </c>
      <c r="I2777" s="1" t="s">
        <v>54</v>
      </c>
      <c r="J2777" s="2"/>
      <c r="K2777" s="1" t="s">
        <v>54</v>
      </c>
      <c r="M2777" s="1" t="b">
        <f>OR(Solution!$C$2=1,INDEX(Solution!$A$1:$A$11,Solution!$C$2)=Sales_Pipeline[Country])</f>
        <v>1</v>
      </c>
    </row>
    <row r="2778" spans="1:13" x14ac:dyDescent="0.25">
      <c r="A2778" s="2"/>
      <c r="B2778" s="1" t="s">
        <v>54</v>
      </c>
      <c r="C2778" s="1" t="s">
        <v>54</v>
      </c>
      <c r="D2778" s="1" t="s">
        <v>54</v>
      </c>
      <c r="E2778" s="1" t="s">
        <v>54</v>
      </c>
      <c r="I2778" s="1" t="s">
        <v>54</v>
      </c>
      <c r="J2778" s="2"/>
      <c r="K2778" s="1" t="s">
        <v>54</v>
      </c>
      <c r="M2778" s="1" t="b">
        <f>OR(Solution!$C$2=1,INDEX(Solution!$A$1:$A$11,Solution!$C$2)=Sales_Pipeline[Country])</f>
        <v>1</v>
      </c>
    </row>
    <row r="2779" spans="1:13" x14ac:dyDescent="0.25">
      <c r="A2779" s="2"/>
      <c r="B2779" s="1" t="s">
        <v>54</v>
      </c>
      <c r="C2779" s="1" t="s">
        <v>54</v>
      </c>
      <c r="D2779" s="1" t="s">
        <v>54</v>
      </c>
      <c r="E2779" s="1" t="s">
        <v>54</v>
      </c>
      <c r="I2779" s="1" t="s">
        <v>54</v>
      </c>
      <c r="J2779" s="2"/>
      <c r="K2779" s="1" t="s">
        <v>54</v>
      </c>
      <c r="M2779" s="1" t="b">
        <f>OR(Solution!$C$2=1,INDEX(Solution!$A$1:$A$11,Solution!$C$2)=Sales_Pipeline[Country])</f>
        <v>1</v>
      </c>
    </row>
    <row r="2780" spans="1:13" x14ac:dyDescent="0.25">
      <c r="A2780" s="2"/>
      <c r="B2780" s="1" t="s">
        <v>54</v>
      </c>
      <c r="C2780" s="1" t="s">
        <v>54</v>
      </c>
      <c r="D2780" s="1" t="s">
        <v>54</v>
      </c>
      <c r="E2780" s="1" t="s">
        <v>54</v>
      </c>
      <c r="I2780" s="1" t="s">
        <v>54</v>
      </c>
      <c r="J2780" s="2"/>
      <c r="K2780" s="1" t="s">
        <v>54</v>
      </c>
      <c r="M2780" s="1" t="b">
        <f>OR(Solution!$C$2=1,INDEX(Solution!$A$1:$A$11,Solution!$C$2)=Sales_Pipeline[Country])</f>
        <v>1</v>
      </c>
    </row>
    <row r="2781" spans="1:13" x14ac:dyDescent="0.25">
      <c r="A2781" s="2"/>
      <c r="B2781" s="1" t="s">
        <v>54</v>
      </c>
      <c r="C2781" s="1" t="s">
        <v>54</v>
      </c>
      <c r="D2781" s="1" t="s">
        <v>54</v>
      </c>
      <c r="E2781" s="1" t="s">
        <v>54</v>
      </c>
      <c r="I2781" s="1" t="s">
        <v>54</v>
      </c>
      <c r="J2781" s="2"/>
      <c r="K2781" s="1" t="s">
        <v>54</v>
      </c>
      <c r="M2781" s="1" t="b">
        <f>OR(Solution!$C$2=1,INDEX(Solution!$A$1:$A$11,Solution!$C$2)=Sales_Pipeline[Country])</f>
        <v>1</v>
      </c>
    </row>
    <row r="2782" spans="1:13" x14ac:dyDescent="0.25">
      <c r="A2782" s="2"/>
      <c r="B2782" s="1" t="s">
        <v>54</v>
      </c>
      <c r="C2782" s="1" t="s">
        <v>54</v>
      </c>
      <c r="D2782" s="1" t="s">
        <v>54</v>
      </c>
      <c r="E2782" s="1" t="s">
        <v>54</v>
      </c>
      <c r="I2782" s="1" t="s">
        <v>54</v>
      </c>
      <c r="J2782" s="2"/>
      <c r="K2782" s="1" t="s">
        <v>54</v>
      </c>
      <c r="M2782" s="1" t="b">
        <f>OR(Solution!$C$2=1,INDEX(Solution!$A$1:$A$11,Solution!$C$2)=Sales_Pipeline[Country])</f>
        <v>1</v>
      </c>
    </row>
    <row r="2783" spans="1:13" x14ac:dyDescent="0.25">
      <c r="A2783" s="2"/>
      <c r="B2783" s="1" t="s">
        <v>54</v>
      </c>
      <c r="C2783" s="1" t="s">
        <v>54</v>
      </c>
      <c r="D2783" s="1" t="s">
        <v>54</v>
      </c>
      <c r="E2783" s="1" t="s">
        <v>54</v>
      </c>
      <c r="I2783" s="1" t="s">
        <v>54</v>
      </c>
      <c r="J2783" s="2"/>
      <c r="K2783" s="1" t="s">
        <v>54</v>
      </c>
      <c r="M2783" s="1" t="b">
        <f>OR(Solution!$C$2=1,INDEX(Solution!$A$1:$A$11,Solution!$C$2)=Sales_Pipeline[Country])</f>
        <v>1</v>
      </c>
    </row>
    <row r="2784" spans="1:13" x14ac:dyDescent="0.25">
      <c r="A2784" s="2"/>
      <c r="B2784" s="1" t="s">
        <v>54</v>
      </c>
      <c r="C2784" s="1" t="s">
        <v>54</v>
      </c>
      <c r="D2784" s="1" t="s">
        <v>54</v>
      </c>
      <c r="E2784" s="1" t="s">
        <v>54</v>
      </c>
      <c r="I2784" s="1" t="s">
        <v>54</v>
      </c>
      <c r="J2784" s="2"/>
      <c r="K2784" s="1" t="s">
        <v>54</v>
      </c>
      <c r="M2784" s="1" t="b">
        <f>OR(Solution!$C$2=1,INDEX(Solution!$A$1:$A$11,Solution!$C$2)=Sales_Pipeline[Country])</f>
        <v>1</v>
      </c>
    </row>
    <row r="2785" spans="1:13" x14ac:dyDescent="0.25">
      <c r="A2785" s="2"/>
      <c r="B2785" s="1" t="s">
        <v>54</v>
      </c>
      <c r="C2785" s="1" t="s">
        <v>54</v>
      </c>
      <c r="D2785" s="1" t="s">
        <v>54</v>
      </c>
      <c r="E2785" s="1" t="s">
        <v>54</v>
      </c>
      <c r="I2785" s="1" t="s">
        <v>54</v>
      </c>
      <c r="J2785" s="2"/>
      <c r="K2785" s="1" t="s">
        <v>54</v>
      </c>
      <c r="M2785" s="1" t="b">
        <f>OR(Solution!$C$2=1,INDEX(Solution!$A$1:$A$11,Solution!$C$2)=Sales_Pipeline[Country])</f>
        <v>1</v>
      </c>
    </row>
    <row r="2786" spans="1:13" x14ac:dyDescent="0.25">
      <c r="A2786" s="2"/>
      <c r="B2786" s="1" t="s">
        <v>54</v>
      </c>
      <c r="C2786" s="1" t="s">
        <v>54</v>
      </c>
      <c r="D2786" s="1" t="s">
        <v>54</v>
      </c>
      <c r="E2786" s="1" t="s">
        <v>54</v>
      </c>
      <c r="I2786" s="1" t="s">
        <v>54</v>
      </c>
      <c r="J2786" s="2"/>
      <c r="K2786" s="1" t="s">
        <v>54</v>
      </c>
      <c r="M2786" s="1" t="b">
        <f>OR(Solution!$C$2=1,INDEX(Solution!$A$1:$A$11,Solution!$C$2)=Sales_Pipeline[Country])</f>
        <v>1</v>
      </c>
    </row>
    <row r="2787" spans="1:13" x14ac:dyDescent="0.25">
      <c r="A2787" s="2"/>
      <c r="B2787" s="1" t="s">
        <v>54</v>
      </c>
      <c r="C2787" s="1" t="s">
        <v>54</v>
      </c>
      <c r="D2787" s="1" t="s">
        <v>54</v>
      </c>
      <c r="E2787" s="1" t="s">
        <v>54</v>
      </c>
      <c r="I2787" s="1" t="s">
        <v>54</v>
      </c>
      <c r="J2787" s="2"/>
      <c r="K2787" s="1" t="s">
        <v>54</v>
      </c>
      <c r="M2787" s="1" t="b">
        <f>OR(Solution!$C$2=1,INDEX(Solution!$A$1:$A$11,Solution!$C$2)=Sales_Pipeline[Country])</f>
        <v>1</v>
      </c>
    </row>
    <row r="2788" spans="1:13" x14ac:dyDescent="0.25">
      <c r="A2788" s="2"/>
      <c r="B2788" s="1" t="s">
        <v>54</v>
      </c>
      <c r="C2788" s="1" t="s">
        <v>54</v>
      </c>
      <c r="D2788" s="1" t="s">
        <v>54</v>
      </c>
      <c r="E2788" s="1" t="s">
        <v>54</v>
      </c>
      <c r="I2788" s="1" t="s">
        <v>54</v>
      </c>
      <c r="J2788" s="2"/>
      <c r="K2788" s="1" t="s">
        <v>54</v>
      </c>
      <c r="M2788" s="1" t="b">
        <f>OR(Solution!$C$2=1,INDEX(Solution!$A$1:$A$11,Solution!$C$2)=Sales_Pipeline[Country])</f>
        <v>1</v>
      </c>
    </row>
    <row r="2789" spans="1:13" x14ac:dyDescent="0.25">
      <c r="A2789" s="2"/>
      <c r="B2789" s="1" t="s">
        <v>54</v>
      </c>
      <c r="C2789" s="1" t="s">
        <v>54</v>
      </c>
      <c r="D2789" s="1" t="s">
        <v>54</v>
      </c>
      <c r="E2789" s="1" t="s">
        <v>54</v>
      </c>
      <c r="I2789" s="1" t="s">
        <v>54</v>
      </c>
      <c r="J2789" s="2"/>
      <c r="K2789" s="1" t="s">
        <v>54</v>
      </c>
      <c r="M2789" s="1" t="b">
        <f>OR(Solution!$C$2=1,INDEX(Solution!$A$1:$A$11,Solution!$C$2)=Sales_Pipeline[Country])</f>
        <v>1</v>
      </c>
    </row>
    <row r="2790" spans="1:13" x14ac:dyDescent="0.25">
      <c r="A2790" s="2"/>
      <c r="B2790" s="1" t="s">
        <v>54</v>
      </c>
      <c r="C2790" s="1" t="s">
        <v>54</v>
      </c>
      <c r="D2790" s="1" t="s">
        <v>54</v>
      </c>
      <c r="E2790" s="1" t="s">
        <v>54</v>
      </c>
      <c r="I2790" s="1" t="s">
        <v>54</v>
      </c>
      <c r="J2790" s="2"/>
      <c r="K2790" s="1" t="s">
        <v>54</v>
      </c>
      <c r="M2790" s="1" t="b">
        <f>OR(Solution!$C$2=1,INDEX(Solution!$A$1:$A$11,Solution!$C$2)=Sales_Pipeline[Country])</f>
        <v>1</v>
      </c>
    </row>
    <row r="2791" spans="1:13" x14ac:dyDescent="0.25">
      <c r="A2791" s="2"/>
      <c r="B2791" s="1" t="s">
        <v>54</v>
      </c>
      <c r="C2791" s="1" t="s">
        <v>54</v>
      </c>
      <c r="D2791" s="1" t="s">
        <v>54</v>
      </c>
      <c r="E2791" s="1" t="s">
        <v>54</v>
      </c>
      <c r="I2791" s="1" t="s">
        <v>54</v>
      </c>
      <c r="J2791" s="2"/>
      <c r="K2791" s="1" t="s">
        <v>54</v>
      </c>
      <c r="M2791" s="1" t="b">
        <f>OR(Solution!$C$2=1,INDEX(Solution!$A$1:$A$11,Solution!$C$2)=Sales_Pipeline[Country])</f>
        <v>1</v>
      </c>
    </row>
    <row r="2792" spans="1:13" x14ac:dyDescent="0.25">
      <c r="A2792" s="2"/>
      <c r="B2792" s="1" t="s">
        <v>54</v>
      </c>
      <c r="C2792" s="1" t="s">
        <v>54</v>
      </c>
      <c r="D2792" s="1" t="s">
        <v>54</v>
      </c>
      <c r="E2792" s="1" t="s">
        <v>54</v>
      </c>
      <c r="I2792" s="1" t="s">
        <v>54</v>
      </c>
      <c r="J2792" s="2"/>
      <c r="K2792" s="1" t="s">
        <v>54</v>
      </c>
      <c r="M2792" s="1" t="b">
        <f>OR(Solution!$C$2=1,INDEX(Solution!$A$1:$A$11,Solution!$C$2)=Sales_Pipeline[Country])</f>
        <v>1</v>
      </c>
    </row>
    <row r="2793" spans="1:13" x14ac:dyDescent="0.25">
      <c r="A2793" s="2"/>
      <c r="B2793" s="1" t="s">
        <v>54</v>
      </c>
      <c r="C2793" s="1" t="s">
        <v>54</v>
      </c>
      <c r="D2793" s="1" t="s">
        <v>54</v>
      </c>
      <c r="E2793" s="1" t="s">
        <v>54</v>
      </c>
      <c r="I2793" s="1" t="s">
        <v>54</v>
      </c>
      <c r="J2793" s="2"/>
      <c r="K2793" s="1" t="s">
        <v>54</v>
      </c>
      <c r="M2793" s="1" t="b">
        <f>OR(Solution!$C$2=1,INDEX(Solution!$A$1:$A$11,Solution!$C$2)=Sales_Pipeline[Country])</f>
        <v>1</v>
      </c>
    </row>
    <row r="2794" spans="1:13" x14ac:dyDescent="0.25">
      <c r="A2794" s="2"/>
      <c r="B2794" s="1" t="s">
        <v>54</v>
      </c>
      <c r="C2794" s="1" t="s">
        <v>54</v>
      </c>
      <c r="D2794" s="1" t="s">
        <v>54</v>
      </c>
      <c r="E2794" s="1" t="s">
        <v>54</v>
      </c>
      <c r="I2794" s="1" t="s">
        <v>54</v>
      </c>
      <c r="J2794" s="2"/>
      <c r="K2794" s="1" t="s">
        <v>54</v>
      </c>
      <c r="M2794" s="1" t="b">
        <f>OR(Solution!$C$2=1,INDEX(Solution!$A$1:$A$11,Solution!$C$2)=Sales_Pipeline[Country])</f>
        <v>1</v>
      </c>
    </row>
    <row r="2795" spans="1:13" x14ac:dyDescent="0.25">
      <c r="A2795" s="2"/>
      <c r="B2795" s="1" t="s">
        <v>54</v>
      </c>
      <c r="C2795" s="1" t="s">
        <v>54</v>
      </c>
      <c r="D2795" s="1" t="s">
        <v>54</v>
      </c>
      <c r="E2795" s="1" t="s">
        <v>54</v>
      </c>
      <c r="I2795" s="1" t="s">
        <v>54</v>
      </c>
      <c r="J2795" s="2"/>
      <c r="K2795" s="1" t="s">
        <v>54</v>
      </c>
      <c r="M2795" s="1" t="b">
        <f>OR(Solution!$C$2=1,INDEX(Solution!$A$1:$A$11,Solution!$C$2)=Sales_Pipeline[Country])</f>
        <v>1</v>
      </c>
    </row>
    <row r="2796" spans="1:13" x14ac:dyDescent="0.25">
      <c r="A2796" s="2"/>
      <c r="B2796" s="1" t="s">
        <v>54</v>
      </c>
      <c r="C2796" s="1" t="s">
        <v>54</v>
      </c>
      <c r="D2796" s="1" t="s">
        <v>54</v>
      </c>
      <c r="E2796" s="1" t="s">
        <v>54</v>
      </c>
      <c r="I2796" s="1" t="s">
        <v>54</v>
      </c>
      <c r="J2796" s="2"/>
      <c r="K2796" s="1" t="s">
        <v>54</v>
      </c>
      <c r="M2796" s="1" t="b">
        <f>OR(Solution!$C$2=1,INDEX(Solution!$A$1:$A$11,Solution!$C$2)=Sales_Pipeline[Country])</f>
        <v>1</v>
      </c>
    </row>
    <row r="2797" spans="1:13" x14ac:dyDescent="0.25">
      <c r="A2797" s="2"/>
      <c r="B2797" s="1" t="s">
        <v>54</v>
      </c>
      <c r="C2797" s="1" t="s">
        <v>54</v>
      </c>
      <c r="D2797" s="1" t="s">
        <v>54</v>
      </c>
      <c r="E2797" s="1" t="s">
        <v>54</v>
      </c>
      <c r="I2797" s="1" t="s">
        <v>54</v>
      </c>
      <c r="J2797" s="2"/>
      <c r="K2797" s="1" t="s">
        <v>54</v>
      </c>
      <c r="M2797" s="1" t="b">
        <f>OR(Solution!$C$2=1,INDEX(Solution!$A$1:$A$11,Solution!$C$2)=Sales_Pipeline[Country])</f>
        <v>1</v>
      </c>
    </row>
    <row r="2798" spans="1:13" x14ac:dyDescent="0.25">
      <c r="A2798" s="2"/>
      <c r="B2798" s="1" t="s">
        <v>54</v>
      </c>
      <c r="C2798" s="1" t="s">
        <v>54</v>
      </c>
      <c r="D2798" s="1" t="s">
        <v>54</v>
      </c>
      <c r="E2798" s="1" t="s">
        <v>54</v>
      </c>
      <c r="I2798" s="1" t="s">
        <v>54</v>
      </c>
      <c r="J2798" s="2"/>
      <c r="K2798" s="1" t="s">
        <v>54</v>
      </c>
      <c r="M2798" s="1" t="b">
        <f>OR(Solution!$C$2=1,INDEX(Solution!$A$1:$A$11,Solution!$C$2)=Sales_Pipeline[Country])</f>
        <v>1</v>
      </c>
    </row>
    <row r="2799" spans="1:13" x14ac:dyDescent="0.25">
      <c r="A2799" s="2"/>
      <c r="B2799" s="1" t="s">
        <v>54</v>
      </c>
      <c r="C2799" s="1" t="s">
        <v>54</v>
      </c>
      <c r="D2799" s="1" t="s">
        <v>54</v>
      </c>
      <c r="E2799" s="1" t="s">
        <v>54</v>
      </c>
      <c r="I2799" s="1" t="s">
        <v>54</v>
      </c>
      <c r="J2799" s="2"/>
      <c r="K2799" s="1" t="s">
        <v>54</v>
      </c>
      <c r="M2799" s="1" t="b">
        <f>OR(Solution!$C$2=1,INDEX(Solution!$A$1:$A$11,Solution!$C$2)=Sales_Pipeline[Country])</f>
        <v>1</v>
      </c>
    </row>
    <row r="2800" spans="1:13" x14ac:dyDescent="0.25">
      <c r="A2800" s="2"/>
      <c r="B2800" s="1" t="s">
        <v>54</v>
      </c>
      <c r="C2800" s="1" t="s">
        <v>54</v>
      </c>
      <c r="D2800" s="1" t="s">
        <v>54</v>
      </c>
      <c r="E2800" s="1" t="s">
        <v>54</v>
      </c>
      <c r="I2800" s="1" t="s">
        <v>54</v>
      </c>
      <c r="J2800" s="2"/>
      <c r="K2800" s="1" t="s">
        <v>54</v>
      </c>
      <c r="M2800" s="1" t="b">
        <f>OR(Solution!$C$2=1,INDEX(Solution!$A$1:$A$11,Solution!$C$2)=Sales_Pipeline[Country])</f>
        <v>1</v>
      </c>
    </row>
    <row r="2801" spans="1:13" x14ac:dyDescent="0.25">
      <c r="A2801" s="2"/>
      <c r="B2801" s="1" t="s">
        <v>54</v>
      </c>
      <c r="C2801" s="1" t="s">
        <v>54</v>
      </c>
      <c r="D2801" s="1" t="s">
        <v>54</v>
      </c>
      <c r="E2801" s="1" t="s">
        <v>54</v>
      </c>
      <c r="I2801" s="1" t="s">
        <v>54</v>
      </c>
      <c r="J2801" s="2"/>
      <c r="K2801" s="1" t="s">
        <v>54</v>
      </c>
      <c r="M2801" s="1" t="b">
        <f>OR(Solution!$C$2=1,INDEX(Solution!$A$1:$A$11,Solution!$C$2)=Sales_Pipeline[Country])</f>
        <v>1</v>
      </c>
    </row>
    <row r="2802" spans="1:13" x14ac:dyDescent="0.25">
      <c r="A2802" s="2"/>
      <c r="B2802" s="1" t="s">
        <v>54</v>
      </c>
      <c r="C2802" s="1" t="s">
        <v>54</v>
      </c>
      <c r="D2802" s="1" t="s">
        <v>54</v>
      </c>
      <c r="E2802" s="1" t="s">
        <v>54</v>
      </c>
      <c r="I2802" s="1" t="s">
        <v>54</v>
      </c>
      <c r="J2802" s="2"/>
      <c r="K2802" s="1" t="s">
        <v>54</v>
      </c>
      <c r="M2802" s="1" t="b">
        <f>OR(Solution!$C$2=1,INDEX(Solution!$A$1:$A$11,Solution!$C$2)=Sales_Pipeline[Country])</f>
        <v>1</v>
      </c>
    </row>
    <row r="2803" spans="1:13" x14ac:dyDescent="0.25">
      <c r="A2803" s="2"/>
      <c r="B2803" s="1" t="s">
        <v>54</v>
      </c>
      <c r="C2803" s="1" t="s">
        <v>54</v>
      </c>
      <c r="D2803" s="1" t="s">
        <v>54</v>
      </c>
      <c r="E2803" s="1" t="s">
        <v>54</v>
      </c>
      <c r="I2803" s="1" t="s">
        <v>54</v>
      </c>
      <c r="J2803" s="2"/>
      <c r="K2803" s="1" t="s">
        <v>54</v>
      </c>
      <c r="M2803" s="1" t="b">
        <f>OR(Solution!$C$2=1,INDEX(Solution!$A$1:$A$11,Solution!$C$2)=Sales_Pipeline[Country])</f>
        <v>1</v>
      </c>
    </row>
    <row r="2804" spans="1:13" x14ac:dyDescent="0.25">
      <c r="A2804" s="2"/>
      <c r="B2804" s="1" t="s">
        <v>54</v>
      </c>
      <c r="C2804" s="1" t="s">
        <v>54</v>
      </c>
      <c r="D2804" s="1" t="s">
        <v>54</v>
      </c>
      <c r="E2804" s="1" t="s">
        <v>54</v>
      </c>
      <c r="I2804" s="1" t="s">
        <v>54</v>
      </c>
      <c r="J2804" s="2"/>
      <c r="K2804" s="1" t="s">
        <v>54</v>
      </c>
      <c r="M2804" s="1" t="b">
        <f>OR(Solution!$C$2=1,INDEX(Solution!$A$1:$A$11,Solution!$C$2)=Sales_Pipeline[Country])</f>
        <v>1</v>
      </c>
    </row>
    <row r="2805" spans="1:13" x14ac:dyDescent="0.25">
      <c r="A2805" s="2"/>
      <c r="B2805" s="1" t="s">
        <v>54</v>
      </c>
      <c r="C2805" s="1" t="s">
        <v>54</v>
      </c>
      <c r="D2805" s="1" t="s">
        <v>54</v>
      </c>
      <c r="E2805" s="1" t="s">
        <v>54</v>
      </c>
      <c r="I2805" s="1" t="s">
        <v>54</v>
      </c>
      <c r="J2805" s="2"/>
      <c r="K2805" s="1" t="s">
        <v>54</v>
      </c>
      <c r="M2805" s="1" t="b">
        <f>OR(Solution!$C$2=1,INDEX(Solution!$A$1:$A$11,Solution!$C$2)=Sales_Pipeline[Country])</f>
        <v>1</v>
      </c>
    </row>
    <row r="2806" spans="1:13" x14ac:dyDescent="0.25">
      <c r="A2806" s="2"/>
      <c r="B2806" s="1" t="s">
        <v>54</v>
      </c>
      <c r="C2806" s="1" t="s">
        <v>54</v>
      </c>
      <c r="D2806" s="1" t="s">
        <v>54</v>
      </c>
      <c r="E2806" s="1" t="s">
        <v>54</v>
      </c>
      <c r="I2806" s="1" t="s">
        <v>54</v>
      </c>
      <c r="J2806" s="2"/>
      <c r="K2806" s="1" t="s">
        <v>54</v>
      </c>
      <c r="M2806" s="1" t="b">
        <f>OR(Solution!$C$2=1,INDEX(Solution!$A$1:$A$11,Solution!$C$2)=Sales_Pipeline[Country])</f>
        <v>1</v>
      </c>
    </row>
    <row r="2807" spans="1:13" x14ac:dyDescent="0.25">
      <c r="A2807" s="2"/>
      <c r="B2807" s="1" t="s">
        <v>54</v>
      </c>
      <c r="C2807" s="1" t="s">
        <v>54</v>
      </c>
      <c r="D2807" s="1" t="s">
        <v>54</v>
      </c>
      <c r="E2807" s="1" t="s">
        <v>54</v>
      </c>
      <c r="I2807" s="1" t="s">
        <v>54</v>
      </c>
      <c r="J2807" s="2"/>
      <c r="K2807" s="1" t="s">
        <v>54</v>
      </c>
      <c r="M2807" s="1" t="b">
        <f>OR(Solution!$C$2=1,INDEX(Solution!$A$1:$A$11,Solution!$C$2)=Sales_Pipeline[Country])</f>
        <v>1</v>
      </c>
    </row>
    <row r="2808" spans="1:13" x14ac:dyDescent="0.25">
      <c r="A2808" s="2"/>
      <c r="B2808" s="1" t="s">
        <v>54</v>
      </c>
      <c r="C2808" s="1" t="s">
        <v>54</v>
      </c>
      <c r="D2808" s="1" t="s">
        <v>54</v>
      </c>
      <c r="E2808" s="1" t="s">
        <v>54</v>
      </c>
      <c r="I2808" s="1" t="s">
        <v>54</v>
      </c>
      <c r="J2808" s="2"/>
      <c r="K2808" s="1" t="s">
        <v>54</v>
      </c>
      <c r="M2808" s="1" t="b">
        <f>OR(Solution!$C$2=1,INDEX(Solution!$A$1:$A$11,Solution!$C$2)=Sales_Pipeline[Country])</f>
        <v>1</v>
      </c>
    </row>
    <row r="2809" spans="1:13" x14ac:dyDescent="0.25">
      <c r="A2809" s="2"/>
      <c r="B2809" s="1" t="s">
        <v>54</v>
      </c>
      <c r="C2809" s="1" t="s">
        <v>54</v>
      </c>
      <c r="D2809" s="1" t="s">
        <v>54</v>
      </c>
      <c r="E2809" s="1" t="s">
        <v>54</v>
      </c>
      <c r="I2809" s="1" t="s">
        <v>54</v>
      </c>
      <c r="J2809" s="2"/>
      <c r="K2809" s="1" t="s">
        <v>54</v>
      </c>
      <c r="M2809" s="1" t="b">
        <f>OR(Solution!$C$2=1,INDEX(Solution!$A$1:$A$11,Solution!$C$2)=Sales_Pipeline[Country])</f>
        <v>1</v>
      </c>
    </row>
    <row r="2810" spans="1:13" x14ac:dyDescent="0.25">
      <c r="A2810" s="2"/>
      <c r="B2810" s="1" t="s">
        <v>54</v>
      </c>
      <c r="C2810" s="1" t="s">
        <v>54</v>
      </c>
      <c r="D2810" s="1" t="s">
        <v>54</v>
      </c>
      <c r="E2810" s="1" t="s">
        <v>54</v>
      </c>
      <c r="I2810" s="1" t="s">
        <v>54</v>
      </c>
      <c r="J2810" s="2"/>
      <c r="K2810" s="1" t="s">
        <v>54</v>
      </c>
      <c r="M2810" s="1" t="b">
        <f>OR(Solution!$C$2=1,INDEX(Solution!$A$1:$A$11,Solution!$C$2)=Sales_Pipeline[Country])</f>
        <v>1</v>
      </c>
    </row>
    <row r="2811" spans="1:13" x14ac:dyDescent="0.25">
      <c r="A2811" s="2"/>
      <c r="B2811" s="1" t="s">
        <v>54</v>
      </c>
      <c r="C2811" s="1" t="s">
        <v>54</v>
      </c>
      <c r="D2811" s="1" t="s">
        <v>54</v>
      </c>
      <c r="E2811" s="1" t="s">
        <v>54</v>
      </c>
      <c r="I2811" s="1" t="s">
        <v>54</v>
      </c>
      <c r="J2811" s="2"/>
      <c r="K2811" s="1" t="s">
        <v>54</v>
      </c>
      <c r="M2811" s="1" t="b">
        <f>OR(Solution!$C$2=1,INDEX(Solution!$A$1:$A$11,Solution!$C$2)=Sales_Pipeline[Country])</f>
        <v>1</v>
      </c>
    </row>
    <row r="2812" spans="1:13" x14ac:dyDescent="0.25">
      <c r="A2812" s="2"/>
      <c r="B2812" s="1" t="s">
        <v>54</v>
      </c>
      <c r="C2812" s="1" t="s">
        <v>54</v>
      </c>
      <c r="D2812" s="1" t="s">
        <v>54</v>
      </c>
      <c r="E2812" s="1" t="s">
        <v>54</v>
      </c>
      <c r="I2812" s="1" t="s">
        <v>54</v>
      </c>
      <c r="J2812" s="2"/>
      <c r="K2812" s="1" t="s">
        <v>54</v>
      </c>
      <c r="M2812" s="1" t="b">
        <f>OR(Solution!$C$2=1,INDEX(Solution!$A$1:$A$11,Solution!$C$2)=Sales_Pipeline[Country])</f>
        <v>1</v>
      </c>
    </row>
    <row r="2813" spans="1:13" x14ac:dyDescent="0.25">
      <c r="A2813" s="2"/>
      <c r="B2813" s="1" t="s">
        <v>54</v>
      </c>
      <c r="C2813" s="1" t="s">
        <v>54</v>
      </c>
      <c r="D2813" s="1" t="s">
        <v>54</v>
      </c>
      <c r="E2813" s="1" t="s">
        <v>54</v>
      </c>
      <c r="I2813" s="1" t="s">
        <v>54</v>
      </c>
      <c r="J2813" s="2"/>
      <c r="K2813" s="1" t="s">
        <v>54</v>
      </c>
      <c r="M2813" s="1" t="b">
        <f>OR(Solution!$C$2=1,INDEX(Solution!$A$1:$A$11,Solution!$C$2)=Sales_Pipeline[Country])</f>
        <v>1</v>
      </c>
    </row>
    <row r="2814" spans="1:13" x14ac:dyDescent="0.25">
      <c r="A2814" s="2"/>
      <c r="B2814" s="1" t="s">
        <v>54</v>
      </c>
      <c r="C2814" s="1" t="s">
        <v>54</v>
      </c>
      <c r="D2814" s="1" t="s">
        <v>54</v>
      </c>
      <c r="E2814" s="1" t="s">
        <v>54</v>
      </c>
      <c r="I2814" s="1" t="s">
        <v>54</v>
      </c>
      <c r="J2814" s="2"/>
      <c r="K2814" s="1" t="s">
        <v>54</v>
      </c>
      <c r="M2814" s="1" t="b">
        <f>OR(Solution!$C$2=1,INDEX(Solution!$A$1:$A$11,Solution!$C$2)=Sales_Pipeline[Country])</f>
        <v>1</v>
      </c>
    </row>
    <row r="2815" spans="1:13" x14ac:dyDescent="0.25">
      <c r="A2815" s="2"/>
      <c r="B2815" s="1" t="s">
        <v>54</v>
      </c>
      <c r="C2815" s="1" t="s">
        <v>54</v>
      </c>
      <c r="D2815" s="1" t="s">
        <v>54</v>
      </c>
      <c r="E2815" s="1" t="s">
        <v>54</v>
      </c>
      <c r="I2815" s="1" t="s">
        <v>54</v>
      </c>
      <c r="J2815" s="2"/>
      <c r="K2815" s="1" t="s">
        <v>54</v>
      </c>
      <c r="M2815" s="1" t="b">
        <f>OR(Solution!$C$2=1,INDEX(Solution!$A$1:$A$11,Solution!$C$2)=Sales_Pipeline[Country])</f>
        <v>1</v>
      </c>
    </row>
    <row r="2816" spans="1:13" x14ac:dyDescent="0.25">
      <c r="A2816" s="2"/>
      <c r="B2816" s="1" t="s">
        <v>54</v>
      </c>
      <c r="C2816" s="1" t="s">
        <v>54</v>
      </c>
      <c r="D2816" s="1" t="s">
        <v>54</v>
      </c>
      <c r="E2816" s="1" t="s">
        <v>54</v>
      </c>
      <c r="I2816" s="1" t="s">
        <v>54</v>
      </c>
      <c r="J2816" s="2"/>
      <c r="K2816" s="1" t="s">
        <v>54</v>
      </c>
      <c r="M2816" s="1" t="b">
        <f>OR(Solution!$C$2=1,INDEX(Solution!$A$1:$A$11,Solution!$C$2)=Sales_Pipeline[Country])</f>
        <v>1</v>
      </c>
    </row>
    <row r="2817" spans="1:13" x14ac:dyDescent="0.25">
      <c r="A2817" s="2"/>
      <c r="B2817" s="1" t="s">
        <v>54</v>
      </c>
      <c r="C2817" s="1" t="s">
        <v>54</v>
      </c>
      <c r="D2817" s="1" t="s">
        <v>54</v>
      </c>
      <c r="E2817" s="1" t="s">
        <v>54</v>
      </c>
      <c r="I2817" s="1" t="s">
        <v>54</v>
      </c>
      <c r="J2817" s="2"/>
      <c r="K2817" s="1" t="s">
        <v>54</v>
      </c>
      <c r="M2817" s="1" t="b">
        <f>OR(Solution!$C$2=1,INDEX(Solution!$A$1:$A$11,Solution!$C$2)=Sales_Pipeline[Country])</f>
        <v>1</v>
      </c>
    </row>
    <row r="2818" spans="1:13" x14ac:dyDescent="0.25">
      <c r="A2818" s="2"/>
      <c r="B2818" s="1" t="s">
        <v>54</v>
      </c>
      <c r="C2818" s="1" t="s">
        <v>54</v>
      </c>
      <c r="D2818" s="1" t="s">
        <v>54</v>
      </c>
      <c r="E2818" s="1" t="s">
        <v>54</v>
      </c>
      <c r="I2818" s="1" t="s">
        <v>54</v>
      </c>
      <c r="J2818" s="2"/>
      <c r="K2818" s="1" t="s">
        <v>54</v>
      </c>
      <c r="M2818" s="1" t="b">
        <f>OR(Solution!$C$2=1,INDEX(Solution!$A$1:$A$11,Solution!$C$2)=Sales_Pipeline[Country])</f>
        <v>1</v>
      </c>
    </row>
    <row r="2819" spans="1:13" x14ac:dyDescent="0.25">
      <c r="A2819" s="2"/>
      <c r="B2819" s="1" t="s">
        <v>54</v>
      </c>
      <c r="C2819" s="1" t="s">
        <v>54</v>
      </c>
      <c r="D2819" s="1" t="s">
        <v>54</v>
      </c>
      <c r="E2819" s="1" t="s">
        <v>54</v>
      </c>
      <c r="I2819" s="1" t="s">
        <v>54</v>
      </c>
      <c r="J2819" s="2"/>
      <c r="K2819" s="1" t="s">
        <v>54</v>
      </c>
      <c r="M2819" s="1" t="b">
        <f>OR(Solution!$C$2=1,INDEX(Solution!$A$1:$A$11,Solution!$C$2)=Sales_Pipeline[Country])</f>
        <v>1</v>
      </c>
    </row>
    <row r="2820" spans="1:13" x14ac:dyDescent="0.25">
      <c r="A2820" s="2"/>
      <c r="B2820" s="1" t="s">
        <v>54</v>
      </c>
      <c r="C2820" s="1" t="s">
        <v>54</v>
      </c>
      <c r="D2820" s="1" t="s">
        <v>54</v>
      </c>
      <c r="E2820" s="1" t="s">
        <v>54</v>
      </c>
      <c r="I2820" s="1" t="s">
        <v>54</v>
      </c>
      <c r="J2820" s="2"/>
      <c r="K2820" s="1" t="s">
        <v>54</v>
      </c>
      <c r="M2820" s="1" t="b">
        <f>OR(Solution!$C$2=1,INDEX(Solution!$A$1:$A$11,Solution!$C$2)=Sales_Pipeline[Country])</f>
        <v>1</v>
      </c>
    </row>
    <row r="2821" spans="1:13" x14ac:dyDescent="0.25">
      <c r="A2821" s="2"/>
      <c r="B2821" s="1" t="s">
        <v>54</v>
      </c>
      <c r="C2821" s="1" t="s">
        <v>54</v>
      </c>
      <c r="D2821" s="1" t="s">
        <v>54</v>
      </c>
      <c r="E2821" s="1" t="s">
        <v>54</v>
      </c>
      <c r="I2821" s="1" t="s">
        <v>54</v>
      </c>
      <c r="J2821" s="2"/>
      <c r="K2821" s="1" t="s">
        <v>54</v>
      </c>
      <c r="M2821" s="1" t="b">
        <f>OR(Solution!$C$2=1,INDEX(Solution!$A$1:$A$11,Solution!$C$2)=Sales_Pipeline[Country])</f>
        <v>1</v>
      </c>
    </row>
    <row r="2822" spans="1:13" x14ac:dyDescent="0.25">
      <c r="A2822" s="2"/>
      <c r="B2822" s="1" t="s">
        <v>54</v>
      </c>
      <c r="C2822" s="1" t="s">
        <v>54</v>
      </c>
      <c r="D2822" s="1" t="s">
        <v>54</v>
      </c>
      <c r="E2822" s="1" t="s">
        <v>54</v>
      </c>
      <c r="I2822" s="1" t="s">
        <v>54</v>
      </c>
      <c r="J2822" s="2"/>
      <c r="K2822" s="1" t="s">
        <v>54</v>
      </c>
      <c r="M2822" s="1" t="b">
        <f>OR(Solution!$C$2=1,INDEX(Solution!$A$1:$A$11,Solution!$C$2)=Sales_Pipeline[Country])</f>
        <v>1</v>
      </c>
    </row>
    <row r="2823" spans="1:13" x14ac:dyDescent="0.25">
      <c r="A2823" s="2"/>
      <c r="B2823" s="1" t="s">
        <v>54</v>
      </c>
      <c r="C2823" s="1" t="s">
        <v>54</v>
      </c>
      <c r="D2823" s="1" t="s">
        <v>54</v>
      </c>
      <c r="E2823" s="1" t="s">
        <v>54</v>
      </c>
      <c r="I2823" s="1" t="s">
        <v>54</v>
      </c>
      <c r="J2823" s="2"/>
      <c r="K2823" s="1" t="s">
        <v>54</v>
      </c>
      <c r="M2823" s="1" t="b">
        <f>OR(Solution!$C$2=1,INDEX(Solution!$A$1:$A$11,Solution!$C$2)=Sales_Pipeline[Country])</f>
        <v>1</v>
      </c>
    </row>
    <row r="2824" spans="1:13" x14ac:dyDescent="0.25">
      <c r="A2824" s="2"/>
      <c r="B2824" s="1" t="s">
        <v>54</v>
      </c>
      <c r="C2824" s="1" t="s">
        <v>54</v>
      </c>
      <c r="D2824" s="1" t="s">
        <v>54</v>
      </c>
      <c r="E2824" s="1" t="s">
        <v>54</v>
      </c>
      <c r="I2824" s="1" t="s">
        <v>54</v>
      </c>
      <c r="J2824" s="2"/>
      <c r="K2824" s="1" t="s">
        <v>54</v>
      </c>
      <c r="M2824" s="1" t="b">
        <f>OR(Solution!$C$2=1,INDEX(Solution!$A$1:$A$11,Solution!$C$2)=Sales_Pipeline[Country])</f>
        <v>1</v>
      </c>
    </row>
    <row r="2825" spans="1:13" x14ac:dyDescent="0.25">
      <c r="A2825" s="2"/>
      <c r="B2825" s="1" t="s">
        <v>54</v>
      </c>
      <c r="C2825" s="1" t="s">
        <v>54</v>
      </c>
      <c r="D2825" s="1" t="s">
        <v>54</v>
      </c>
      <c r="E2825" s="1" t="s">
        <v>54</v>
      </c>
      <c r="I2825" s="1" t="s">
        <v>54</v>
      </c>
      <c r="J2825" s="2"/>
      <c r="K2825" s="1" t="s">
        <v>54</v>
      </c>
      <c r="M2825" s="1" t="b">
        <f>OR(Solution!$C$2=1,INDEX(Solution!$A$1:$A$11,Solution!$C$2)=Sales_Pipeline[Country])</f>
        <v>1</v>
      </c>
    </row>
    <row r="2826" spans="1:13" x14ac:dyDescent="0.25">
      <c r="A2826" s="2"/>
      <c r="B2826" s="1" t="s">
        <v>54</v>
      </c>
      <c r="C2826" s="1" t="s">
        <v>54</v>
      </c>
      <c r="D2826" s="1" t="s">
        <v>54</v>
      </c>
      <c r="E2826" s="1" t="s">
        <v>54</v>
      </c>
      <c r="I2826" s="1" t="s">
        <v>54</v>
      </c>
      <c r="J2826" s="2"/>
      <c r="K2826" s="1" t="s">
        <v>54</v>
      </c>
      <c r="M2826" s="1" t="b">
        <f>OR(Solution!$C$2=1,INDEX(Solution!$A$1:$A$11,Solution!$C$2)=Sales_Pipeline[Country])</f>
        <v>1</v>
      </c>
    </row>
    <row r="2827" spans="1:13" x14ac:dyDescent="0.25">
      <c r="A2827" s="2"/>
      <c r="B2827" s="1" t="s">
        <v>54</v>
      </c>
      <c r="C2827" s="1" t="s">
        <v>54</v>
      </c>
      <c r="D2827" s="1" t="s">
        <v>54</v>
      </c>
      <c r="E2827" s="1" t="s">
        <v>54</v>
      </c>
      <c r="I2827" s="1" t="s">
        <v>54</v>
      </c>
      <c r="J2827" s="2"/>
      <c r="K2827" s="1" t="s">
        <v>54</v>
      </c>
      <c r="M2827" s="1" t="b">
        <f>OR(Solution!$C$2=1,INDEX(Solution!$A$1:$A$11,Solution!$C$2)=Sales_Pipeline[Country])</f>
        <v>1</v>
      </c>
    </row>
    <row r="2828" spans="1:13" x14ac:dyDescent="0.25">
      <c r="A2828" s="2"/>
      <c r="B2828" s="1" t="s">
        <v>54</v>
      </c>
      <c r="C2828" s="1" t="s">
        <v>54</v>
      </c>
      <c r="D2828" s="1" t="s">
        <v>54</v>
      </c>
      <c r="E2828" s="1" t="s">
        <v>54</v>
      </c>
      <c r="I2828" s="1" t="s">
        <v>54</v>
      </c>
      <c r="J2828" s="2"/>
      <c r="K2828" s="1" t="s">
        <v>54</v>
      </c>
      <c r="M2828" s="1" t="b">
        <f>OR(Solution!$C$2=1,INDEX(Solution!$A$1:$A$11,Solution!$C$2)=Sales_Pipeline[Country])</f>
        <v>1</v>
      </c>
    </row>
    <row r="2829" spans="1:13" x14ac:dyDescent="0.25">
      <c r="A2829" s="2"/>
      <c r="B2829" s="1" t="s">
        <v>54</v>
      </c>
      <c r="C2829" s="1" t="s">
        <v>54</v>
      </c>
      <c r="D2829" s="1" t="s">
        <v>54</v>
      </c>
      <c r="E2829" s="1" t="s">
        <v>54</v>
      </c>
      <c r="I2829" s="1" t="s">
        <v>54</v>
      </c>
      <c r="J2829" s="2"/>
      <c r="K2829" s="1" t="s">
        <v>54</v>
      </c>
      <c r="M2829" s="1" t="b">
        <f>OR(Solution!$C$2=1,INDEX(Solution!$A$1:$A$11,Solution!$C$2)=Sales_Pipeline[Country])</f>
        <v>1</v>
      </c>
    </row>
    <row r="2830" spans="1:13" x14ac:dyDescent="0.25">
      <c r="A2830" s="2"/>
      <c r="B2830" s="1" t="s">
        <v>54</v>
      </c>
      <c r="C2830" s="1" t="s">
        <v>54</v>
      </c>
      <c r="D2830" s="1" t="s">
        <v>54</v>
      </c>
      <c r="E2830" s="1" t="s">
        <v>54</v>
      </c>
      <c r="I2830" s="1" t="s">
        <v>54</v>
      </c>
      <c r="J2830" s="2"/>
      <c r="K2830" s="1" t="s">
        <v>54</v>
      </c>
      <c r="M2830" s="1" t="b">
        <f>OR(Solution!$C$2=1,INDEX(Solution!$A$1:$A$11,Solution!$C$2)=Sales_Pipeline[Country])</f>
        <v>1</v>
      </c>
    </row>
    <row r="2831" spans="1:13" x14ac:dyDescent="0.25">
      <c r="A2831" s="2"/>
      <c r="B2831" s="1" t="s">
        <v>54</v>
      </c>
      <c r="C2831" s="1" t="s">
        <v>54</v>
      </c>
      <c r="D2831" s="1" t="s">
        <v>54</v>
      </c>
      <c r="E2831" s="1" t="s">
        <v>54</v>
      </c>
      <c r="I2831" s="1" t="s">
        <v>54</v>
      </c>
      <c r="J2831" s="2"/>
      <c r="K2831" s="1" t="s">
        <v>54</v>
      </c>
      <c r="M2831" s="1" t="b">
        <f>OR(Solution!$C$2=1,INDEX(Solution!$A$1:$A$11,Solution!$C$2)=Sales_Pipeline[Country])</f>
        <v>1</v>
      </c>
    </row>
    <row r="2832" spans="1:13" x14ac:dyDescent="0.25">
      <c r="A2832" s="2"/>
      <c r="B2832" s="1" t="s">
        <v>54</v>
      </c>
      <c r="C2832" s="1" t="s">
        <v>54</v>
      </c>
      <c r="D2832" s="1" t="s">
        <v>54</v>
      </c>
      <c r="E2832" s="1" t="s">
        <v>54</v>
      </c>
      <c r="I2832" s="1" t="s">
        <v>54</v>
      </c>
      <c r="J2832" s="2"/>
      <c r="K2832" s="1" t="s">
        <v>54</v>
      </c>
      <c r="M2832" s="1" t="b">
        <f>OR(Solution!$C$2=1,INDEX(Solution!$A$1:$A$11,Solution!$C$2)=Sales_Pipeline[Country])</f>
        <v>1</v>
      </c>
    </row>
    <row r="2833" spans="1:13" x14ac:dyDescent="0.25">
      <c r="A2833" s="2"/>
      <c r="B2833" s="1" t="s">
        <v>54</v>
      </c>
      <c r="C2833" s="1" t="s">
        <v>54</v>
      </c>
      <c r="D2833" s="1" t="s">
        <v>54</v>
      </c>
      <c r="E2833" s="1" t="s">
        <v>54</v>
      </c>
      <c r="I2833" s="1" t="s">
        <v>54</v>
      </c>
      <c r="J2833" s="2"/>
      <c r="K2833" s="1" t="s">
        <v>54</v>
      </c>
      <c r="M2833" s="1" t="b">
        <f>OR(Solution!$C$2=1,INDEX(Solution!$A$1:$A$11,Solution!$C$2)=Sales_Pipeline[Country])</f>
        <v>1</v>
      </c>
    </row>
    <row r="2834" spans="1:13" x14ac:dyDescent="0.25">
      <c r="A2834" s="2"/>
      <c r="B2834" s="1" t="s">
        <v>54</v>
      </c>
      <c r="C2834" s="1" t="s">
        <v>54</v>
      </c>
      <c r="D2834" s="1" t="s">
        <v>54</v>
      </c>
      <c r="E2834" s="1" t="s">
        <v>54</v>
      </c>
      <c r="I2834" s="1" t="s">
        <v>54</v>
      </c>
      <c r="J2834" s="2"/>
      <c r="K2834" s="1" t="s">
        <v>54</v>
      </c>
      <c r="M2834" s="1" t="b">
        <f>OR(Solution!$C$2=1,INDEX(Solution!$A$1:$A$11,Solution!$C$2)=Sales_Pipeline[Country])</f>
        <v>1</v>
      </c>
    </row>
    <row r="2835" spans="1:13" x14ac:dyDescent="0.25">
      <c r="A2835" s="2"/>
      <c r="B2835" s="1" t="s">
        <v>54</v>
      </c>
      <c r="C2835" s="1" t="s">
        <v>54</v>
      </c>
      <c r="D2835" s="1" t="s">
        <v>54</v>
      </c>
      <c r="E2835" s="1" t="s">
        <v>54</v>
      </c>
      <c r="I2835" s="1" t="s">
        <v>54</v>
      </c>
      <c r="J2835" s="2"/>
      <c r="K2835" s="1" t="s">
        <v>54</v>
      </c>
      <c r="M2835" s="1" t="b">
        <f>OR(Solution!$C$2=1,INDEX(Solution!$A$1:$A$11,Solution!$C$2)=Sales_Pipeline[Country])</f>
        <v>1</v>
      </c>
    </row>
    <row r="2836" spans="1:13" x14ac:dyDescent="0.25">
      <c r="A2836" s="2"/>
      <c r="B2836" s="1" t="s">
        <v>54</v>
      </c>
      <c r="C2836" s="1" t="s">
        <v>54</v>
      </c>
      <c r="D2836" s="1" t="s">
        <v>54</v>
      </c>
      <c r="E2836" s="1" t="s">
        <v>54</v>
      </c>
      <c r="I2836" s="1" t="s">
        <v>54</v>
      </c>
      <c r="J2836" s="2"/>
      <c r="K2836" s="1" t="s">
        <v>54</v>
      </c>
      <c r="M2836" s="1" t="b">
        <f>OR(Solution!$C$2=1,INDEX(Solution!$A$1:$A$11,Solution!$C$2)=Sales_Pipeline[Country])</f>
        <v>1</v>
      </c>
    </row>
    <row r="2837" spans="1:13" x14ac:dyDescent="0.25">
      <c r="A2837" s="2"/>
      <c r="B2837" s="1" t="s">
        <v>54</v>
      </c>
      <c r="C2837" s="1" t="s">
        <v>54</v>
      </c>
      <c r="D2837" s="1" t="s">
        <v>54</v>
      </c>
      <c r="E2837" s="1" t="s">
        <v>54</v>
      </c>
      <c r="I2837" s="1" t="s">
        <v>54</v>
      </c>
      <c r="J2837" s="2"/>
      <c r="K2837" s="1" t="s">
        <v>54</v>
      </c>
      <c r="M2837" s="1" t="b">
        <f>OR(Solution!$C$2=1,INDEX(Solution!$A$1:$A$11,Solution!$C$2)=Sales_Pipeline[Country])</f>
        <v>1</v>
      </c>
    </row>
    <row r="2838" spans="1:13" x14ac:dyDescent="0.25">
      <c r="A2838" s="2"/>
      <c r="B2838" s="1" t="s">
        <v>54</v>
      </c>
      <c r="C2838" s="1" t="s">
        <v>54</v>
      </c>
      <c r="D2838" s="1" t="s">
        <v>54</v>
      </c>
      <c r="E2838" s="1" t="s">
        <v>54</v>
      </c>
      <c r="I2838" s="1" t="s">
        <v>54</v>
      </c>
      <c r="J2838" s="2"/>
      <c r="K2838" s="1" t="s">
        <v>54</v>
      </c>
      <c r="M2838" s="1" t="b">
        <f>OR(Solution!$C$2=1,INDEX(Solution!$A$1:$A$11,Solution!$C$2)=Sales_Pipeline[Country])</f>
        <v>1</v>
      </c>
    </row>
    <row r="2839" spans="1:13" x14ac:dyDescent="0.25">
      <c r="A2839" s="2"/>
      <c r="B2839" s="1" t="s">
        <v>54</v>
      </c>
      <c r="C2839" s="1" t="s">
        <v>54</v>
      </c>
      <c r="D2839" s="1" t="s">
        <v>54</v>
      </c>
      <c r="E2839" s="1" t="s">
        <v>54</v>
      </c>
      <c r="I2839" s="1" t="s">
        <v>54</v>
      </c>
      <c r="J2839" s="2"/>
      <c r="K2839" s="1" t="s">
        <v>54</v>
      </c>
      <c r="M2839" s="1" t="b">
        <f>OR(Solution!$C$2=1,INDEX(Solution!$A$1:$A$11,Solution!$C$2)=Sales_Pipeline[Country])</f>
        <v>1</v>
      </c>
    </row>
    <row r="2840" spans="1:13" x14ac:dyDescent="0.25">
      <c r="A2840" s="2"/>
      <c r="B2840" s="1" t="s">
        <v>54</v>
      </c>
      <c r="C2840" s="1" t="s">
        <v>54</v>
      </c>
      <c r="D2840" s="1" t="s">
        <v>54</v>
      </c>
      <c r="E2840" s="1" t="s">
        <v>54</v>
      </c>
      <c r="I2840" s="1" t="s">
        <v>54</v>
      </c>
      <c r="J2840" s="2"/>
      <c r="K2840" s="1" t="s">
        <v>54</v>
      </c>
      <c r="M2840" s="1" t="b">
        <f>OR(Solution!$C$2=1,INDEX(Solution!$A$1:$A$11,Solution!$C$2)=Sales_Pipeline[Country])</f>
        <v>1</v>
      </c>
    </row>
    <row r="2841" spans="1:13" x14ac:dyDescent="0.25">
      <c r="A2841" s="2"/>
      <c r="B2841" s="1" t="s">
        <v>54</v>
      </c>
      <c r="C2841" s="1" t="s">
        <v>54</v>
      </c>
      <c r="D2841" s="1" t="s">
        <v>54</v>
      </c>
      <c r="E2841" s="1" t="s">
        <v>54</v>
      </c>
      <c r="I2841" s="1" t="s">
        <v>54</v>
      </c>
      <c r="J2841" s="2"/>
      <c r="K2841" s="1" t="s">
        <v>54</v>
      </c>
      <c r="M2841" s="1" t="b">
        <f>OR(Solution!$C$2=1,INDEX(Solution!$A$1:$A$11,Solution!$C$2)=Sales_Pipeline[Country])</f>
        <v>1</v>
      </c>
    </row>
    <row r="2842" spans="1:13" x14ac:dyDescent="0.25">
      <c r="A2842" s="2"/>
      <c r="B2842" s="1" t="s">
        <v>54</v>
      </c>
      <c r="C2842" s="1" t="s">
        <v>54</v>
      </c>
      <c r="D2842" s="1" t="s">
        <v>54</v>
      </c>
      <c r="E2842" s="1" t="s">
        <v>54</v>
      </c>
      <c r="I2842" s="1" t="s">
        <v>54</v>
      </c>
      <c r="J2842" s="2"/>
      <c r="K2842" s="1" t="s">
        <v>54</v>
      </c>
      <c r="M2842" s="1" t="b">
        <f>OR(Solution!$C$2=1,INDEX(Solution!$A$1:$A$11,Solution!$C$2)=Sales_Pipeline[Country])</f>
        <v>1</v>
      </c>
    </row>
    <row r="2843" spans="1:13" x14ac:dyDescent="0.25">
      <c r="A2843" s="2"/>
      <c r="B2843" s="1" t="s">
        <v>54</v>
      </c>
      <c r="C2843" s="1" t="s">
        <v>54</v>
      </c>
      <c r="D2843" s="1" t="s">
        <v>54</v>
      </c>
      <c r="E2843" s="1" t="s">
        <v>54</v>
      </c>
      <c r="I2843" s="1" t="s">
        <v>54</v>
      </c>
      <c r="J2843" s="2"/>
      <c r="K2843" s="1" t="s">
        <v>54</v>
      </c>
      <c r="M2843" s="1" t="b">
        <f>OR(Solution!$C$2=1,INDEX(Solution!$A$1:$A$11,Solution!$C$2)=Sales_Pipeline[Country])</f>
        <v>1</v>
      </c>
    </row>
    <row r="2844" spans="1:13" x14ac:dyDescent="0.25">
      <c r="A2844" s="2"/>
      <c r="B2844" s="1" t="s">
        <v>54</v>
      </c>
      <c r="C2844" s="1" t="s">
        <v>54</v>
      </c>
      <c r="D2844" s="1" t="s">
        <v>54</v>
      </c>
      <c r="E2844" s="1" t="s">
        <v>54</v>
      </c>
      <c r="I2844" s="1" t="s">
        <v>54</v>
      </c>
      <c r="J2844" s="2"/>
      <c r="K2844" s="1" t="s">
        <v>54</v>
      </c>
      <c r="M2844" s="1" t="b">
        <f>OR(Solution!$C$2=1,INDEX(Solution!$A$1:$A$11,Solution!$C$2)=Sales_Pipeline[Country])</f>
        <v>1</v>
      </c>
    </row>
    <row r="2845" spans="1:13" x14ac:dyDescent="0.25">
      <c r="A2845" s="2"/>
      <c r="B2845" s="1" t="s">
        <v>54</v>
      </c>
      <c r="C2845" s="1" t="s">
        <v>54</v>
      </c>
      <c r="D2845" s="1" t="s">
        <v>54</v>
      </c>
      <c r="E2845" s="1" t="s">
        <v>54</v>
      </c>
      <c r="I2845" s="1" t="s">
        <v>54</v>
      </c>
      <c r="J2845" s="2"/>
      <c r="K2845" s="1" t="s">
        <v>54</v>
      </c>
      <c r="M2845" s="1" t="b">
        <f>OR(Solution!$C$2=1,INDEX(Solution!$A$1:$A$11,Solution!$C$2)=Sales_Pipeline[Country])</f>
        <v>1</v>
      </c>
    </row>
    <row r="2846" spans="1:13" x14ac:dyDescent="0.25">
      <c r="A2846" s="2"/>
      <c r="B2846" s="1" t="s">
        <v>54</v>
      </c>
      <c r="C2846" s="1" t="s">
        <v>54</v>
      </c>
      <c r="D2846" s="1" t="s">
        <v>54</v>
      </c>
      <c r="E2846" s="1" t="s">
        <v>54</v>
      </c>
      <c r="I2846" s="1" t="s">
        <v>54</v>
      </c>
      <c r="J2846" s="2"/>
      <c r="K2846" s="1" t="s">
        <v>54</v>
      </c>
      <c r="M2846" s="1" t="b">
        <f>OR(Solution!$C$2=1,INDEX(Solution!$A$1:$A$11,Solution!$C$2)=Sales_Pipeline[Country])</f>
        <v>1</v>
      </c>
    </row>
    <row r="2847" spans="1:13" x14ac:dyDescent="0.25">
      <c r="A2847" s="2"/>
      <c r="B2847" s="1" t="s">
        <v>54</v>
      </c>
      <c r="C2847" s="1" t="s">
        <v>54</v>
      </c>
      <c r="D2847" s="1" t="s">
        <v>54</v>
      </c>
      <c r="E2847" s="1" t="s">
        <v>54</v>
      </c>
      <c r="I2847" s="1" t="s">
        <v>54</v>
      </c>
      <c r="J2847" s="2"/>
      <c r="K2847" s="1" t="s">
        <v>54</v>
      </c>
      <c r="M2847" s="1" t="b">
        <f>OR(Solution!$C$2=1,INDEX(Solution!$A$1:$A$11,Solution!$C$2)=Sales_Pipeline[Country])</f>
        <v>1</v>
      </c>
    </row>
    <row r="2848" spans="1:13" x14ac:dyDescent="0.25">
      <c r="A2848" s="2"/>
      <c r="B2848" s="1" t="s">
        <v>54</v>
      </c>
      <c r="C2848" s="1" t="s">
        <v>54</v>
      </c>
      <c r="D2848" s="1" t="s">
        <v>54</v>
      </c>
      <c r="E2848" s="1" t="s">
        <v>54</v>
      </c>
      <c r="I2848" s="1" t="s">
        <v>54</v>
      </c>
      <c r="J2848" s="2"/>
      <c r="K2848" s="1" t="s">
        <v>54</v>
      </c>
      <c r="M2848" s="1" t="b">
        <f>OR(Solution!$C$2=1,INDEX(Solution!$A$1:$A$11,Solution!$C$2)=Sales_Pipeline[Country])</f>
        <v>1</v>
      </c>
    </row>
    <row r="2849" spans="1:13" x14ac:dyDescent="0.25">
      <c r="A2849" s="2"/>
      <c r="B2849" s="1" t="s">
        <v>54</v>
      </c>
      <c r="C2849" s="1" t="s">
        <v>54</v>
      </c>
      <c r="D2849" s="1" t="s">
        <v>54</v>
      </c>
      <c r="E2849" s="1" t="s">
        <v>54</v>
      </c>
      <c r="I2849" s="1" t="s">
        <v>54</v>
      </c>
      <c r="J2849" s="2"/>
      <c r="K2849" s="1" t="s">
        <v>54</v>
      </c>
      <c r="M2849" s="1" t="b">
        <f>OR(Solution!$C$2=1,INDEX(Solution!$A$1:$A$11,Solution!$C$2)=Sales_Pipeline[Country])</f>
        <v>1</v>
      </c>
    </row>
    <row r="2850" spans="1:13" x14ac:dyDescent="0.25">
      <c r="A2850" s="2"/>
      <c r="B2850" s="1" t="s">
        <v>54</v>
      </c>
      <c r="C2850" s="1" t="s">
        <v>54</v>
      </c>
      <c r="D2850" s="1" t="s">
        <v>54</v>
      </c>
      <c r="E2850" s="1" t="s">
        <v>54</v>
      </c>
      <c r="I2850" s="1" t="s">
        <v>54</v>
      </c>
      <c r="J2850" s="2"/>
      <c r="K2850" s="1" t="s">
        <v>54</v>
      </c>
      <c r="M2850" s="1" t="b">
        <f>OR(Solution!$C$2=1,INDEX(Solution!$A$1:$A$11,Solution!$C$2)=Sales_Pipeline[Country])</f>
        <v>1</v>
      </c>
    </row>
    <row r="2851" spans="1:13" x14ac:dyDescent="0.25">
      <c r="A2851" s="2"/>
      <c r="B2851" s="1" t="s">
        <v>54</v>
      </c>
      <c r="C2851" s="1" t="s">
        <v>54</v>
      </c>
      <c r="D2851" s="1" t="s">
        <v>54</v>
      </c>
      <c r="E2851" s="1" t="s">
        <v>54</v>
      </c>
      <c r="I2851" s="1" t="s">
        <v>54</v>
      </c>
      <c r="J2851" s="2"/>
      <c r="K2851" s="1" t="s">
        <v>54</v>
      </c>
      <c r="M2851" s="1" t="b">
        <f>OR(Solution!$C$2=1,INDEX(Solution!$A$1:$A$11,Solution!$C$2)=Sales_Pipeline[Country])</f>
        <v>1</v>
      </c>
    </row>
    <row r="2852" spans="1:13" x14ac:dyDescent="0.25">
      <c r="A2852" s="2"/>
      <c r="B2852" s="1" t="s">
        <v>54</v>
      </c>
      <c r="C2852" s="1" t="s">
        <v>54</v>
      </c>
      <c r="D2852" s="1" t="s">
        <v>54</v>
      </c>
      <c r="E2852" s="1" t="s">
        <v>54</v>
      </c>
      <c r="I2852" s="1" t="s">
        <v>54</v>
      </c>
      <c r="J2852" s="2"/>
      <c r="K2852" s="1" t="s">
        <v>54</v>
      </c>
      <c r="M2852" s="1" t="b">
        <f>OR(Solution!$C$2=1,INDEX(Solution!$A$1:$A$11,Solution!$C$2)=Sales_Pipeline[Country])</f>
        <v>1</v>
      </c>
    </row>
    <row r="2853" spans="1:13" x14ac:dyDescent="0.25">
      <c r="A2853" s="2"/>
      <c r="B2853" s="1" t="s">
        <v>54</v>
      </c>
      <c r="C2853" s="1" t="s">
        <v>54</v>
      </c>
      <c r="D2853" s="1" t="s">
        <v>54</v>
      </c>
      <c r="E2853" s="1" t="s">
        <v>54</v>
      </c>
      <c r="I2853" s="1" t="s">
        <v>54</v>
      </c>
      <c r="J2853" s="2"/>
      <c r="K2853" s="1" t="s">
        <v>54</v>
      </c>
      <c r="M2853" s="1" t="b">
        <f>OR(Solution!$C$2=1,INDEX(Solution!$A$1:$A$11,Solution!$C$2)=Sales_Pipeline[Country])</f>
        <v>1</v>
      </c>
    </row>
    <row r="2854" spans="1:13" x14ac:dyDescent="0.25">
      <c r="A2854" s="2"/>
      <c r="B2854" s="1" t="s">
        <v>54</v>
      </c>
      <c r="C2854" s="1" t="s">
        <v>54</v>
      </c>
      <c r="D2854" s="1" t="s">
        <v>54</v>
      </c>
      <c r="E2854" s="1" t="s">
        <v>54</v>
      </c>
      <c r="I2854" s="1" t="s">
        <v>54</v>
      </c>
      <c r="J2854" s="2"/>
      <c r="K2854" s="1" t="s">
        <v>54</v>
      </c>
      <c r="M2854" s="1" t="b">
        <f>OR(Solution!$C$2=1,INDEX(Solution!$A$1:$A$11,Solution!$C$2)=Sales_Pipeline[Country])</f>
        <v>1</v>
      </c>
    </row>
    <row r="2855" spans="1:13" x14ac:dyDescent="0.25">
      <c r="A2855" s="2"/>
      <c r="B2855" s="1" t="s">
        <v>54</v>
      </c>
      <c r="C2855" s="1" t="s">
        <v>54</v>
      </c>
      <c r="D2855" s="1" t="s">
        <v>54</v>
      </c>
      <c r="E2855" s="1" t="s">
        <v>54</v>
      </c>
      <c r="I2855" s="1" t="s">
        <v>54</v>
      </c>
      <c r="J2855" s="2"/>
      <c r="K2855" s="1" t="s">
        <v>54</v>
      </c>
      <c r="M2855" s="1" t="b">
        <f>OR(Solution!$C$2=1,INDEX(Solution!$A$1:$A$11,Solution!$C$2)=Sales_Pipeline[Country])</f>
        <v>1</v>
      </c>
    </row>
    <row r="2856" spans="1:13" x14ac:dyDescent="0.25">
      <c r="A2856" s="2"/>
      <c r="B2856" s="1" t="s">
        <v>54</v>
      </c>
      <c r="C2856" s="1" t="s">
        <v>54</v>
      </c>
      <c r="D2856" s="1" t="s">
        <v>54</v>
      </c>
      <c r="E2856" s="1" t="s">
        <v>54</v>
      </c>
      <c r="I2856" s="1" t="s">
        <v>54</v>
      </c>
      <c r="J2856" s="2"/>
      <c r="K2856" s="1" t="s">
        <v>54</v>
      </c>
      <c r="M2856" s="1" t="b">
        <f>OR(Solution!$C$2=1,INDEX(Solution!$A$1:$A$11,Solution!$C$2)=Sales_Pipeline[Country])</f>
        <v>1</v>
      </c>
    </row>
    <row r="2857" spans="1:13" x14ac:dyDescent="0.25">
      <c r="A2857" s="2"/>
      <c r="B2857" s="1" t="s">
        <v>54</v>
      </c>
      <c r="C2857" s="1" t="s">
        <v>54</v>
      </c>
      <c r="D2857" s="1" t="s">
        <v>54</v>
      </c>
      <c r="E2857" s="1" t="s">
        <v>54</v>
      </c>
      <c r="I2857" s="1" t="s">
        <v>54</v>
      </c>
      <c r="J2857" s="2"/>
      <c r="K2857" s="1" t="s">
        <v>54</v>
      </c>
      <c r="M2857" s="1" t="b">
        <f>OR(Solution!$C$2=1,INDEX(Solution!$A$1:$A$11,Solution!$C$2)=Sales_Pipeline[Country])</f>
        <v>1</v>
      </c>
    </row>
    <row r="2858" spans="1:13" x14ac:dyDescent="0.25">
      <c r="A2858" s="2"/>
      <c r="B2858" s="1" t="s">
        <v>54</v>
      </c>
      <c r="C2858" s="1" t="s">
        <v>54</v>
      </c>
      <c r="D2858" s="1" t="s">
        <v>54</v>
      </c>
      <c r="E2858" s="1" t="s">
        <v>54</v>
      </c>
      <c r="I2858" s="1" t="s">
        <v>54</v>
      </c>
      <c r="J2858" s="2"/>
      <c r="K2858" s="1" t="s">
        <v>54</v>
      </c>
      <c r="M2858" s="1" t="b">
        <f>OR(Solution!$C$2=1,INDEX(Solution!$A$1:$A$11,Solution!$C$2)=Sales_Pipeline[Country])</f>
        <v>1</v>
      </c>
    </row>
    <row r="2859" spans="1:13" x14ac:dyDescent="0.25">
      <c r="A2859" s="2"/>
      <c r="B2859" s="1" t="s">
        <v>54</v>
      </c>
      <c r="C2859" s="1" t="s">
        <v>54</v>
      </c>
      <c r="D2859" s="1" t="s">
        <v>54</v>
      </c>
      <c r="E2859" s="1" t="s">
        <v>54</v>
      </c>
      <c r="I2859" s="1" t="s">
        <v>54</v>
      </c>
      <c r="J2859" s="2"/>
      <c r="K2859" s="1" t="s">
        <v>54</v>
      </c>
      <c r="M2859" s="1" t="b">
        <f>OR(Solution!$C$2=1,INDEX(Solution!$A$1:$A$11,Solution!$C$2)=Sales_Pipeline[Country])</f>
        <v>1</v>
      </c>
    </row>
    <row r="2860" spans="1:13" x14ac:dyDescent="0.25">
      <c r="A2860" s="2"/>
      <c r="B2860" s="1" t="s">
        <v>54</v>
      </c>
      <c r="C2860" s="1" t="s">
        <v>54</v>
      </c>
      <c r="D2860" s="1" t="s">
        <v>54</v>
      </c>
      <c r="E2860" s="1" t="s">
        <v>54</v>
      </c>
      <c r="I2860" s="1" t="s">
        <v>54</v>
      </c>
      <c r="J2860" s="2"/>
      <c r="K2860" s="1" t="s">
        <v>54</v>
      </c>
      <c r="M2860" s="1" t="b">
        <f>OR(Solution!$C$2=1,INDEX(Solution!$A$1:$A$11,Solution!$C$2)=Sales_Pipeline[Country])</f>
        <v>1</v>
      </c>
    </row>
    <row r="2861" spans="1:13" x14ac:dyDescent="0.25">
      <c r="A2861" s="2"/>
      <c r="B2861" s="1" t="s">
        <v>54</v>
      </c>
      <c r="C2861" s="1" t="s">
        <v>54</v>
      </c>
      <c r="D2861" s="1" t="s">
        <v>54</v>
      </c>
      <c r="E2861" s="1" t="s">
        <v>54</v>
      </c>
      <c r="I2861" s="1" t="s">
        <v>54</v>
      </c>
      <c r="J2861" s="2"/>
      <c r="K2861" s="1" t="s">
        <v>54</v>
      </c>
      <c r="M2861" s="1" t="b">
        <f>OR(Solution!$C$2=1,INDEX(Solution!$A$1:$A$11,Solution!$C$2)=Sales_Pipeline[Country])</f>
        <v>1</v>
      </c>
    </row>
    <row r="2862" spans="1:13" x14ac:dyDescent="0.25">
      <c r="A2862" s="2"/>
      <c r="B2862" s="1" t="s">
        <v>54</v>
      </c>
      <c r="C2862" s="1" t="s">
        <v>54</v>
      </c>
      <c r="D2862" s="1" t="s">
        <v>54</v>
      </c>
      <c r="E2862" s="1" t="s">
        <v>54</v>
      </c>
      <c r="I2862" s="1" t="s">
        <v>54</v>
      </c>
      <c r="J2862" s="2"/>
      <c r="K2862" s="1" t="s">
        <v>54</v>
      </c>
      <c r="M2862" s="1" t="b">
        <f>OR(Solution!$C$2=1,INDEX(Solution!$A$1:$A$11,Solution!$C$2)=Sales_Pipeline[Country])</f>
        <v>1</v>
      </c>
    </row>
    <row r="2863" spans="1:13" x14ac:dyDescent="0.25">
      <c r="A2863" s="2"/>
      <c r="B2863" s="1" t="s">
        <v>54</v>
      </c>
      <c r="C2863" s="1" t="s">
        <v>54</v>
      </c>
      <c r="D2863" s="1" t="s">
        <v>54</v>
      </c>
      <c r="E2863" s="1" t="s">
        <v>54</v>
      </c>
      <c r="I2863" s="1" t="s">
        <v>54</v>
      </c>
      <c r="J2863" s="2"/>
      <c r="K2863" s="1" t="s">
        <v>54</v>
      </c>
      <c r="M2863" s="1" t="b">
        <f>OR(Solution!$C$2=1,INDEX(Solution!$A$1:$A$11,Solution!$C$2)=Sales_Pipeline[Country])</f>
        <v>1</v>
      </c>
    </row>
    <row r="2864" spans="1:13" x14ac:dyDescent="0.25">
      <c r="A2864" s="2"/>
      <c r="B2864" s="1" t="s">
        <v>54</v>
      </c>
      <c r="C2864" s="1" t="s">
        <v>54</v>
      </c>
      <c r="D2864" s="1" t="s">
        <v>54</v>
      </c>
      <c r="E2864" s="1" t="s">
        <v>54</v>
      </c>
      <c r="I2864" s="1" t="s">
        <v>54</v>
      </c>
      <c r="J2864" s="2"/>
      <c r="K2864" s="1" t="s">
        <v>54</v>
      </c>
      <c r="M2864" s="1" t="b">
        <f>OR(Solution!$C$2=1,INDEX(Solution!$A$1:$A$11,Solution!$C$2)=Sales_Pipeline[Country])</f>
        <v>1</v>
      </c>
    </row>
    <row r="2865" spans="1:13" x14ac:dyDescent="0.25">
      <c r="A2865" s="2"/>
      <c r="B2865" s="1" t="s">
        <v>54</v>
      </c>
      <c r="C2865" s="1" t="s">
        <v>54</v>
      </c>
      <c r="D2865" s="1" t="s">
        <v>54</v>
      </c>
      <c r="E2865" s="1" t="s">
        <v>54</v>
      </c>
      <c r="I2865" s="1" t="s">
        <v>54</v>
      </c>
      <c r="J2865" s="2"/>
      <c r="K2865" s="1" t="s">
        <v>54</v>
      </c>
      <c r="M2865" s="1" t="b">
        <f>OR(Solution!$C$2=1,INDEX(Solution!$A$1:$A$11,Solution!$C$2)=Sales_Pipeline[Country])</f>
        <v>1</v>
      </c>
    </row>
    <row r="2866" spans="1:13" x14ac:dyDescent="0.25">
      <c r="A2866" s="2"/>
      <c r="B2866" s="1" t="s">
        <v>54</v>
      </c>
      <c r="C2866" s="1" t="s">
        <v>54</v>
      </c>
      <c r="D2866" s="1" t="s">
        <v>54</v>
      </c>
      <c r="E2866" s="1" t="s">
        <v>54</v>
      </c>
      <c r="I2866" s="1" t="s">
        <v>54</v>
      </c>
      <c r="J2866" s="2"/>
      <c r="K2866" s="1" t="s">
        <v>54</v>
      </c>
      <c r="M2866" s="1" t="b">
        <f>OR(Solution!$C$2=1,INDEX(Solution!$A$1:$A$11,Solution!$C$2)=Sales_Pipeline[Country])</f>
        <v>1</v>
      </c>
    </row>
    <row r="2867" spans="1:13" x14ac:dyDescent="0.25">
      <c r="A2867" s="2"/>
      <c r="B2867" s="1" t="s">
        <v>54</v>
      </c>
      <c r="C2867" s="1" t="s">
        <v>54</v>
      </c>
      <c r="D2867" s="1" t="s">
        <v>54</v>
      </c>
      <c r="E2867" s="1" t="s">
        <v>54</v>
      </c>
      <c r="I2867" s="1" t="s">
        <v>54</v>
      </c>
      <c r="J2867" s="2"/>
      <c r="K2867" s="1" t="s">
        <v>54</v>
      </c>
      <c r="M2867" s="1" t="b">
        <f>OR(Solution!$C$2=1,INDEX(Solution!$A$1:$A$11,Solution!$C$2)=Sales_Pipeline[Country])</f>
        <v>1</v>
      </c>
    </row>
    <row r="2868" spans="1:13" x14ac:dyDescent="0.25">
      <c r="A2868" s="2"/>
      <c r="B2868" s="1" t="s">
        <v>54</v>
      </c>
      <c r="C2868" s="1" t="s">
        <v>54</v>
      </c>
      <c r="D2868" s="1" t="s">
        <v>54</v>
      </c>
      <c r="E2868" s="1" t="s">
        <v>54</v>
      </c>
      <c r="I2868" s="1" t="s">
        <v>54</v>
      </c>
      <c r="J2868" s="2"/>
      <c r="K2868" s="1" t="s">
        <v>54</v>
      </c>
      <c r="M2868" s="1" t="b">
        <f>OR(Solution!$C$2=1,INDEX(Solution!$A$1:$A$11,Solution!$C$2)=Sales_Pipeline[Country])</f>
        <v>1</v>
      </c>
    </row>
    <row r="2869" spans="1:13" x14ac:dyDescent="0.25">
      <c r="A2869" s="2"/>
      <c r="B2869" s="1" t="s">
        <v>54</v>
      </c>
      <c r="C2869" s="1" t="s">
        <v>54</v>
      </c>
      <c r="D2869" s="1" t="s">
        <v>54</v>
      </c>
      <c r="E2869" s="1" t="s">
        <v>54</v>
      </c>
      <c r="I2869" s="1" t="s">
        <v>54</v>
      </c>
      <c r="J2869" s="2"/>
      <c r="K2869" s="1" t="s">
        <v>54</v>
      </c>
      <c r="M2869" s="1" t="b">
        <f>OR(Solution!$C$2=1,INDEX(Solution!$A$1:$A$11,Solution!$C$2)=Sales_Pipeline[Country])</f>
        <v>1</v>
      </c>
    </row>
    <row r="2870" spans="1:13" x14ac:dyDescent="0.25">
      <c r="A2870" s="2"/>
      <c r="B2870" s="1" t="s">
        <v>54</v>
      </c>
      <c r="C2870" s="1" t="s">
        <v>54</v>
      </c>
      <c r="D2870" s="1" t="s">
        <v>54</v>
      </c>
      <c r="E2870" s="1" t="s">
        <v>54</v>
      </c>
      <c r="I2870" s="1" t="s">
        <v>54</v>
      </c>
      <c r="J2870" s="2"/>
      <c r="K2870" s="1" t="s">
        <v>54</v>
      </c>
      <c r="M2870" s="1" t="b">
        <f>OR(Solution!$C$2=1,INDEX(Solution!$A$1:$A$11,Solution!$C$2)=Sales_Pipeline[Country])</f>
        <v>1</v>
      </c>
    </row>
    <row r="2871" spans="1:13" x14ac:dyDescent="0.25">
      <c r="A2871" s="2"/>
      <c r="B2871" s="1" t="s">
        <v>54</v>
      </c>
      <c r="C2871" s="1" t="s">
        <v>54</v>
      </c>
      <c r="D2871" s="1" t="s">
        <v>54</v>
      </c>
      <c r="E2871" s="1" t="s">
        <v>54</v>
      </c>
      <c r="I2871" s="1" t="s">
        <v>54</v>
      </c>
      <c r="J2871" s="2"/>
      <c r="K2871" s="1" t="s">
        <v>54</v>
      </c>
      <c r="M2871" s="1" t="b">
        <f>OR(Solution!$C$2=1,INDEX(Solution!$A$1:$A$11,Solution!$C$2)=Sales_Pipeline[Country])</f>
        <v>1</v>
      </c>
    </row>
    <row r="2872" spans="1:13" x14ac:dyDescent="0.25">
      <c r="A2872" s="2"/>
      <c r="B2872" s="1" t="s">
        <v>54</v>
      </c>
      <c r="C2872" s="1" t="s">
        <v>54</v>
      </c>
      <c r="D2872" s="1" t="s">
        <v>54</v>
      </c>
      <c r="E2872" s="1" t="s">
        <v>54</v>
      </c>
      <c r="I2872" s="1" t="s">
        <v>54</v>
      </c>
      <c r="J2872" s="2"/>
      <c r="K2872" s="1" t="s">
        <v>54</v>
      </c>
      <c r="M2872" s="1" t="b">
        <f>OR(Solution!$C$2=1,INDEX(Solution!$A$1:$A$11,Solution!$C$2)=Sales_Pipeline[Country])</f>
        <v>1</v>
      </c>
    </row>
    <row r="2873" spans="1:13" x14ac:dyDescent="0.25">
      <c r="A2873" s="2"/>
      <c r="B2873" s="1" t="s">
        <v>54</v>
      </c>
      <c r="C2873" s="1" t="s">
        <v>54</v>
      </c>
      <c r="D2873" s="1" t="s">
        <v>54</v>
      </c>
      <c r="E2873" s="1" t="s">
        <v>54</v>
      </c>
      <c r="I2873" s="1" t="s">
        <v>54</v>
      </c>
      <c r="J2873" s="2"/>
      <c r="K2873" s="1" t="s">
        <v>54</v>
      </c>
      <c r="M2873" s="1" t="b">
        <f>OR(Solution!$C$2=1,INDEX(Solution!$A$1:$A$11,Solution!$C$2)=Sales_Pipeline[Country])</f>
        <v>1</v>
      </c>
    </row>
    <row r="2874" spans="1:13" x14ac:dyDescent="0.25">
      <c r="A2874" s="2"/>
      <c r="B2874" s="1" t="s">
        <v>54</v>
      </c>
      <c r="C2874" s="1" t="s">
        <v>54</v>
      </c>
      <c r="D2874" s="1" t="s">
        <v>54</v>
      </c>
      <c r="E2874" s="1" t="s">
        <v>54</v>
      </c>
      <c r="I2874" s="1" t="s">
        <v>54</v>
      </c>
      <c r="J2874" s="2"/>
      <c r="K2874" s="1" t="s">
        <v>54</v>
      </c>
      <c r="M2874" s="1" t="b">
        <f>OR(Solution!$C$2=1,INDEX(Solution!$A$1:$A$11,Solution!$C$2)=Sales_Pipeline[Country])</f>
        <v>1</v>
      </c>
    </row>
    <row r="2875" spans="1:13" x14ac:dyDescent="0.25">
      <c r="A2875" s="2"/>
      <c r="B2875" s="1" t="s">
        <v>54</v>
      </c>
      <c r="C2875" s="1" t="s">
        <v>54</v>
      </c>
      <c r="D2875" s="1" t="s">
        <v>54</v>
      </c>
      <c r="E2875" s="1" t="s">
        <v>54</v>
      </c>
      <c r="I2875" s="1" t="s">
        <v>54</v>
      </c>
      <c r="J2875" s="2"/>
      <c r="K2875" s="1" t="s">
        <v>54</v>
      </c>
      <c r="M2875" s="1" t="b">
        <f>OR(Solution!$C$2=1,INDEX(Solution!$A$1:$A$11,Solution!$C$2)=Sales_Pipeline[Country])</f>
        <v>1</v>
      </c>
    </row>
    <row r="2876" spans="1:13" x14ac:dyDescent="0.25">
      <c r="A2876" s="2"/>
      <c r="B2876" s="1" t="s">
        <v>54</v>
      </c>
      <c r="C2876" s="1" t="s">
        <v>54</v>
      </c>
      <c r="D2876" s="1" t="s">
        <v>54</v>
      </c>
      <c r="E2876" s="1" t="s">
        <v>54</v>
      </c>
      <c r="I2876" s="1" t="s">
        <v>54</v>
      </c>
      <c r="J2876" s="2"/>
      <c r="K2876" s="1" t="s">
        <v>54</v>
      </c>
      <c r="M2876" s="1" t="b">
        <f>OR(Solution!$C$2=1,INDEX(Solution!$A$1:$A$11,Solution!$C$2)=Sales_Pipeline[Country])</f>
        <v>1</v>
      </c>
    </row>
    <row r="2877" spans="1:13" x14ac:dyDescent="0.25">
      <c r="A2877" s="2"/>
      <c r="B2877" s="1" t="s">
        <v>54</v>
      </c>
      <c r="C2877" s="1" t="s">
        <v>54</v>
      </c>
      <c r="D2877" s="1" t="s">
        <v>54</v>
      </c>
      <c r="E2877" s="1" t="s">
        <v>54</v>
      </c>
      <c r="I2877" s="1" t="s">
        <v>54</v>
      </c>
      <c r="J2877" s="2"/>
      <c r="K2877" s="1" t="s">
        <v>54</v>
      </c>
      <c r="M2877" s="1" t="b">
        <f>OR(Solution!$C$2=1,INDEX(Solution!$A$1:$A$11,Solution!$C$2)=Sales_Pipeline[Country])</f>
        <v>1</v>
      </c>
    </row>
    <row r="2878" spans="1:13" x14ac:dyDescent="0.25">
      <c r="A2878" s="2"/>
      <c r="B2878" s="1" t="s">
        <v>54</v>
      </c>
      <c r="C2878" s="1" t="s">
        <v>54</v>
      </c>
      <c r="D2878" s="1" t="s">
        <v>54</v>
      </c>
      <c r="E2878" s="1" t="s">
        <v>54</v>
      </c>
      <c r="I2878" s="1" t="s">
        <v>54</v>
      </c>
      <c r="J2878" s="2"/>
      <c r="K2878" s="1" t="s">
        <v>54</v>
      </c>
      <c r="M2878" s="1" t="b">
        <f>OR(Solution!$C$2=1,INDEX(Solution!$A$1:$A$11,Solution!$C$2)=Sales_Pipeline[Country])</f>
        <v>1</v>
      </c>
    </row>
    <row r="2879" spans="1:13" x14ac:dyDescent="0.25">
      <c r="A2879" s="2"/>
      <c r="B2879" s="1" t="s">
        <v>54</v>
      </c>
      <c r="C2879" s="1" t="s">
        <v>54</v>
      </c>
      <c r="D2879" s="1" t="s">
        <v>54</v>
      </c>
      <c r="E2879" s="1" t="s">
        <v>54</v>
      </c>
      <c r="I2879" s="1" t="s">
        <v>54</v>
      </c>
      <c r="J2879" s="2"/>
      <c r="K2879" s="1" t="s">
        <v>54</v>
      </c>
      <c r="M2879" s="1" t="b">
        <f>OR(Solution!$C$2=1,INDEX(Solution!$A$1:$A$11,Solution!$C$2)=Sales_Pipeline[Country])</f>
        <v>1</v>
      </c>
    </row>
    <row r="2880" spans="1:13" x14ac:dyDescent="0.25">
      <c r="A2880" s="2"/>
      <c r="B2880" s="1" t="s">
        <v>54</v>
      </c>
      <c r="C2880" s="1" t="s">
        <v>54</v>
      </c>
      <c r="D2880" s="1" t="s">
        <v>54</v>
      </c>
      <c r="E2880" s="1" t="s">
        <v>54</v>
      </c>
      <c r="I2880" s="1" t="s">
        <v>54</v>
      </c>
      <c r="J2880" s="2"/>
      <c r="K2880" s="1" t="s">
        <v>54</v>
      </c>
      <c r="M2880" s="1" t="b">
        <f>OR(Solution!$C$2=1,INDEX(Solution!$A$1:$A$11,Solution!$C$2)=Sales_Pipeline[Country])</f>
        <v>1</v>
      </c>
    </row>
    <row r="2881" spans="1:13" x14ac:dyDescent="0.25">
      <c r="A2881" s="2"/>
      <c r="B2881" s="1" t="s">
        <v>54</v>
      </c>
      <c r="C2881" s="1" t="s">
        <v>54</v>
      </c>
      <c r="D2881" s="1" t="s">
        <v>54</v>
      </c>
      <c r="E2881" s="1" t="s">
        <v>54</v>
      </c>
      <c r="I2881" s="1" t="s">
        <v>54</v>
      </c>
      <c r="J2881" s="2"/>
      <c r="K2881" s="1" t="s">
        <v>54</v>
      </c>
      <c r="M2881" s="1" t="b">
        <f>OR(Solution!$C$2=1,INDEX(Solution!$A$1:$A$11,Solution!$C$2)=Sales_Pipeline[Country])</f>
        <v>1</v>
      </c>
    </row>
    <row r="2882" spans="1:13" x14ac:dyDescent="0.25">
      <c r="A2882" s="2"/>
      <c r="B2882" s="1" t="s">
        <v>54</v>
      </c>
      <c r="C2882" s="1" t="s">
        <v>54</v>
      </c>
      <c r="D2882" s="1" t="s">
        <v>54</v>
      </c>
      <c r="E2882" s="1" t="s">
        <v>54</v>
      </c>
      <c r="I2882" s="1" t="s">
        <v>54</v>
      </c>
      <c r="J2882" s="2"/>
      <c r="K2882" s="1" t="s">
        <v>54</v>
      </c>
      <c r="M2882" s="1" t="b">
        <f>OR(Solution!$C$2=1,INDEX(Solution!$A$1:$A$11,Solution!$C$2)=Sales_Pipeline[Country])</f>
        <v>1</v>
      </c>
    </row>
    <row r="2883" spans="1:13" x14ac:dyDescent="0.25">
      <c r="A2883" s="2"/>
      <c r="B2883" s="1" t="s">
        <v>54</v>
      </c>
      <c r="C2883" s="1" t="s">
        <v>54</v>
      </c>
      <c r="D2883" s="1" t="s">
        <v>54</v>
      </c>
      <c r="E2883" s="1" t="s">
        <v>54</v>
      </c>
      <c r="I2883" s="1" t="s">
        <v>54</v>
      </c>
      <c r="J2883" s="2"/>
      <c r="K2883" s="1" t="s">
        <v>54</v>
      </c>
      <c r="M2883" s="1" t="b">
        <f>OR(Solution!$C$2=1,INDEX(Solution!$A$1:$A$11,Solution!$C$2)=Sales_Pipeline[Country])</f>
        <v>1</v>
      </c>
    </row>
    <row r="2884" spans="1:13" x14ac:dyDescent="0.25">
      <c r="A2884" s="2"/>
      <c r="B2884" s="1" t="s">
        <v>54</v>
      </c>
      <c r="C2884" s="1" t="s">
        <v>54</v>
      </c>
      <c r="D2884" s="1" t="s">
        <v>54</v>
      </c>
      <c r="E2884" s="1" t="s">
        <v>54</v>
      </c>
      <c r="I2884" s="1" t="s">
        <v>54</v>
      </c>
      <c r="J2884" s="2"/>
      <c r="K2884" s="1" t="s">
        <v>54</v>
      </c>
      <c r="M2884" s="1" t="b">
        <f>OR(Solution!$C$2=1,INDEX(Solution!$A$1:$A$11,Solution!$C$2)=Sales_Pipeline[Country])</f>
        <v>1</v>
      </c>
    </row>
    <row r="2885" spans="1:13" x14ac:dyDescent="0.25">
      <c r="A2885" s="2"/>
      <c r="B2885" s="1" t="s">
        <v>54</v>
      </c>
      <c r="C2885" s="1" t="s">
        <v>54</v>
      </c>
      <c r="D2885" s="1" t="s">
        <v>54</v>
      </c>
      <c r="E2885" s="1" t="s">
        <v>54</v>
      </c>
      <c r="I2885" s="1" t="s">
        <v>54</v>
      </c>
      <c r="J2885" s="2"/>
      <c r="K2885" s="1" t="s">
        <v>54</v>
      </c>
      <c r="M2885" s="1" t="b">
        <f>OR(Solution!$C$2=1,INDEX(Solution!$A$1:$A$11,Solution!$C$2)=Sales_Pipeline[Country])</f>
        <v>1</v>
      </c>
    </row>
    <row r="2886" spans="1:13" x14ac:dyDescent="0.25">
      <c r="A2886" s="2"/>
      <c r="B2886" s="1" t="s">
        <v>54</v>
      </c>
      <c r="C2886" s="1" t="s">
        <v>54</v>
      </c>
      <c r="D2886" s="1" t="s">
        <v>54</v>
      </c>
      <c r="E2886" s="1" t="s">
        <v>54</v>
      </c>
      <c r="I2886" s="1" t="s">
        <v>54</v>
      </c>
      <c r="J2886" s="2"/>
      <c r="K2886" s="1" t="s">
        <v>54</v>
      </c>
      <c r="M2886" s="1" t="b">
        <f>OR(Solution!$C$2=1,INDEX(Solution!$A$1:$A$11,Solution!$C$2)=Sales_Pipeline[Country])</f>
        <v>1</v>
      </c>
    </row>
    <row r="2887" spans="1:13" x14ac:dyDescent="0.25">
      <c r="A2887" s="2"/>
      <c r="B2887" s="1" t="s">
        <v>54</v>
      </c>
      <c r="C2887" s="1" t="s">
        <v>54</v>
      </c>
      <c r="D2887" s="1" t="s">
        <v>54</v>
      </c>
      <c r="E2887" s="1" t="s">
        <v>54</v>
      </c>
      <c r="I2887" s="1" t="s">
        <v>54</v>
      </c>
      <c r="J2887" s="2"/>
      <c r="K2887" s="1" t="s">
        <v>54</v>
      </c>
      <c r="M2887" s="1" t="b">
        <f>OR(Solution!$C$2=1,INDEX(Solution!$A$1:$A$11,Solution!$C$2)=Sales_Pipeline[Country])</f>
        <v>1</v>
      </c>
    </row>
    <row r="2888" spans="1:13" x14ac:dyDescent="0.25">
      <c r="A2888" s="2"/>
      <c r="B2888" s="1" t="s">
        <v>54</v>
      </c>
      <c r="C2888" s="1" t="s">
        <v>54</v>
      </c>
      <c r="D2888" s="1" t="s">
        <v>54</v>
      </c>
      <c r="E2888" s="1" t="s">
        <v>54</v>
      </c>
      <c r="I2888" s="1" t="s">
        <v>54</v>
      </c>
      <c r="J2888" s="2"/>
      <c r="K2888" s="1" t="s">
        <v>54</v>
      </c>
      <c r="M2888" s="1" t="b">
        <f>OR(Solution!$C$2=1,INDEX(Solution!$A$1:$A$11,Solution!$C$2)=Sales_Pipeline[Country])</f>
        <v>1</v>
      </c>
    </row>
    <row r="2889" spans="1:13" x14ac:dyDescent="0.25">
      <c r="A2889" s="2"/>
      <c r="B2889" s="1" t="s">
        <v>54</v>
      </c>
      <c r="C2889" s="1" t="s">
        <v>54</v>
      </c>
      <c r="D2889" s="1" t="s">
        <v>54</v>
      </c>
      <c r="E2889" s="1" t="s">
        <v>54</v>
      </c>
      <c r="I2889" s="1" t="s">
        <v>54</v>
      </c>
      <c r="J2889" s="2"/>
      <c r="K2889" s="1" t="s">
        <v>54</v>
      </c>
      <c r="M2889" s="1" t="b">
        <f>OR(Solution!$C$2=1,INDEX(Solution!$A$1:$A$11,Solution!$C$2)=Sales_Pipeline[Country])</f>
        <v>1</v>
      </c>
    </row>
    <row r="2890" spans="1:13" x14ac:dyDescent="0.25">
      <c r="A2890" s="2"/>
      <c r="B2890" s="1" t="s">
        <v>54</v>
      </c>
      <c r="C2890" s="1" t="s">
        <v>54</v>
      </c>
      <c r="D2890" s="1" t="s">
        <v>54</v>
      </c>
      <c r="E2890" s="1" t="s">
        <v>54</v>
      </c>
      <c r="I2890" s="1" t="s">
        <v>54</v>
      </c>
      <c r="J2890" s="2"/>
      <c r="K2890" s="1" t="s">
        <v>54</v>
      </c>
      <c r="M2890" s="1" t="b">
        <f>OR(Solution!$C$2=1,INDEX(Solution!$A$1:$A$11,Solution!$C$2)=Sales_Pipeline[Country])</f>
        <v>1</v>
      </c>
    </row>
    <row r="2891" spans="1:13" x14ac:dyDescent="0.25">
      <c r="A2891" s="2"/>
      <c r="B2891" s="1" t="s">
        <v>54</v>
      </c>
      <c r="C2891" s="1" t="s">
        <v>54</v>
      </c>
      <c r="D2891" s="1" t="s">
        <v>54</v>
      </c>
      <c r="E2891" s="1" t="s">
        <v>54</v>
      </c>
      <c r="I2891" s="1" t="s">
        <v>54</v>
      </c>
      <c r="J2891" s="2"/>
      <c r="K2891" s="1" t="s">
        <v>54</v>
      </c>
      <c r="M2891" s="1" t="b">
        <f>OR(Solution!$C$2=1,INDEX(Solution!$A$1:$A$11,Solution!$C$2)=Sales_Pipeline[Country])</f>
        <v>1</v>
      </c>
    </row>
    <row r="2892" spans="1:13" x14ac:dyDescent="0.25">
      <c r="A2892" s="2"/>
      <c r="B2892" s="1" t="s">
        <v>54</v>
      </c>
      <c r="C2892" s="1" t="s">
        <v>54</v>
      </c>
      <c r="D2892" s="1" t="s">
        <v>54</v>
      </c>
      <c r="E2892" s="1" t="s">
        <v>54</v>
      </c>
      <c r="I2892" s="1" t="s">
        <v>54</v>
      </c>
      <c r="J2892" s="2"/>
      <c r="K2892" s="1" t="s">
        <v>54</v>
      </c>
      <c r="M2892" s="1" t="b">
        <f>OR(Solution!$C$2=1,INDEX(Solution!$A$1:$A$11,Solution!$C$2)=Sales_Pipeline[Country])</f>
        <v>1</v>
      </c>
    </row>
    <row r="2893" spans="1:13" x14ac:dyDescent="0.25">
      <c r="A2893" s="2"/>
      <c r="B2893" s="1" t="s">
        <v>54</v>
      </c>
      <c r="C2893" s="1" t="s">
        <v>54</v>
      </c>
      <c r="D2893" s="1" t="s">
        <v>54</v>
      </c>
      <c r="E2893" s="1" t="s">
        <v>54</v>
      </c>
      <c r="I2893" s="1" t="s">
        <v>54</v>
      </c>
      <c r="J2893" s="2"/>
      <c r="K2893" s="1" t="s">
        <v>54</v>
      </c>
      <c r="M2893" s="1" t="b">
        <f>OR(Solution!$C$2=1,INDEX(Solution!$A$1:$A$11,Solution!$C$2)=Sales_Pipeline[Country])</f>
        <v>1</v>
      </c>
    </row>
    <row r="2894" spans="1:13" x14ac:dyDescent="0.25">
      <c r="A2894" s="2"/>
      <c r="B2894" s="1" t="s">
        <v>54</v>
      </c>
      <c r="C2894" s="1" t="s">
        <v>54</v>
      </c>
      <c r="D2894" s="1" t="s">
        <v>54</v>
      </c>
      <c r="E2894" s="1" t="s">
        <v>54</v>
      </c>
      <c r="I2894" s="1" t="s">
        <v>54</v>
      </c>
      <c r="J2894" s="2"/>
      <c r="K2894" s="1" t="s">
        <v>54</v>
      </c>
      <c r="M2894" s="1" t="b">
        <f>OR(Solution!$C$2=1,INDEX(Solution!$A$1:$A$11,Solution!$C$2)=Sales_Pipeline[Country])</f>
        <v>1</v>
      </c>
    </row>
    <row r="2895" spans="1:13" x14ac:dyDescent="0.25">
      <c r="A2895" s="2"/>
      <c r="B2895" s="1" t="s">
        <v>54</v>
      </c>
      <c r="C2895" s="1" t="s">
        <v>54</v>
      </c>
      <c r="D2895" s="1" t="s">
        <v>54</v>
      </c>
      <c r="E2895" s="1" t="s">
        <v>54</v>
      </c>
      <c r="I2895" s="1" t="s">
        <v>54</v>
      </c>
      <c r="J2895" s="2"/>
      <c r="K2895" s="1" t="s">
        <v>54</v>
      </c>
      <c r="M2895" s="1" t="b">
        <f>OR(Solution!$C$2=1,INDEX(Solution!$A$1:$A$11,Solution!$C$2)=Sales_Pipeline[Country])</f>
        <v>1</v>
      </c>
    </row>
    <row r="2896" spans="1:13" x14ac:dyDescent="0.25">
      <c r="A2896" s="2"/>
      <c r="B2896" s="1" t="s">
        <v>54</v>
      </c>
      <c r="C2896" s="1" t="s">
        <v>54</v>
      </c>
      <c r="D2896" s="1" t="s">
        <v>54</v>
      </c>
      <c r="E2896" s="1" t="s">
        <v>54</v>
      </c>
      <c r="I2896" s="1" t="s">
        <v>54</v>
      </c>
      <c r="J2896" s="2"/>
      <c r="K2896" s="1" t="s">
        <v>54</v>
      </c>
      <c r="M2896" s="1" t="b">
        <f>OR(Solution!$C$2=1,INDEX(Solution!$A$1:$A$11,Solution!$C$2)=Sales_Pipeline[Country])</f>
        <v>1</v>
      </c>
    </row>
    <row r="2897" spans="1:13" x14ac:dyDescent="0.25">
      <c r="A2897" s="2"/>
      <c r="B2897" s="1" t="s">
        <v>54</v>
      </c>
      <c r="C2897" s="1" t="s">
        <v>54</v>
      </c>
      <c r="D2897" s="1" t="s">
        <v>54</v>
      </c>
      <c r="E2897" s="1" t="s">
        <v>54</v>
      </c>
      <c r="I2897" s="1" t="s">
        <v>54</v>
      </c>
      <c r="J2897" s="2"/>
      <c r="K2897" s="1" t="s">
        <v>54</v>
      </c>
      <c r="M2897" s="1" t="b">
        <f>OR(Solution!$C$2=1,INDEX(Solution!$A$1:$A$11,Solution!$C$2)=Sales_Pipeline[Country])</f>
        <v>1</v>
      </c>
    </row>
    <row r="2898" spans="1:13" x14ac:dyDescent="0.25">
      <c r="A2898" s="2"/>
      <c r="B2898" s="1" t="s">
        <v>54</v>
      </c>
      <c r="C2898" s="1" t="s">
        <v>54</v>
      </c>
      <c r="D2898" s="1" t="s">
        <v>54</v>
      </c>
      <c r="E2898" s="1" t="s">
        <v>54</v>
      </c>
      <c r="I2898" s="1" t="s">
        <v>54</v>
      </c>
      <c r="J2898" s="2"/>
      <c r="K2898" s="1" t="s">
        <v>54</v>
      </c>
      <c r="M2898" s="1" t="b">
        <f>OR(Solution!$C$2=1,INDEX(Solution!$A$1:$A$11,Solution!$C$2)=Sales_Pipeline[Country])</f>
        <v>1</v>
      </c>
    </row>
    <row r="2899" spans="1:13" x14ac:dyDescent="0.25">
      <c r="A2899" s="2"/>
      <c r="B2899" s="1" t="s">
        <v>54</v>
      </c>
      <c r="C2899" s="1" t="s">
        <v>54</v>
      </c>
      <c r="D2899" s="1" t="s">
        <v>54</v>
      </c>
      <c r="E2899" s="1" t="s">
        <v>54</v>
      </c>
      <c r="I2899" s="1" t="s">
        <v>54</v>
      </c>
      <c r="J2899" s="2"/>
      <c r="K2899" s="1" t="s">
        <v>54</v>
      </c>
      <c r="M2899" s="1" t="b">
        <f>OR(Solution!$C$2=1,INDEX(Solution!$A$1:$A$11,Solution!$C$2)=Sales_Pipeline[Country])</f>
        <v>1</v>
      </c>
    </row>
    <row r="2900" spans="1:13" x14ac:dyDescent="0.25">
      <c r="A2900" s="2"/>
      <c r="B2900" s="1" t="s">
        <v>54</v>
      </c>
      <c r="C2900" s="1" t="s">
        <v>54</v>
      </c>
      <c r="D2900" s="1" t="s">
        <v>54</v>
      </c>
      <c r="E2900" s="1" t="s">
        <v>54</v>
      </c>
      <c r="I2900" s="1" t="s">
        <v>54</v>
      </c>
      <c r="J2900" s="2"/>
      <c r="K2900" s="1" t="s">
        <v>54</v>
      </c>
      <c r="M2900" s="1" t="b">
        <f>OR(Solution!$C$2=1,INDEX(Solution!$A$1:$A$11,Solution!$C$2)=Sales_Pipeline[Country])</f>
        <v>1</v>
      </c>
    </row>
    <row r="2901" spans="1:13" x14ac:dyDescent="0.25">
      <c r="A2901" s="2"/>
      <c r="B2901" s="1" t="s">
        <v>54</v>
      </c>
      <c r="C2901" s="1" t="s">
        <v>54</v>
      </c>
      <c r="D2901" s="1" t="s">
        <v>54</v>
      </c>
      <c r="E2901" s="1" t="s">
        <v>54</v>
      </c>
      <c r="I2901" s="1" t="s">
        <v>54</v>
      </c>
      <c r="J2901" s="2"/>
      <c r="K2901" s="1" t="s">
        <v>54</v>
      </c>
      <c r="M2901" s="1" t="b">
        <f>OR(Solution!$C$2=1,INDEX(Solution!$A$1:$A$11,Solution!$C$2)=Sales_Pipeline[Country])</f>
        <v>1</v>
      </c>
    </row>
    <row r="2902" spans="1:13" x14ac:dyDescent="0.25">
      <c r="A2902" s="2"/>
      <c r="B2902" s="1" t="s">
        <v>54</v>
      </c>
      <c r="C2902" s="1" t="s">
        <v>54</v>
      </c>
      <c r="D2902" s="1" t="s">
        <v>54</v>
      </c>
      <c r="E2902" s="1" t="s">
        <v>54</v>
      </c>
      <c r="I2902" s="1" t="s">
        <v>54</v>
      </c>
      <c r="J2902" s="2"/>
      <c r="K2902" s="1" t="s">
        <v>54</v>
      </c>
      <c r="M2902" s="1" t="b">
        <f>OR(Solution!$C$2=1,INDEX(Solution!$A$1:$A$11,Solution!$C$2)=Sales_Pipeline[Country])</f>
        <v>1</v>
      </c>
    </row>
    <row r="2903" spans="1:13" x14ac:dyDescent="0.25">
      <c r="A2903" s="2"/>
      <c r="B2903" s="1" t="s">
        <v>54</v>
      </c>
      <c r="C2903" s="1" t="s">
        <v>54</v>
      </c>
      <c r="D2903" s="1" t="s">
        <v>54</v>
      </c>
      <c r="E2903" s="1" t="s">
        <v>54</v>
      </c>
      <c r="I2903" s="1" t="s">
        <v>54</v>
      </c>
      <c r="J2903" s="2"/>
      <c r="K2903" s="1" t="s">
        <v>54</v>
      </c>
      <c r="M2903" s="1" t="b">
        <f>OR(Solution!$C$2=1,INDEX(Solution!$A$1:$A$11,Solution!$C$2)=Sales_Pipeline[Country])</f>
        <v>1</v>
      </c>
    </row>
    <row r="2904" spans="1:13" x14ac:dyDescent="0.25">
      <c r="A2904" s="2"/>
      <c r="B2904" s="1" t="s">
        <v>54</v>
      </c>
      <c r="C2904" s="1" t="s">
        <v>54</v>
      </c>
      <c r="D2904" s="1" t="s">
        <v>54</v>
      </c>
      <c r="E2904" s="1" t="s">
        <v>54</v>
      </c>
      <c r="I2904" s="1" t="s">
        <v>54</v>
      </c>
      <c r="J2904" s="2"/>
      <c r="K2904" s="1" t="s">
        <v>54</v>
      </c>
      <c r="M2904" s="1" t="b">
        <f>OR(Solution!$C$2=1,INDEX(Solution!$A$1:$A$11,Solution!$C$2)=Sales_Pipeline[Country])</f>
        <v>1</v>
      </c>
    </row>
    <row r="2905" spans="1:13" x14ac:dyDescent="0.25">
      <c r="A2905" s="2"/>
      <c r="B2905" s="1" t="s">
        <v>54</v>
      </c>
      <c r="C2905" s="1" t="s">
        <v>54</v>
      </c>
      <c r="D2905" s="1" t="s">
        <v>54</v>
      </c>
      <c r="E2905" s="1" t="s">
        <v>54</v>
      </c>
      <c r="I2905" s="1" t="s">
        <v>54</v>
      </c>
      <c r="J2905" s="2"/>
      <c r="K2905" s="1" t="s">
        <v>54</v>
      </c>
      <c r="M2905" s="1" t="b">
        <f>OR(Solution!$C$2=1,INDEX(Solution!$A$1:$A$11,Solution!$C$2)=Sales_Pipeline[Country])</f>
        <v>1</v>
      </c>
    </row>
    <row r="2906" spans="1:13" x14ac:dyDescent="0.25">
      <c r="A2906" s="2"/>
      <c r="B2906" s="1" t="s">
        <v>54</v>
      </c>
      <c r="C2906" s="1" t="s">
        <v>54</v>
      </c>
      <c r="D2906" s="1" t="s">
        <v>54</v>
      </c>
      <c r="E2906" s="1" t="s">
        <v>54</v>
      </c>
      <c r="I2906" s="1" t="s">
        <v>54</v>
      </c>
      <c r="J2906" s="2"/>
      <c r="K2906" s="1" t="s">
        <v>54</v>
      </c>
      <c r="M2906" s="1" t="b">
        <f>OR(Solution!$C$2=1,INDEX(Solution!$A$1:$A$11,Solution!$C$2)=Sales_Pipeline[Country])</f>
        <v>1</v>
      </c>
    </row>
    <row r="2907" spans="1:13" x14ac:dyDescent="0.25">
      <c r="A2907" s="2"/>
      <c r="B2907" s="1" t="s">
        <v>54</v>
      </c>
      <c r="C2907" s="1" t="s">
        <v>54</v>
      </c>
      <c r="D2907" s="1" t="s">
        <v>54</v>
      </c>
      <c r="E2907" s="1" t="s">
        <v>54</v>
      </c>
      <c r="I2907" s="1" t="s">
        <v>54</v>
      </c>
      <c r="J2907" s="2"/>
      <c r="K2907" s="1" t="s">
        <v>54</v>
      </c>
      <c r="M2907" s="1" t="b">
        <f>OR(Solution!$C$2=1,INDEX(Solution!$A$1:$A$11,Solution!$C$2)=Sales_Pipeline[Country])</f>
        <v>1</v>
      </c>
    </row>
    <row r="2908" spans="1:13" x14ac:dyDescent="0.25">
      <c r="A2908" s="2"/>
      <c r="B2908" s="1" t="s">
        <v>54</v>
      </c>
      <c r="C2908" s="1" t="s">
        <v>54</v>
      </c>
      <c r="D2908" s="1" t="s">
        <v>54</v>
      </c>
      <c r="E2908" s="1" t="s">
        <v>54</v>
      </c>
      <c r="I2908" s="1" t="s">
        <v>54</v>
      </c>
      <c r="J2908" s="2"/>
      <c r="K2908" s="1" t="s">
        <v>54</v>
      </c>
      <c r="M2908" s="1" t="b">
        <f>OR(Solution!$C$2=1,INDEX(Solution!$A$1:$A$11,Solution!$C$2)=Sales_Pipeline[Country])</f>
        <v>1</v>
      </c>
    </row>
    <row r="2909" spans="1:13" x14ac:dyDescent="0.25">
      <c r="A2909" s="2"/>
      <c r="B2909" s="1" t="s">
        <v>54</v>
      </c>
      <c r="C2909" s="1" t="s">
        <v>54</v>
      </c>
      <c r="D2909" s="1" t="s">
        <v>54</v>
      </c>
      <c r="E2909" s="1" t="s">
        <v>54</v>
      </c>
      <c r="I2909" s="1" t="s">
        <v>54</v>
      </c>
      <c r="J2909" s="2"/>
      <c r="K2909" s="1" t="s">
        <v>54</v>
      </c>
      <c r="M2909" s="1" t="b">
        <f>OR(Solution!$C$2=1,INDEX(Solution!$A$1:$A$11,Solution!$C$2)=Sales_Pipeline[Country])</f>
        <v>1</v>
      </c>
    </row>
    <row r="2910" spans="1:13" x14ac:dyDescent="0.25">
      <c r="A2910" s="2"/>
      <c r="B2910" s="1" t="s">
        <v>54</v>
      </c>
      <c r="C2910" s="1" t="s">
        <v>54</v>
      </c>
      <c r="D2910" s="1" t="s">
        <v>54</v>
      </c>
      <c r="E2910" s="1" t="s">
        <v>54</v>
      </c>
      <c r="I2910" s="1" t="s">
        <v>54</v>
      </c>
      <c r="J2910" s="2"/>
      <c r="K2910" s="1" t="s">
        <v>54</v>
      </c>
      <c r="M2910" s="1" t="b">
        <f>OR(Solution!$C$2=1,INDEX(Solution!$A$1:$A$11,Solution!$C$2)=Sales_Pipeline[Country])</f>
        <v>1</v>
      </c>
    </row>
    <row r="2911" spans="1:13" x14ac:dyDescent="0.25">
      <c r="A2911" s="2"/>
      <c r="B2911" s="1" t="s">
        <v>54</v>
      </c>
      <c r="C2911" s="1" t="s">
        <v>54</v>
      </c>
      <c r="D2911" s="1" t="s">
        <v>54</v>
      </c>
      <c r="E2911" s="1" t="s">
        <v>54</v>
      </c>
      <c r="I2911" s="1" t="s">
        <v>54</v>
      </c>
      <c r="J2911" s="2"/>
      <c r="K2911" s="1" t="s">
        <v>54</v>
      </c>
      <c r="M2911" s="1" t="b">
        <f>OR(Solution!$C$2=1,INDEX(Solution!$A$1:$A$11,Solution!$C$2)=Sales_Pipeline[Country])</f>
        <v>1</v>
      </c>
    </row>
    <row r="2912" spans="1:13" x14ac:dyDescent="0.25">
      <c r="A2912" s="2"/>
      <c r="B2912" s="1" t="s">
        <v>54</v>
      </c>
      <c r="C2912" s="1" t="s">
        <v>54</v>
      </c>
      <c r="D2912" s="1" t="s">
        <v>54</v>
      </c>
      <c r="E2912" s="1" t="s">
        <v>54</v>
      </c>
      <c r="I2912" s="1" t="s">
        <v>54</v>
      </c>
      <c r="J2912" s="2"/>
      <c r="K2912" s="1" t="s">
        <v>54</v>
      </c>
      <c r="M2912" s="1" t="b">
        <f>OR(Solution!$C$2=1,INDEX(Solution!$A$1:$A$11,Solution!$C$2)=Sales_Pipeline[Country])</f>
        <v>1</v>
      </c>
    </row>
    <row r="2913" spans="1:13" x14ac:dyDescent="0.25">
      <c r="A2913" s="2"/>
      <c r="B2913" s="1" t="s">
        <v>54</v>
      </c>
      <c r="C2913" s="1" t="s">
        <v>54</v>
      </c>
      <c r="D2913" s="1" t="s">
        <v>54</v>
      </c>
      <c r="E2913" s="1" t="s">
        <v>54</v>
      </c>
      <c r="I2913" s="1" t="s">
        <v>54</v>
      </c>
      <c r="J2913" s="2"/>
      <c r="K2913" s="1" t="s">
        <v>54</v>
      </c>
      <c r="M2913" s="1" t="b">
        <f>OR(Solution!$C$2=1,INDEX(Solution!$A$1:$A$11,Solution!$C$2)=Sales_Pipeline[Country])</f>
        <v>1</v>
      </c>
    </row>
    <row r="2914" spans="1:13" x14ac:dyDescent="0.25">
      <c r="A2914" s="2"/>
      <c r="B2914" s="1" t="s">
        <v>54</v>
      </c>
      <c r="C2914" s="1" t="s">
        <v>54</v>
      </c>
      <c r="D2914" s="1" t="s">
        <v>54</v>
      </c>
      <c r="E2914" s="1" t="s">
        <v>54</v>
      </c>
      <c r="I2914" s="1" t="s">
        <v>54</v>
      </c>
      <c r="J2914" s="2"/>
      <c r="K2914" s="1" t="s">
        <v>54</v>
      </c>
      <c r="M2914" s="1" t="b">
        <f>OR(Solution!$C$2=1,INDEX(Solution!$A$1:$A$11,Solution!$C$2)=Sales_Pipeline[Country])</f>
        <v>1</v>
      </c>
    </row>
    <row r="2915" spans="1:13" x14ac:dyDescent="0.25">
      <c r="A2915" s="2"/>
      <c r="B2915" s="1" t="s">
        <v>54</v>
      </c>
      <c r="C2915" s="1" t="s">
        <v>54</v>
      </c>
      <c r="D2915" s="1" t="s">
        <v>54</v>
      </c>
      <c r="E2915" s="1" t="s">
        <v>54</v>
      </c>
      <c r="I2915" s="1" t="s">
        <v>54</v>
      </c>
      <c r="J2915" s="2"/>
      <c r="K2915" s="1" t="s">
        <v>54</v>
      </c>
      <c r="M2915" s="1" t="b">
        <f>OR(Solution!$C$2=1,INDEX(Solution!$A$1:$A$11,Solution!$C$2)=Sales_Pipeline[Country])</f>
        <v>1</v>
      </c>
    </row>
    <row r="2916" spans="1:13" x14ac:dyDescent="0.25">
      <c r="A2916" s="2"/>
      <c r="B2916" s="1" t="s">
        <v>54</v>
      </c>
      <c r="C2916" s="1" t="s">
        <v>54</v>
      </c>
      <c r="D2916" s="1" t="s">
        <v>54</v>
      </c>
      <c r="E2916" s="1" t="s">
        <v>54</v>
      </c>
      <c r="I2916" s="1" t="s">
        <v>54</v>
      </c>
      <c r="J2916" s="2"/>
      <c r="K2916" s="1" t="s">
        <v>54</v>
      </c>
      <c r="M2916" s="1" t="b">
        <f>OR(Solution!$C$2=1,INDEX(Solution!$A$1:$A$11,Solution!$C$2)=Sales_Pipeline[Country])</f>
        <v>1</v>
      </c>
    </row>
    <row r="2917" spans="1:13" x14ac:dyDescent="0.25">
      <c r="A2917" s="2"/>
      <c r="B2917" s="1" t="s">
        <v>54</v>
      </c>
      <c r="C2917" s="1" t="s">
        <v>54</v>
      </c>
      <c r="D2917" s="1" t="s">
        <v>54</v>
      </c>
      <c r="E2917" s="1" t="s">
        <v>54</v>
      </c>
      <c r="I2917" s="1" t="s">
        <v>54</v>
      </c>
      <c r="J2917" s="2"/>
      <c r="K2917" s="1" t="s">
        <v>54</v>
      </c>
      <c r="M2917" s="1" t="b">
        <f>OR(Solution!$C$2=1,INDEX(Solution!$A$1:$A$11,Solution!$C$2)=Sales_Pipeline[Country])</f>
        <v>1</v>
      </c>
    </row>
    <row r="2918" spans="1:13" x14ac:dyDescent="0.25">
      <c r="A2918" s="2"/>
      <c r="B2918" s="1" t="s">
        <v>54</v>
      </c>
      <c r="C2918" s="1" t="s">
        <v>54</v>
      </c>
      <c r="D2918" s="1" t="s">
        <v>54</v>
      </c>
      <c r="E2918" s="1" t="s">
        <v>54</v>
      </c>
      <c r="I2918" s="1" t="s">
        <v>54</v>
      </c>
      <c r="J2918" s="2"/>
      <c r="K2918" s="1" t="s">
        <v>54</v>
      </c>
      <c r="M2918" s="1" t="b">
        <f>OR(Solution!$C$2=1,INDEX(Solution!$A$1:$A$11,Solution!$C$2)=Sales_Pipeline[Country])</f>
        <v>1</v>
      </c>
    </row>
    <row r="2919" spans="1:13" x14ac:dyDescent="0.25">
      <c r="A2919" s="2"/>
      <c r="B2919" s="1" t="s">
        <v>54</v>
      </c>
      <c r="C2919" s="1" t="s">
        <v>54</v>
      </c>
      <c r="D2919" s="1" t="s">
        <v>54</v>
      </c>
      <c r="E2919" s="1" t="s">
        <v>54</v>
      </c>
      <c r="I2919" s="1" t="s">
        <v>54</v>
      </c>
      <c r="J2919" s="2"/>
      <c r="K2919" s="1" t="s">
        <v>54</v>
      </c>
      <c r="M2919" s="1" t="b">
        <f>OR(Solution!$C$2=1,INDEX(Solution!$A$1:$A$11,Solution!$C$2)=Sales_Pipeline[Country])</f>
        <v>1</v>
      </c>
    </row>
    <row r="2920" spans="1:13" x14ac:dyDescent="0.25">
      <c r="A2920" s="2"/>
      <c r="B2920" s="1" t="s">
        <v>54</v>
      </c>
      <c r="C2920" s="1" t="s">
        <v>54</v>
      </c>
      <c r="D2920" s="1" t="s">
        <v>54</v>
      </c>
      <c r="E2920" s="1" t="s">
        <v>54</v>
      </c>
      <c r="I2920" s="1" t="s">
        <v>54</v>
      </c>
      <c r="J2920" s="2"/>
      <c r="K2920" s="1" t="s">
        <v>54</v>
      </c>
      <c r="M2920" s="1" t="b">
        <f>OR(Solution!$C$2=1,INDEX(Solution!$A$1:$A$11,Solution!$C$2)=Sales_Pipeline[Country])</f>
        <v>1</v>
      </c>
    </row>
    <row r="2921" spans="1:13" x14ac:dyDescent="0.25">
      <c r="A2921" s="2"/>
      <c r="B2921" s="1" t="s">
        <v>54</v>
      </c>
      <c r="C2921" s="1" t="s">
        <v>54</v>
      </c>
      <c r="D2921" s="1" t="s">
        <v>54</v>
      </c>
      <c r="E2921" s="1" t="s">
        <v>54</v>
      </c>
      <c r="I2921" s="1" t="s">
        <v>54</v>
      </c>
      <c r="J2921" s="2"/>
      <c r="K2921" s="1" t="s">
        <v>54</v>
      </c>
      <c r="M2921" s="1" t="b">
        <f>OR(Solution!$C$2=1,INDEX(Solution!$A$1:$A$11,Solution!$C$2)=Sales_Pipeline[Country])</f>
        <v>1</v>
      </c>
    </row>
    <row r="2922" spans="1:13" x14ac:dyDescent="0.25">
      <c r="A2922" s="2"/>
      <c r="B2922" s="1" t="s">
        <v>54</v>
      </c>
      <c r="C2922" s="1" t="s">
        <v>54</v>
      </c>
      <c r="D2922" s="1" t="s">
        <v>54</v>
      </c>
      <c r="E2922" s="1" t="s">
        <v>54</v>
      </c>
      <c r="I2922" s="1" t="s">
        <v>54</v>
      </c>
      <c r="J2922" s="2"/>
      <c r="K2922" s="1" t="s">
        <v>54</v>
      </c>
      <c r="M2922" s="1" t="b">
        <f>OR(Solution!$C$2=1,INDEX(Solution!$A$1:$A$11,Solution!$C$2)=Sales_Pipeline[Country])</f>
        <v>1</v>
      </c>
    </row>
    <row r="2923" spans="1:13" x14ac:dyDescent="0.25">
      <c r="A2923" s="2"/>
      <c r="B2923" s="1" t="s">
        <v>54</v>
      </c>
      <c r="C2923" s="1" t="s">
        <v>54</v>
      </c>
      <c r="D2923" s="1" t="s">
        <v>54</v>
      </c>
      <c r="E2923" s="1" t="s">
        <v>54</v>
      </c>
      <c r="I2923" s="1" t="s">
        <v>54</v>
      </c>
      <c r="J2923" s="2"/>
      <c r="K2923" s="1" t="s">
        <v>54</v>
      </c>
      <c r="M2923" s="1" t="b">
        <f>OR(Solution!$C$2=1,INDEX(Solution!$A$1:$A$11,Solution!$C$2)=Sales_Pipeline[Country])</f>
        <v>1</v>
      </c>
    </row>
    <row r="2924" spans="1:13" x14ac:dyDescent="0.25">
      <c r="A2924" s="2"/>
      <c r="B2924" s="1" t="s">
        <v>54</v>
      </c>
      <c r="C2924" s="1" t="s">
        <v>54</v>
      </c>
      <c r="D2924" s="1" t="s">
        <v>54</v>
      </c>
      <c r="E2924" s="1" t="s">
        <v>54</v>
      </c>
      <c r="I2924" s="1" t="s">
        <v>54</v>
      </c>
      <c r="J2924" s="2"/>
      <c r="K2924" s="1" t="s">
        <v>54</v>
      </c>
      <c r="M2924" s="1" t="b">
        <f>OR(Solution!$C$2=1,INDEX(Solution!$A$1:$A$11,Solution!$C$2)=Sales_Pipeline[Country])</f>
        <v>1</v>
      </c>
    </row>
    <row r="2925" spans="1:13" x14ac:dyDescent="0.25">
      <c r="A2925" s="2"/>
      <c r="B2925" s="1" t="s">
        <v>54</v>
      </c>
      <c r="C2925" s="1" t="s">
        <v>54</v>
      </c>
      <c r="D2925" s="1" t="s">
        <v>54</v>
      </c>
      <c r="E2925" s="1" t="s">
        <v>54</v>
      </c>
      <c r="I2925" s="1" t="s">
        <v>54</v>
      </c>
      <c r="J2925" s="2"/>
      <c r="K2925" s="1" t="s">
        <v>54</v>
      </c>
      <c r="M2925" s="1" t="b">
        <f>OR(Solution!$C$2=1,INDEX(Solution!$A$1:$A$11,Solution!$C$2)=Sales_Pipeline[Country])</f>
        <v>1</v>
      </c>
    </row>
    <row r="2926" spans="1:13" x14ac:dyDescent="0.25">
      <c r="A2926" s="2"/>
      <c r="B2926" s="1" t="s">
        <v>54</v>
      </c>
      <c r="C2926" s="1" t="s">
        <v>54</v>
      </c>
      <c r="D2926" s="1" t="s">
        <v>54</v>
      </c>
      <c r="E2926" s="1" t="s">
        <v>54</v>
      </c>
      <c r="I2926" s="1" t="s">
        <v>54</v>
      </c>
      <c r="J2926" s="2"/>
      <c r="K2926" s="1" t="s">
        <v>54</v>
      </c>
      <c r="M2926" s="1" t="b">
        <f>OR(Solution!$C$2=1,INDEX(Solution!$A$1:$A$11,Solution!$C$2)=Sales_Pipeline[Country])</f>
        <v>1</v>
      </c>
    </row>
    <row r="2927" spans="1:13" x14ac:dyDescent="0.25">
      <c r="A2927" s="2"/>
      <c r="B2927" s="1" t="s">
        <v>54</v>
      </c>
      <c r="C2927" s="1" t="s">
        <v>54</v>
      </c>
      <c r="D2927" s="1" t="s">
        <v>54</v>
      </c>
      <c r="E2927" s="1" t="s">
        <v>54</v>
      </c>
      <c r="I2927" s="1" t="s">
        <v>54</v>
      </c>
      <c r="J2927" s="2"/>
      <c r="K2927" s="1" t="s">
        <v>54</v>
      </c>
      <c r="M2927" s="1" t="b">
        <f>OR(Solution!$C$2=1,INDEX(Solution!$A$1:$A$11,Solution!$C$2)=Sales_Pipeline[Country])</f>
        <v>1</v>
      </c>
    </row>
    <row r="2928" spans="1:13" x14ac:dyDescent="0.25">
      <c r="A2928" s="2"/>
      <c r="B2928" s="1" t="s">
        <v>54</v>
      </c>
      <c r="C2928" s="1" t="s">
        <v>54</v>
      </c>
      <c r="D2928" s="1" t="s">
        <v>54</v>
      </c>
      <c r="E2928" s="1" t="s">
        <v>54</v>
      </c>
      <c r="I2928" s="1" t="s">
        <v>54</v>
      </c>
      <c r="J2928" s="2"/>
      <c r="K2928" s="1" t="s">
        <v>54</v>
      </c>
      <c r="M2928" s="1" t="b">
        <f>OR(Solution!$C$2=1,INDEX(Solution!$A$1:$A$11,Solution!$C$2)=Sales_Pipeline[Country])</f>
        <v>1</v>
      </c>
    </row>
    <row r="2929" spans="1:13" x14ac:dyDescent="0.25">
      <c r="A2929" s="2"/>
      <c r="B2929" s="1" t="s">
        <v>54</v>
      </c>
      <c r="C2929" s="1" t="s">
        <v>54</v>
      </c>
      <c r="D2929" s="1" t="s">
        <v>54</v>
      </c>
      <c r="E2929" s="1" t="s">
        <v>54</v>
      </c>
      <c r="I2929" s="1" t="s">
        <v>54</v>
      </c>
      <c r="J2929" s="2"/>
      <c r="K2929" s="1" t="s">
        <v>54</v>
      </c>
      <c r="M2929" s="1" t="b">
        <f>OR(Solution!$C$2=1,INDEX(Solution!$A$1:$A$11,Solution!$C$2)=Sales_Pipeline[Country])</f>
        <v>1</v>
      </c>
    </row>
    <row r="2930" spans="1:13" x14ac:dyDescent="0.25">
      <c r="A2930" s="2"/>
      <c r="B2930" s="1" t="s">
        <v>54</v>
      </c>
      <c r="C2930" s="1" t="s">
        <v>54</v>
      </c>
      <c r="D2930" s="1" t="s">
        <v>54</v>
      </c>
      <c r="E2930" s="1" t="s">
        <v>54</v>
      </c>
      <c r="I2930" s="1" t="s">
        <v>54</v>
      </c>
      <c r="J2930" s="2"/>
      <c r="K2930" s="1" t="s">
        <v>54</v>
      </c>
      <c r="M2930" s="1" t="b">
        <f>OR(Solution!$C$2=1,INDEX(Solution!$A$1:$A$11,Solution!$C$2)=Sales_Pipeline[Country])</f>
        <v>1</v>
      </c>
    </row>
    <row r="2931" spans="1:13" x14ac:dyDescent="0.25">
      <c r="A2931" s="2"/>
      <c r="B2931" s="1" t="s">
        <v>54</v>
      </c>
      <c r="C2931" s="1" t="s">
        <v>54</v>
      </c>
      <c r="D2931" s="1" t="s">
        <v>54</v>
      </c>
      <c r="E2931" s="1" t="s">
        <v>54</v>
      </c>
      <c r="I2931" s="1" t="s">
        <v>54</v>
      </c>
      <c r="J2931" s="2"/>
      <c r="K2931" s="1" t="s">
        <v>54</v>
      </c>
      <c r="M2931" s="1" t="b">
        <f>OR(Solution!$C$2=1,INDEX(Solution!$A$1:$A$11,Solution!$C$2)=Sales_Pipeline[Country])</f>
        <v>1</v>
      </c>
    </row>
    <row r="2932" spans="1:13" x14ac:dyDescent="0.25">
      <c r="A2932" s="2"/>
      <c r="B2932" s="1" t="s">
        <v>54</v>
      </c>
      <c r="C2932" s="1" t="s">
        <v>54</v>
      </c>
      <c r="D2932" s="1" t="s">
        <v>54</v>
      </c>
      <c r="E2932" s="1" t="s">
        <v>54</v>
      </c>
      <c r="I2932" s="1" t="s">
        <v>54</v>
      </c>
      <c r="J2932" s="2"/>
      <c r="K2932" s="1" t="s">
        <v>54</v>
      </c>
      <c r="M2932" s="1" t="b">
        <f>OR(Solution!$C$2=1,INDEX(Solution!$A$1:$A$11,Solution!$C$2)=Sales_Pipeline[Country])</f>
        <v>1</v>
      </c>
    </row>
    <row r="2933" spans="1:13" x14ac:dyDescent="0.25">
      <c r="A2933" s="2"/>
      <c r="B2933" s="1" t="s">
        <v>54</v>
      </c>
      <c r="C2933" s="1" t="s">
        <v>54</v>
      </c>
      <c r="D2933" s="1" t="s">
        <v>54</v>
      </c>
      <c r="E2933" s="1" t="s">
        <v>54</v>
      </c>
      <c r="I2933" s="1" t="s">
        <v>54</v>
      </c>
      <c r="J2933" s="2"/>
      <c r="K2933" s="1" t="s">
        <v>54</v>
      </c>
      <c r="M2933" s="1" t="b">
        <f>OR(Solution!$C$2=1,INDEX(Solution!$A$1:$A$11,Solution!$C$2)=Sales_Pipeline[Country])</f>
        <v>1</v>
      </c>
    </row>
    <row r="2934" spans="1:13" x14ac:dyDescent="0.25">
      <c r="A2934" s="2"/>
      <c r="B2934" s="1" t="s">
        <v>54</v>
      </c>
      <c r="C2934" s="1" t="s">
        <v>54</v>
      </c>
      <c r="D2934" s="1" t="s">
        <v>54</v>
      </c>
      <c r="E2934" s="1" t="s">
        <v>54</v>
      </c>
      <c r="I2934" s="1" t="s">
        <v>54</v>
      </c>
      <c r="J2934" s="2"/>
      <c r="K2934" s="1" t="s">
        <v>54</v>
      </c>
      <c r="M2934" s="1" t="b">
        <f>OR(Solution!$C$2=1,INDEX(Solution!$A$1:$A$11,Solution!$C$2)=Sales_Pipeline[Country])</f>
        <v>1</v>
      </c>
    </row>
    <row r="2935" spans="1:13" x14ac:dyDescent="0.25">
      <c r="A2935" s="2"/>
      <c r="B2935" s="1" t="s">
        <v>54</v>
      </c>
      <c r="C2935" s="1" t="s">
        <v>54</v>
      </c>
      <c r="D2935" s="1" t="s">
        <v>54</v>
      </c>
      <c r="E2935" s="1" t="s">
        <v>54</v>
      </c>
      <c r="I2935" s="1" t="s">
        <v>54</v>
      </c>
      <c r="J2935" s="2"/>
      <c r="K2935" s="1" t="s">
        <v>54</v>
      </c>
      <c r="M2935" s="1" t="b">
        <f>OR(Solution!$C$2=1,INDEX(Solution!$A$1:$A$11,Solution!$C$2)=Sales_Pipeline[Country])</f>
        <v>1</v>
      </c>
    </row>
    <row r="2936" spans="1:13" x14ac:dyDescent="0.25">
      <c r="A2936" s="2"/>
      <c r="B2936" s="1" t="s">
        <v>54</v>
      </c>
      <c r="C2936" s="1" t="s">
        <v>54</v>
      </c>
      <c r="D2936" s="1" t="s">
        <v>54</v>
      </c>
      <c r="E2936" s="1" t="s">
        <v>54</v>
      </c>
      <c r="I2936" s="1" t="s">
        <v>54</v>
      </c>
      <c r="J2936" s="2"/>
      <c r="K2936" s="1" t="s">
        <v>54</v>
      </c>
      <c r="M2936" s="1" t="b">
        <f>OR(Solution!$C$2=1,INDEX(Solution!$A$1:$A$11,Solution!$C$2)=Sales_Pipeline[Country])</f>
        <v>1</v>
      </c>
    </row>
    <row r="2937" spans="1:13" x14ac:dyDescent="0.25">
      <c r="A2937" s="2"/>
      <c r="B2937" s="1" t="s">
        <v>54</v>
      </c>
      <c r="C2937" s="1" t="s">
        <v>54</v>
      </c>
      <c r="D2937" s="1" t="s">
        <v>54</v>
      </c>
      <c r="E2937" s="1" t="s">
        <v>54</v>
      </c>
      <c r="I2937" s="1" t="s">
        <v>54</v>
      </c>
      <c r="J2937" s="2"/>
      <c r="K2937" s="1" t="s">
        <v>54</v>
      </c>
      <c r="M2937" s="1" t="b">
        <f>OR(Solution!$C$2=1,INDEX(Solution!$A$1:$A$11,Solution!$C$2)=Sales_Pipeline[Country])</f>
        <v>1</v>
      </c>
    </row>
    <row r="2938" spans="1:13" x14ac:dyDescent="0.25">
      <c r="A2938" s="2"/>
      <c r="B2938" s="1" t="s">
        <v>54</v>
      </c>
      <c r="C2938" s="1" t="s">
        <v>54</v>
      </c>
      <c r="D2938" s="1" t="s">
        <v>54</v>
      </c>
      <c r="E2938" s="1" t="s">
        <v>54</v>
      </c>
      <c r="I2938" s="1" t="s">
        <v>54</v>
      </c>
      <c r="J2938" s="2"/>
      <c r="K2938" s="1" t="s">
        <v>54</v>
      </c>
      <c r="M2938" s="1" t="b">
        <f>OR(Solution!$C$2=1,INDEX(Solution!$A$1:$A$11,Solution!$C$2)=Sales_Pipeline[Country])</f>
        <v>1</v>
      </c>
    </row>
    <row r="2939" spans="1:13" x14ac:dyDescent="0.25">
      <c r="A2939" s="2"/>
      <c r="B2939" s="1" t="s">
        <v>54</v>
      </c>
      <c r="C2939" s="1" t="s">
        <v>54</v>
      </c>
      <c r="D2939" s="1" t="s">
        <v>54</v>
      </c>
      <c r="E2939" s="1" t="s">
        <v>54</v>
      </c>
      <c r="I2939" s="1" t="s">
        <v>54</v>
      </c>
      <c r="J2939" s="2"/>
      <c r="K2939" s="1" t="s">
        <v>54</v>
      </c>
      <c r="M2939" s="1" t="b">
        <f>OR(Solution!$C$2=1,INDEX(Solution!$A$1:$A$11,Solution!$C$2)=Sales_Pipeline[Country])</f>
        <v>1</v>
      </c>
    </row>
    <row r="2940" spans="1:13" x14ac:dyDescent="0.25">
      <c r="A2940" s="2"/>
      <c r="B2940" s="1" t="s">
        <v>54</v>
      </c>
      <c r="C2940" s="1" t="s">
        <v>54</v>
      </c>
      <c r="D2940" s="1" t="s">
        <v>54</v>
      </c>
      <c r="E2940" s="1" t="s">
        <v>54</v>
      </c>
      <c r="I2940" s="1" t="s">
        <v>54</v>
      </c>
      <c r="J2940" s="2"/>
      <c r="K2940" s="1" t="s">
        <v>54</v>
      </c>
      <c r="M2940" s="1" t="b">
        <f>OR(Solution!$C$2=1,INDEX(Solution!$A$1:$A$11,Solution!$C$2)=Sales_Pipeline[Country])</f>
        <v>1</v>
      </c>
    </row>
    <row r="2941" spans="1:13" x14ac:dyDescent="0.25">
      <c r="A2941" s="2"/>
      <c r="B2941" s="1" t="s">
        <v>54</v>
      </c>
      <c r="C2941" s="1" t="s">
        <v>54</v>
      </c>
      <c r="D2941" s="1" t="s">
        <v>54</v>
      </c>
      <c r="E2941" s="1" t="s">
        <v>54</v>
      </c>
      <c r="I2941" s="1" t="s">
        <v>54</v>
      </c>
      <c r="J2941" s="2"/>
      <c r="K2941" s="1" t="s">
        <v>54</v>
      </c>
      <c r="M2941" s="1" t="b">
        <f>OR(Solution!$C$2=1,INDEX(Solution!$A$1:$A$11,Solution!$C$2)=Sales_Pipeline[Country])</f>
        <v>1</v>
      </c>
    </row>
    <row r="2942" spans="1:13" x14ac:dyDescent="0.25">
      <c r="A2942" s="2"/>
      <c r="B2942" s="1" t="s">
        <v>54</v>
      </c>
      <c r="C2942" s="1" t="s">
        <v>54</v>
      </c>
      <c r="D2942" s="1" t="s">
        <v>54</v>
      </c>
      <c r="E2942" s="1" t="s">
        <v>54</v>
      </c>
      <c r="I2942" s="1" t="s">
        <v>54</v>
      </c>
      <c r="J2942" s="2"/>
      <c r="K2942" s="1" t="s">
        <v>54</v>
      </c>
      <c r="M2942" s="1" t="b">
        <f>OR(Solution!$C$2=1,INDEX(Solution!$A$1:$A$11,Solution!$C$2)=Sales_Pipeline[Country])</f>
        <v>1</v>
      </c>
    </row>
    <row r="2943" spans="1:13" x14ac:dyDescent="0.25">
      <c r="A2943" s="2"/>
      <c r="B2943" s="1" t="s">
        <v>54</v>
      </c>
      <c r="C2943" s="1" t="s">
        <v>54</v>
      </c>
      <c r="D2943" s="1" t="s">
        <v>54</v>
      </c>
      <c r="E2943" s="1" t="s">
        <v>54</v>
      </c>
      <c r="I2943" s="1" t="s">
        <v>54</v>
      </c>
      <c r="J2943" s="2"/>
      <c r="K2943" s="1" t="s">
        <v>54</v>
      </c>
      <c r="M2943" s="1" t="b">
        <f>OR(Solution!$C$2=1,INDEX(Solution!$A$1:$A$11,Solution!$C$2)=Sales_Pipeline[Country])</f>
        <v>1</v>
      </c>
    </row>
    <row r="2944" spans="1:13" x14ac:dyDescent="0.25">
      <c r="A2944" s="2"/>
      <c r="B2944" s="1" t="s">
        <v>54</v>
      </c>
      <c r="C2944" s="1" t="s">
        <v>54</v>
      </c>
      <c r="D2944" s="1" t="s">
        <v>54</v>
      </c>
      <c r="E2944" s="1" t="s">
        <v>54</v>
      </c>
      <c r="I2944" s="1" t="s">
        <v>54</v>
      </c>
      <c r="J2944" s="2"/>
      <c r="K2944" s="1" t="s">
        <v>54</v>
      </c>
      <c r="M2944" s="1" t="b">
        <f>OR(Solution!$C$2=1,INDEX(Solution!$A$1:$A$11,Solution!$C$2)=Sales_Pipeline[Country])</f>
        <v>1</v>
      </c>
    </row>
    <row r="2945" spans="1:13" x14ac:dyDescent="0.25">
      <c r="A2945" s="2"/>
      <c r="B2945" s="1" t="s">
        <v>54</v>
      </c>
      <c r="C2945" s="1" t="s">
        <v>54</v>
      </c>
      <c r="D2945" s="1" t="s">
        <v>54</v>
      </c>
      <c r="E2945" s="1" t="s">
        <v>54</v>
      </c>
      <c r="I2945" s="1" t="s">
        <v>54</v>
      </c>
      <c r="J2945" s="2"/>
      <c r="K2945" s="1" t="s">
        <v>54</v>
      </c>
      <c r="M2945" s="1" t="b">
        <f>OR(Solution!$C$2=1,INDEX(Solution!$A$1:$A$11,Solution!$C$2)=Sales_Pipeline[Country])</f>
        <v>1</v>
      </c>
    </row>
    <row r="2946" spans="1:13" x14ac:dyDescent="0.25">
      <c r="A2946" s="2"/>
      <c r="B2946" s="1" t="s">
        <v>54</v>
      </c>
      <c r="C2946" s="1" t="s">
        <v>54</v>
      </c>
      <c r="D2946" s="1" t="s">
        <v>54</v>
      </c>
      <c r="E2946" s="1" t="s">
        <v>54</v>
      </c>
      <c r="I2946" s="1" t="s">
        <v>54</v>
      </c>
      <c r="J2946" s="2"/>
      <c r="K2946" s="1" t="s">
        <v>54</v>
      </c>
      <c r="M2946" s="1" t="b">
        <f>OR(Solution!$C$2=1,INDEX(Solution!$A$1:$A$11,Solution!$C$2)=Sales_Pipeline[Country])</f>
        <v>1</v>
      </c>
    </row>
    <row r="2947" spans="1:13" x14ac:dyDescent="0.25">
      <c r="A2947" s="2"/>
      <c r="B2947" s="1" t="s">
        <v>54</v>
      </c>
      <c r="C2947" s="1" t="s">
        <v>54</v>
      </c>
      <c r="D2947" s="1" t="s">
        <v>54</v>
      </c>
      <c r="E2947" s="1" t="s">
        <v>54</v>
      </c>
      <c r="I2947" s="1" t="s">
        <v>54</v>
      </c>
      <c r="J2947" s="2"/>
      <c r="K2947" s="1" t="s">
        <v>54</v>
      </c>
      <c r="M2947" s="1" t="b">
        <f>OR(Solution!$C$2=1,INDEX(Solution!$A$1:$A$11,Solution!$C$2)=Sales_Pipeline[Country])</f>
        <v>1</v>
      </c>
    </row>
    <row r="2948" spans="1:13" x14ac:dyDescent="0.25">
      <c r="A2948" s="2"/>
      <c r="B2948" s="1" t="s">
        <v>54</v>
      </c>
      <c r="C2948" s="1" t="s">
        <v>54</v>
      </c>
      <c r="D2948" s="1" t="s">
        <v>54</v>
      </c>
      <c r="E2948" s="1" t="s">
        <v>54</v>
      </c>
      <c r="I2948" s="1" t="s">
        <v>54</v>
      </c>
      <c r="J2948" s="2"/>
      <c r="K2948" s="1" t="s">
        <v>54</v>
      </c>
      <c r="M2948" s="1" t="b">
        <f>OR(Solution!$C$2=1,INDEX(Solution!$A$1:$A$11,Solution!$C$2)=Sales_Pipeline[Country])</f>
        <v>1</v>
      </c>
    </row>
    <row r="2949" spans="1:13" x14ac:dyDescent="0.25">
      <c r="A2949" s="2"/>
      <c r="B2949" s="1" t="s">
        <v>54</v>
      </c>
      <c r="C2949" s="1" t="s">
        <v>54</v>
      </c>
      <c r="D2949" s="1" t="s">
        <v>54</v>
      </c>
      <c r="E2949" s="1" t="s">
        <v>54</v>
      </c>
      <c r="I2949" s="1" t="s">
        <v>54</v>
      </c>
      <c r="J2949" s="2"/>
      <c r="K2949" s="1" t="s">
        <v>54</v>
      </c>
      <c r="M2949" s="1" t="b">
        <f>OR(Solution!$C$2=1,INDEX(Solution!$A$1:$A$11,Solution!$C$2)=Sales_Pipeline[Country])</f>
        <v>1</v>
      </c>
    </row>
    <row r="2950" spans="1:13" x14ac:dyDescent="0.25">
      <c r="A2950" s="2"/>
      <c r="B2950" s="1" t="s">
        <v>54</v>
      </c>
      <c r="C2950" s="1" t="s">
        <v>54</v>
      </c>
      <c r="D2950" s="1" t="s">
        <v>54</v>
      </c>
      <c r="E2950" s="1" t="s">
        <v>54</v>
      </c>
      <c r="I2950" s="1" t="s">
        <v>54</v>
      </c>
      <c r="J2950" s="2"/>
      <c r="K2950" s="1" t="s">
        <v>54</v>
      </c>
      <c r="M2950" s="1" t="b">
        <f>OR(Solution!$C$2=1,INDEX(Solution!$A$1:$A$11,Solution!$C$2)=Sales_Pipeline[Country])</f>
        <v>1</v>
      </c>
    </row>
    <row r="2951" spans="1:13" x14ac:dyDescent="0.25">
      <c r="A2951" s="2"/>
      <c r="B2951" s="1" t="s">
        <v>54</v>
      </c>
      <c r="C2951" s="1" t="s">
        <v>54</v>
      </c>
      <c r="D2951" s="1" t="s">
        <v>54</v>
      </c>
      <c r="E2951" s="1" t="s">
        <v>54</v>
      </c>
      <c r="I2951" s="1" t="s">
        <v>54</v>
      </c>
      <c r="J2951" s="2"/>
      <c r="K2951" s="1" t="s">
        <v>54</v>
      </c>
      <c r="M2951" s="1" t="b">
        <f>OR(Solution!$C$2=1,INDEX(Solution!$A$1:$A$11,Solution!$C$2)=Sales_Pipeline[Country])</f>
        <v>1</v>
      </c>
    </row>
    <row r="2952" spans="1:13" x14ac:dyDescent="0.25">
      <c r="A2952" s="2"/>
      <c r="B2952" s="1" t="s">
        <v>54</v>
      </c>
      <c r="C2952" s="1" t="s">
        <v>54</v>
      </c>
      <c r="D2952" s="1" t="s">
        <v>54</v>
      </c>
      <c r="E2952" s="1" t="s">
        <v>54</v>
      </c>
      <c r="I2952" s="1" t="s">
        <v>54</v>
      </c>
      <c r="J2952" s="2"/>
      <c r="K2952" s="1" t="s">
        <v>54</v>
      </c>
      <c r="M2952" s="1" t="b">
        <f>OR(Solution!$C$2=1,INDEX(Solution!$A$1:$A$11,Solution!$C$2)=Sales_Pipeline[Country])</f>
        <v>1</v>
      </c>
    </row>
    <row r="2953" spans="1:13" x14ac:dyDescent="0.25">
      <c r="A2953" s="2"/>
      <c r="B2953" s="1" t="s">
        <v>54</v>
      </c>
      <c r="C2953" s="1" t="s">
        <v>54</v>
      </c>
      <c r="D2953" s="1" t="s">
        <v>54</v>
      </c>
      <c r="E2953" s="1" t="s">
        <v>54</v>
      </c>
      <c r="I2953" s="1" t="s">
        <v>54</v>
      </c>
      <c r="J2953" s="2"/>
      <c r="K2953" s="1" t="s">
        <v>54</v>
      </c>
      <c r="M2953" s="1" t="b">
        <f>OR(Solution!$C$2=1,INDEX(Solution!$A$1:$A$11,Solution!$C$2)=Sales_Pipeline[Country])</f>
        <v>1</v>
      </c>
    </row>
    <row r="2954" spans="1:13" x14ac:dyDescent="0.25">
      <c r="A2954" s="2"/>
      <c r="B2954" s="1" t="s">
        <v>54</v>
      </c>
      <c r="C2954" s="1" t="s">
        <v>54</v>
      </c>
      <c r="D2954" s="1" t="s">
        <v>54</v>
      </c>
      <c r="E2954" s="1" t="s">
        <v>54</v>
      </c>
      <c r="I2954" s="1" t="s">
        <v>54</v>
      </c>
      <c r="J2954" s="2"/>
      <c r="K2954" s="1" t="s">
        <v>54</v>
      </c>
      <c r="M2954" s="1" t="b">
        <f>OR(Solution!$C$2=1,INDEX(Solution!$A$1:$A$11,Solution!$C$2)=Sales_Pipeline[Country])</f>
        <v>1</v>
      </c>
    </row>
    <row r="2955" spans="1:13" x14ac:dyDescent="0.25">
      <c r="A2955" s="2"/>
      <c r="B2955" s="1" t="s">
        <v>54</v>
      </c>
      <c r="C2955" s="1" t="s">
        <v>54</v>
      </c>
      <c r="D2955" s="1" t="s">
        <v>54</v>
      </c>
      <c r="E2955" s="1" t="s">
        <v>54</v>
      </c>
      <c r="I2955" s="1" t="s">
        <v>54</v>
      </c>
      <c r="J2955" s="2"/>
      <c r="K2955" s="1" t="s">
        <v>54</v>
      </c>
      <c r="M2955" s="1" t="b">
        <f>OR(Solution!$C$2=1,INDEX(Solution!$A$1:$A$11,Solution!$C$2)=Sales_Pipeline[Country])</f>
        <v>1</v>
      </c>
    </row>
    <row r="2956" spans="1:13" x14ac:dyDescent="0.25">
      <c r="A2956" s="2"/>
      <c r="B2956" s="1" t="s">
        <v>54</v>
      </c>
      <c r="C2956" s="1" t="s">
        <v>54</v>
      </c>
      <c r="D2956" s="1" t="s">
        <v>54</v>
      </c>
      <c r="E2956" s="1" t="s">
        <v>54</v>
      </c>
      <c r="I2956" s="1" t="s">
        <v>54</v>
      </c>
      <c r="J2956" s="2"/>
      <c r="K2956" s="1" t="s">
        <v>54</v>
      </c>
      <c r="M2956" s="1" t="b">
        <f>OR(Solution!$C$2=1,INDEX(Solution!$A$1:$A$11,Solution!$C$2)=Sales_Pipeline[Country])</f>
        <v>1</v>
      </c>
    </row>
    <row r="2957" spans="1:13" x14ac:dyDescent="0.25">
      <c r="A2957" s="2"/>
      <c r="B2957" s="1" t="s">
        <v>54</v>
      </c>
      <c r="C2957" s="1" t="s">
        <v>54</v>
      </c>
      <c r="D2957" s="1" t="s">
        <v>54</v>
      </c>
      <c r="E2957" s="1" t="s">
        <v>54</v>
      </c>
      <c r="I2957" s="1" t="s">
        <v>54</v>
      </c>
      <c r="J2957" s="2"/>
      <c r="K2957" s="1" t="s">
        <v>54</v>
      </c>
      <c r="M2957" s="1" t="b">
        <f>OR(Solution!$C$2=1,INDEX(Solution!$A$1:$A$11,Solution!$C$2)=Sales_Pipeline[Country])</f>
        <v>1</v>
      </c>
    </row>
    <row r="2958" spans="1:13" x14ac:dyDescent="0.25">
      <c r="A2958" s="2"/>
      <c r="B2958" s="1" t="s">
        <v>54</v>
      </c>
      <c r="C2958" s="1" t="s">
        <v>54</v>
      </c>
      <c r="D2958" s="1" t="s">
        <v>54</v>
      </c>
      <c r="E2958" s="1" t="s">
        <v>54</v>
      </c>
      <c r="I2958" s="1" t="s">
        <v>54</v>
      </c>
      <c r="J2958" s="2"/>
      <c r="K2958" s="1" t="s">
        <v>54</v>
      </c>
      <c r="M2958" s="1" t="b">
        <f>OR(Solution!$C$2=1,INDEX(Solution!$A$1:$A$11,Solution!$C$2)=Sales_Pipeline[Country])</f>
        <v>1</v>
      </c>
    </row>
    <row r="2959" spans="1:13" x14ac:dyDescent="0.25">
      <c r="A2959" s="2"/>
      <c r="B2959" s="1" t="s">
        <v>54</v>
      </c>
      <c r="C2959" s="1" t="s">
        <v>54</v>
      </c>
      <c r="D2959" s="1" t="s">
        <v>54</v>
      </c>
      <c r="E2959" s="1" t="s">
        <v>54</v>
      </c>
      <c r="I2959" s="1" t="s">
        <v>54</v>
      </c>
      <c r="J2959" s="2"/>
      <c r="K2959" s="1" t="s">
        <v>54</v>
      </c>
      <c r="M2959" s="1" t="b">
        <f>OR(Solution!$C$2=1,INDEX(Solution!$A$1:$A$11,Solution!$C$2)=Sales_Pipeline[Country])</f>
        <v>1</v>
      </c>
    </row>
    <row r="2960" spans="1:13" x14ac:dyDescent="0.25">
      <c r="A2960" s="2"/>
      <c r="B2960" s="1" t="s">
        <v>54</v>
      </c>
      <c r="C2960" s="1" t="s">
        <v>54</v>
      </c>
      <c r="D2960" s="1" t="s">
        <v>54</v>
      </c>
      <c r="E2960" s="1" t="s">
        <v>54</v>
      </c>
      <c r="I2960" s="1" t="s">
        <v>54</v>
      </c>
      <c r="J2960" s="2"/>
      <c r="K2960" s="1" t="s">
        <v>54</v>
      </c>
      <c r="M2960" s="1" t="b">
        <f>OR(Solution!$C$2=1,INDEX(Solution!$A$1:$A$11,Solution!$C$2)=Sales_Pipeline[Country])</f>
        <v>1</v>
      </c>
    </row>
    <row r="2961" spans="1:13" x14ac:dyDescent="0.25">
      <c r="A2961" s="2"/>
      <c r="B2961" s="1" t="s">
        <v>54</v>
      </c>
      <c r="C2961" s="1" t="s">
        <v>54</v>
      </c>
      <c r="D2961" s="1" t="s">
        <v>54</v>
      </c>
      <c r="E2961" s="1" t="s">
        <v>54</v>
      </c>
      <c r="I2961" s="1" t="s">
        <v>54</v>
      </c>
      <c r="J2961" s="2"/>
      <c r="K2961" s="1" t="s">
        <v>54</v>
      </c>
      <c r="M2961" s="1" t="b">
        <f>OR(Solution!$C$2=1,INDEX(Solution!$A$1:$A$11,Solution!$C$2)=Sales_Pipeline[Country])</f>
        <v>1</v>
      </c>
    </row>
    <row r="2962" spans="1:13" x14ac:dyDescent="0.25">
      <c r="A2962" s="2"/>
      <c r="B2962" s="1" t="s">
        <v>54</v>
      </c>
      <c r="C2962" s="1" t="s">
        <v>54</v>
      </c>
      <c r="D2962" s="1" t="s">
        <v>54</v>
      </c>
      <c r="E2962" s="1" t="s">
        <v>54</v>
      </c>
      <c r="I2962" s="1" t="s">
        <v>54</v>
      </c>
      <c r="J2962" s="2"/>
      <c r="K2962" s="1" t="s">
        <v>54</v>
      </c>
      <c r="M2962" s="1" t="b">
        <f>OR(Solution!$C$2=1,INDEX(Solution!$A$1:$A$11,Solution!$C$2)=Sales_Pipeline[Country])</f>
        <v>1</v>
      </c>
    </row>
    <row r="2963" spans="1:13" x14ac:dyDescent="0.25">
      <c r="A2963" s="2"/>
      <c r="B2963" s="1" t="s">
        <v>54</v>
      </c>
      <c r="C2963" s="1" t="s">
        <v>54</v>
      </c>
      <c r="D2963" s="1" t="s">
        <v>54</v>
      </c>
      <c r="E2963" s="1" t="s">
        <v>54</v>
      </c>
      <c r="I2963" s="1" t="s">
        <v>54</v>
      </c>
      <c r="J2963" s="2"/>
      <c r="K2963" s="1" t="s">
        <v>54</v>
      </c>
      <c r="M2963" s="1" t="b">
        <f>OR(Solution!$C$2=1,INDEX(Solution!$A$1:$A$11,Solution!$C$2)=Sales_Pipeline[Country])</f>
        <v>1</v>
      </c>
    </row>
    <row r="2964" spans="1:13" x14ac:dyDescent="0.25">
      <c r="A2964" s="2"/>
      <c r="B2964" s="1" t="s">
        <v>54</v>
      </c>
      <c r="C2964" s="1" t="s">
        <v>54</v>
      </c>
      <c r="D2964" s="1" t="s">
        <v>54</v>
      </c>
      <c r="E2964" s="1" t="s">
        <v>54</v>
      </c>
      <c r="I2964" s="1" t="s">
        <v>54</v>
      </c>
      <c r="J2964" s="2"/>
      <c r="K2964" s="1" t="s">
        <v>54</v>
      </c>
      <c r="M2964" s="1" t="b">
        <f>OR(Solution!$C$2=1,INDEX(Solution!$A$1:$A$11,Solution!$C$2)=Sales_Pipeline[Country])</f>
        <v>1</v>
      </c>
    </row>
    <row r="2965" spans="1:13" x14ac:dyDescent="0.25">
      <c r="A2965" s="2"/>
      <c r="B2965" s="1" t="s">
        <v>54</v>
      </c>
      <c r="C2965" s="1" t="s">
        <v>54</v>
      </c>
      <c r="D2965" s="1" t="s">
        <v>54</v>
      </c>
      <c r="E2965" s="1" t="s">
        <v>54</v>
      </c>
      <c r="I2965" s="1" t="s">
        <v>54</v>
      </c>
      <c r="J2965" s="2"/>
      <c r="K2965" s="1" t="s">
        <v>54</v>
      </c>
      <c r="M2965" s="1" t="b">
        <f>OR(Solution!$C$2=1,INDEX(Solution!$A$1:$A$11,Solution!$C$2)=Sales_Pipeline[Country])</f>
        <v>1</v>
      </c>
    </row>
    <row r="2966" spans="1:13" x14ac:dyDescent="0.25">
      <c r="A2966" s="2"/>
      <c r="B2966" s="1" t="s">
        <v>54</v>
      </c>
      <c r="C2966" s="1" t="s">
        <v>54</v>
      </c>
      <c r="D2966" s="1" t="s">
        <v>54</v>
      </c>
      <c r="E2966" s="1" t="s">
        <v>54</v>
      </c>
      <c r="I2966" s="1" t="s">
        <v>54</v>
      </c>
      <c r="J2966" s="2"/>
      <c r="K2966" s="1" t="s">
        <v>54</v>
      </c>
      <c r="M2966" s="1" t="b">
        <f>OR(Solution!$C$2=1,INDEX(Solution!$A$1:$A$11,Solution!$C$2)=Sales_Pipeline[Country])</f>
        <v>1</v>
      </c>
    </row>
    <row r="2967" spans="1:13" x14ac:dyDescent="0.25">
      <c r="A2967" s="2"/>
      <c r="B2967" s="1" t="s">
        <v>54</v>
      </c>
      <c r="C2967" s="1" t="s">
        <v>54</v>
      </c>
      <c r="D2967" s="1" t="s">
        <v>54</v>
      </c>
      <c r="E2967" s="1" t="s">
        <v>54</v>
      </c>
      <c r="I2967" s="1" t="s">
        <v>54</v>
      </c>
      <c r="J2967" s="2"/>
      <c r="K2967" s="1" t="s">
        <v>54</v>
      </c>
      <c r="M2967" s="1" t="b">
        <f>OR(Solution!$C$2=1,INDEX(Solution!$A$1:$A$11,Solution!$C$2)=Sales_Pipeline[Country])</f>
        <v>1</v>
      </c>
    </row>
    <row r="2968" spans="1:13" x14ac:dyDescent="0.25">
      <c r="A2968" s="2"/>
      <c r="B2968" s="1" t="s">
        <v>54</v>
      </c>
      <c r="C2968" s="1" t="s">
        <v>54</v>
      </c>
      <c r="D2968" s="1" t="s">
        <v>54</v>
      </c>
      <c r="E2968" s="1" t="s">
        <v>54</v>
      </c>
      <c r="I2968" s="1" t="s">
        <v>54</v>
      </c>
      <c r="J2968" s="2"/>
      <c r="K2968" s="1" t="s">
        <v>54</v>
      </c>
      <c r="M2968" s="1" t="b">
        <f>OR(Solution!$C$2=1,INDEX(Solution!$A$1:$A$11,Solution!$C$2)=Sales_Pipeline[Country])</f>
        <v>1</v>
      </c>
    </row>
    <row r="2969" spans="1:13" x14ac:dyDescent="0.25">
      <c r="A2969" s="2"/>
      <c r="B2969" s="1" t="s">
        <v>54</v>
      </c>
      <c r="C2969" s="1" t="s">
        <v>54</v>
      </c>
      <c r="D2969" s="1" t="s">
        <v>54</v>
      </c>
      <c r="E2969" s="1" t="s">
        <v>54</v>
      </c>
      <c r="I2969" s="1" t="s">
        <v>54</v>
      </c>
      <c r="J2969" s="2"/>
      <c r="K2969" s="1" t="s">
        <v>54</v>
      </c>
      <c r="M2969" s="1" t="b">
        <f>OR(Solution!$C$2=1,INDEX(Solution!$A$1:$A$11,Solution!$C$2)=Sales_Pipeline[Country])</f>
        <v>1</v>
      </c>
    </row>
    <row r="2970" spans="1:13" x14ac:dyDescent="0.25">
      <c r="A2970" s="2"/>
      <c r="B2970" s="1" t="s">
        <v>54</v>
      </c>
      <c r="C2970" s="1" t="s">
        <v>54</v>
      </c>
      <c r="D2970" s="1" t="s">
        <v>54</v>
      </c>
      <c r="E2970" s="1" t="s">
        <v>54</v>
      </c>
      <c r="I2970" s="1" t="s">
        <v>54</v>
      </c>
      <c r="J2970" s="2"/>
      <c r="K2970" s="1" t="s">
        <v>54</v>
      </c>
      <c r="M2970" s="1" t="b">
        <f>OR(Solution!$C$2=1,INDEX(Solution!$A$1:$A$11,Solution!$C$2)=Sales_Pipeline[Country])</f>
        <v>1</v>
      </c>
    </row>
    <row r="2971" spans="1:13" x14ac:dyDescent="0.25">
      <c r="A2971" s="2"/>
      <c r="B2971" s="1" t="s">
        <v>54</v>
      </c>
      <c r="C2971" s="1" t="s">
        <v>54</v>
      </c>
      <c r="D2971" s="1" t="s">
        <v>54</v>
      </c>
      <c r="E2971" s="1" t="s">
        <v>54</v>
      </c>
      <c r="I2971" s="1" t="s">
        <v>54</v>
      </c>
      <c r="J2971" s="2"/>
      <c r="K2971" s="1" t="s">
        <v>54</v>
      </c>
      <c r="M2971" s="1" t="b">
        <f>OR(Solution!$C$2=1,INDEX(Solution!$A$1:$A$11,Solution!$C$2)=Sales_Pipeline[Country])</f>
        <v>1</v>
      </c>
    </row>
    <row r="2972" spans="1:13" x14ac:dyDescent="0.25">
      <c r="A2972" s="2"/>
      <c r="B2972" s="1" t="s">
        <v>54</v>
      </c>
      <c r="C2972" s="1" t="s">
        <v>54</v>
      </c>
      <c r="D2972" s="1" t="s">
        <v>54</v>
      </c>
      <c r="E2972" s="1" t="s">
        <v>54</v>
      </c>
      <c r="I2972" s="1" t="s">
        <v>54</v>
      </c>
      <c r="J2972" s="2"/>
      <c r="K2972" s="1" t="s">
        <v>54</v>
      </c>
      <c r="M2972" s="1" t="b">
        <f>OR(Solution!$C$2=1,INDEX(Solution!$A$1:$A$11,Solution!$C$2)=Sales_Pipeline[Country])</f>
        <v>1</v>
      </c>
    </row>
    <row r="2973" spans="1:13" x14ac:dyDescent="0.25">
      <c r="A2973" s="2"/>
      <c r="B2973" s="1" t="s">
        <v>54</v>
      </c>
      <c r="C2973" s="1" t="s">
        <v>54</v>
      </c>
      <c r="D2973" s="1" t="s">
        <v>54</v>
      </c>
      <c r="E2973" s="1" t="s">
        <v>54</v>
      </c>
      <c r="I2973" s="1" t="s">
        <v>54</v>
      </c>
      <c r="J2973" s="2"/>
      <c r="K2973" s="1" t="s">
        <v>54</v>
      </c>
      <c r="M2973" s="1" t="b">
        <f>OR(Solution!$C$2=1,INDEX(Solution!$A$1:$A$11,Solution!$C$2)=Sales_Pipeline[Country])</f>
        <v>1</v>
      </c>
    </row>
    <row r="2974" spans="1:13" x14ac:dyDescent="0.25">
      <c r="A2974" s="2"/>
      <c r="B2974" s="1" t="s">
        <v>54</v>
      </c>
      <c r="C2974" s="1" t="s">
        <v>54</v>
      </c>
      <c r="D2974" s="1" t="s">
        <v>54</v>
      </c>
      <c r="E2974" s="1" t="s">
        <v>54</v>
      </c>
      <c r="I2974" s="1" t="s">
        <v>54</v>
      </c>
      <c r="J2974" s="2"/>
      <c r="K2974" s="1" t="s">
        <v>54</v>
      </c>
      <c r="M2974" s="1" t="b">
        <f>OR(Solution!$C$2=1,INDEX(Solution!$A$1:$A$11,Solution!$C$2)=Sales_Pipeline[Country])</f>
        <v>1</v>
      </c>
    </row>
    <row r="2975" spans="1:13" x14ac:dyDescent="0.25">
      <c r="A2975" s="2"/>
      <c r="B2975" s="1" t="s">
        <v>54</v>
      </c>
      <c r="C2975" s="1" t="s">
        <v>54</v>
      </c>
      <c r="D2975" s="1" t="s">
        <v>54</v>
      </c>
      <c r="E2975" s="1" t="s">
        <v>54</v>
      </c>
      <c r="I2975" s="1" t="s">
        <v>54</v>
      </c>
      <c r="J2975" s="2"/>
      <c r="K2975" s="1" t="s">
        <v>54</v>
      </c>
      <c r="M2975" s="1" t="b">
        <f>OR(Solution!$C$2=1,INDEX(Solution!$A$1:$A$11,Solution!$C$2)=Sales_Pipeline[Country])</f>
        <v>1</v>
      </c>
    </row>
    <row r="2976" spans="1:13" x14ac:dyDescent="0.25">
      <c r="A2976" s="2"/>
      <c r="B2976" s="1" t="s">
        <v>54</v>
      </c>
      <c r="C2976" s="1" t="s">
        <v>54</v>
      </c>
      <c r="D2976" s="1" t="s">
        <v>54</v>
      </c>
      <c r="E2976" s="1" t="s">
        <v>54</v>
      </c>
      <c r="I2976" s="1" t="s">
        <v>54</v>
      </c>
      <c r="J2976" s="2"/>
      <c r="K2976" s="1" t="s">
        <v>54</v>
      </c>
      <c r="M2976" s="1" t="b">
        <f>OR(Solution!$C$2=1,INDEX(Solution!$A$1:$A$11,Solution!$C$2)=Sales_Pipeline[Country])</f>
        <v>1</v>
      </c>
    </row>
    <row r="2977" spans="1:13" x14ac:dyDescent="0.25">
      <c r="A2977" s="2"/>
      <c r="B2977" s="1" t="s">
        <v>54</v>
      </c>
      <c r="C2977" s="1" t="s">
        <v>54</v>
      </c>
      <c r="D2977" s="1" t="s">
        <v>54</v>
      </c>
      <c r="E2977" s="1" t="s">
        <v>54</v>
      </c>
      <c r="I2977" s="1" t="s">
        <v>54</v>
      </c>
      <c r="J2977" s="2"/>
      <c r="K2977" s="1" t="s">
        <v>54</v>
      </c>
      <c r="M2977" s="1" t="b">
        <f>OR(Solution!$C$2=1,INDEX(Solution!$A$1:$A$11,Solution!$C$2)=Sales_Pipeline[Country])</f>
        <v>1</v>
      </c>
    </row>
    <row r="2978" spans="1:13" x14ac:dyDescent="0.25">
      <c r="A2978" s="2"/>
      <c r="B2978" s="1" t="s">
        <v>54</v>
      </c>
      <c r="C2978" s="1" t="s">
        <v>54</v>
      </c>
      <c r="D2978" s="1" t="s">
        <v>54</v>
      </c>
      <c r="E2978" s="1" t="s">
        <v>54</v>
      </c>
      <c r="I2978" s="1" t="s">
        <v>54</v>
      </c>
      <c r="J2978" s="2"/>
      <c r="K2978" s="1" t="s">
        <v>54</v>
      </c>
      <c r="M2978" s="1" t="b">
        <f>OR(Solution!$C$2=1,INDEX(Solution!$A$1:$A$11,Solution!$C$2)=Sales_Pipeline[Country])</f>
        <v>1</v>
      </c>
    </row>
    <row r="2979" spans="1:13" x14ac:dyDescent="0.25">
      <c r="A2979" s="2"/>
      <c r="B2979" s="1" t="s">
        <v>54</v>
      </c>
      <c r="C2979" s="1" t="s">
        <v>54</v>
      </c>
      <c r="D2979" s="1" t="s">
        <v>54</v>
      </c>
      <c r="E2979" s="1" t="s">
        <v>54</v>
      </c>
      <c r="I2979" s="1" t="s">
        <v>54</v>
      </c>
      <c r="J2979" s="2"/>
      <c r="K2979" s="1" t="s">
        <v>54</v>
      </c>
      <c r="M2979" s="1" t="b">
        <f>OR(Solution!$C$2=1,INDEX(Solution!$A$1:$A$11,Solution!$C$2)=Sales_Pipeline[Country])</f>
        <v>1</v>
      </c>
    </row>
    <row r="2980" spans="1:13" x14ac:dyDescent="0.25">
      <c r="A2980" s="2"/>
      <c r="B2980" s="1" t="s">
        <v>54</v>
      </c>
      <c r="C2980" s="1" t="s">
        <v>54</v>
      </c>
      <c r="D2980" s="1" t="s">
        <v>54</v>
      </c>
      <c r="E2980" s="1" t="s">
        <v>54</v>
      </c>
      <c r="I2980" s="1" t="s">
        <v>54</v>
      </c>
      <c r="J2980" s="2"/>
      <c r="K2980" s="1" t="s">
        <v>54</v>
      </c>
      <c r="M2980" s="1" t="b">
        <f>OR(Solution!$C$2=1,INDEX(Solution!$A$1:$A$11,Solution!$C$2)=Sales_Pipeline[Country])</f>
        <v>1</v>
      </c>
    </row>
    <row r="2981" spans="1:13" x14ac:dyDescent="0.25">
      <c r="A2981" s="2"/>
      <c r="B2981" s="1" t="s">
        <v>54</v>
      </c>
      <c r="C2981" s="1" t="s">
        <v>54</v>
      </c>
      <c r="D2981" s="1" t="s">
        <v>54</v>
      </c>
      <c r="E2981" s="1" t="s">
        <v>54</v>
      </c>
      <c r="I2981" s="1" t="s">
        <v>54</v>
      </c>
      <c r="J2981" s="2"/>
      <c r="K2981" s="1" t="s">
        <v>54</v>
      </c>
      <c r="M2981" s="1" t="b">
        <f>OR(Solution!$C$2=1,INDEX(Solution!$A$1:$A$11,Solution!$C$2)=Sales_Pipeline[Country])</f>
        <v>1</v>
      </c>
    </row>
    <row r="2982" spans="1:13" x14ac:dyDescent="0.25">
      <c r="A2982" s="2"/>
      <c r="B2982" s="1" t="s">
        <v>54</v>
      </c>
      <c r="C2982" s="1" t="s">
        <v>54</v>
      </c>
      <c r="D2982" s="1" t="s">
        <v>54</v>
      </c>
      <c r="E2982" s="1" t="s">
        <v>54</v>
      </c>
      <c r="I2982" s="1" t="s">
        <v>54</v>
      </c>
      <c r="J2982" s="2"/>
      <c r="K2982" s="1" t="s">
        <v>54</v>
      </c>
      <c r="M2982" s="1" t="b">
        <f>OR(Solution!$C$2=1,INDEX(Solution!$A$1:$A$11,Solution!$C$2)=Sales_Pipeline[Country])</f>
        <v>1</v>
      </c>
    </row>
    <row r="2983" spans="1:13" x14ac:dyDescent="0.25">
      <c r="A2983" s="2"/>
      <c r="B2983" s="1" t="s">
        <v>54</v>
      </c>
      <c r="C2983" s="1" t="s">
        <v>54</v>
      </c>
      <c r="D2983" s="1" t="s">
        <v>54</v>
      </c>
      <c r="E2983" s="1" t="s">
        <v>54</v>
      </c>
      <c r="I2983" s="1" t="s">
        <v>54</v>
      </c>
      <c r="J2983" s="2"/>
      <c r="K2983" s="1" t="s">
        <v>54</v>
      </c>
      <c r="M2983" s="1" t="b">
        <f>OR(Solution!$C$2=1,INDEX(Solution!$A$1:$A$11,Solution!$C$2)=Sales_Pipeline[Country])</f>
        <v>1</v>
      </c>
    </row>
    <row r="2984" spans="1:13" x14ac:dyDescent="0.25">
      <c r="A2984" s="2"/>
      <c r="B2984" s="1" t="s">
        <v>54</v>
      </c>
      <c r="C2984" s="1" t="s">
        <v>54</v>
      </c>
      <c r="D2984" s="1" t="s">
        <v>54</v>
      </c>
      <c r="E2984" s="1" t="s">
        <v>54</v>
      </c>
      <c r="I2984" s="1" t="s">
        <v>54</v>
      </c>
      <c r="J2984" s="2"/>
      <c r="K2984" s="1" t="s">
        <v>54</v>
      </c>
      <c r="M2984" s="1" t="b">
        <f>OR(Solution!$C$2=1,INDEX(Solution!$A$1:$A$11,Solution!$C$2)=Sales_Pipeline[Country])</f>
        <v>1</v>
      </c>
    </row>
    <row r="2985" spans="1:13" x14ac:dyDescent="0.25">
      <c r="A2985" s="2"/>
      <c r="B2985" s="1" t="s">
        <v>54</v>
      </c>
      <c r="C2985" s="1" t="s">
        <v>54</v>
      </c>
      <c r="D2985" s="1" t="s">
        <v>54</v>
      </c>
      <c r="E2985" s="1" t="s">
        <v>54</v>
      </c>
      <c r="I2985" s="1" t="s">
        <v>54</v>
      </c>
      <c r="J2985" s="2"/>
      <c r="K2985" s="1" t="s">
        <v>54</v>
      </c>
      <c r="M2985" s="1" t="b">
        <f>OR(Solution!$C$2=1,INDEX(Solution!$A$1:$A$11,Solution!$C$2)=Sales_Pipeline[Country])</f>
        <v>1</v>
      </c>
    </row>
    <row r="2986" spans="1:13" x14ac:dyDescent="0.25">
      <c r="A2986" s="2"/>
      <c r="B2986" s="1" t="s">
        <v>54</v>
      </c>
      <c r="C2986" s="1" t="s">
        <v>54</v>
      </c>
      <c r="D2986" s="1" t="s">
        <v>54</v>
      </c>
      <c r="E2986" s="1" t="s">
        <v>54</v>
      </c>
      <c r="I2986" s="1" t="s">
        <v>54</v>
      </c>
      <c r="J2986" s="2"/>
      <c r="K2986" s="1" t="s">
        <v>54</v>
      </c>
      <c r="M2986" s="1" t="b">
        <f>OR(Solution!$C$2=1,INDEX(Solution!$A$1:$A$11,Solution!$C$2)=Sales_Pipeline[Country])</f>
        <v>1</v>
      </c>
    </row>
    <row r="2987" spans="1:13" x14ac:dyDescent="0.25">
      <c r="A2987" s="2"/>
      <c r="B2987" s="1" t="s">
        <v>54</v>
      </c>
      <c r="C2987" s="1" t="s">
        <v>54</v>
      </c>
      <c r="D2987" s="1" t="s">
        <v>54</v>
      </c>
      <c r="E2987" s="1" t="s">
        <v>54</v>
      </c>
      <c r="I2987" s="1" t="s">
        <v>54</v>
      </c>
      <c r="J2987" s="2"/>
      <c r="K2987" s="1" t="s">
        <v>54</v>
      </c>
      <c r="M2987" s="1" t="b">
        <f>OR(Solution!$C$2=1,INDEX(Solution!$A$1:$A$11,Solution!$C$2)=Sales_Pipeline[Country])</f>
        <v>1</v>
      </c>
    </row>
    <row r="2988" spans="1:13" x14ac:dyDescent="0.25">
      <c r="A2988" s="2"/>
      <c r="B2988" s="1" t="s">
        <v>54</v>
      </c>
      <c r="C2988" s="1" t="s">
        <v>54</v>
      </c>
      <c r="D2988" s="1" t="s">
        <v>54</v>
      </c>
      <c r="E2988" s="1" t="s">
        <v>54</v>
      </c>
      <c r="I2988" s="1" t="s">
        <v>54</v>
      </c>
      <c r="J2988" s="2"/>
      <c r="K2988" s="1" t="s">
        <v>54</v>
      </c>
      <c r="M2988" s="1" t="b">
        <f>OR(Solution!$C$2=1,INDEX(Solution!$A$1:$A$11,Solution!$C$2)=Sales_Pipeline[Country])</f>
        <v>1</v>
      </c>
    </row>
    <row r="2989" spans="1:13" x14ac:dyDescent="0.25">
      <c r="A2989" s="2"/>
      <c r="B2989" s="1" t="s">
        <v>54</v>
      </c>
      <c r="C2989" s="1" t="s">
        <v>54</v>
      </c>
      <c r="D2989" s="1" t="s">
        <v>54</v>
      </c>
      <c r="E2989" s="1" t="s">
        <v>54</v>
      </c>
      <c r="I2989" s="1" t="s">
        <v>54</v>
      </c>
      <c r="J2989" s="2"/>
      <c r="K2989" s="1" t="s">
        <v>54</v>
      </c>
      <c r="M2989" s="1" t="b">
        <f>OR(Solution!$C$2=1,INDEX(Solution!$A$1:$A$11,Solution!$C$2)=Sales_Pipeline[Country])</f>
        <v>1</v>
      </c>
    </row>
    <row r="2990" spans="1:13" x14ac:dyDescent="0.25">
      <c r="A2990" s="2"/>
      <c r="B2990" s="1" t="s">
        <v>54</v>
      </c>
      <c r="C2990" s="1" t="s">
        <v>54</v>
      </c>
      <c r="D2990" s="1" t="s">
        <v>54</v>
      </c>
      <c r="E2990" s="1" t="s">
        <v>54</v>
      </c>
      <c r="I2990" s="1" t="s">
        <v>54</v>
      </c>
      <c r="J2990" s="2"/>
      <c r="K2990" s="1" t="s">
        <v>54</v>
      </c>
      <c r="M2990" s="1" t="b">
        <f>OR(Solution!$C$2=1,INDEX(Solution!$A$1:$A$11,Solution!$C$2)=Sales_Pipeline[Country])</f>
        <v>1</v>
      </c>
    </row>
    <row r="2991" spans="1:13" x14ac:dyDescent="0.25">
      <c r="A2991" s="2"/>
      <c r="B2991" s="1" t="s">
        <v>54</v>
      </c>
      <c r="C2991" s="1" t="s">
        <v>54</v>
      </c>
      <c r="D2991" s="1" t="s">
        <v>54</v>
      </c>
      <c r="E2991" s="1" t="s">
        <v>54</v>
      </c>
      <c r="I2991" s="1" t="s">
        <v>54</v>
      </c>
      <c r="J2991" s="2"/>
      <c r="K2991" s="1" t="s">
        <v>54</v>
      </c>
      <c r="M2991" s="1" t="b">
        <f>OR(Solution!$C$2=1,INDEX(Solution!$A$1:$A$11,Solution!$C$2)=Sales_Pipeline[Country])</f>
        <v>1</v>
      </c>
    </row>
    <row r="2992" spans="1:13" x14ac:dyDescent="0.25">
      <c r="A2992" s="2"/>
      <c r="B2992" s="1" t="s">
        <v>54</v>
      </c>
      <c r="C2992" s="1" t="s">
        <v>54</v>
      </c>
      <c r="D2992" s="1" t="s">
        <v>54</v>
      </c>
      <c r="E2992" s="1" t="s">
        <v>54</v>
      </c>
      <c r="I2992" s="1" t="s">
        <v>54</v>
      </c>
      <c r="J2992" s="2"/>
      <c r="K2992" s="1" t="s">
        <v>54</v>
      </c>
      <c r="M2992" s="1" t="b">
        <f>OR(Solution!$C$2=1,INDEX(Solution!$A$1:$A$11,Solution!$C$2)=Sales_Pipeline[Country])</f>
        <v>1</v>
      </c>
    </row>
    <row r="2993" spans="1:13" x14ac:dyDescent="0.25">
      <c r="A2993" s="2"/>
      <c r="B2993" s="1" t="s">
        <v>54</v>
      </c>
      <c r="C2993" s="1" t="s">
        <v>54</v>
      </c>
      <c r="D2993" s="1" t="s">
        <v>54</v>
      </c>
      <c r="E2993" s="1" t="s">
        <v>54</v>
      </c>
      <c r="I2993" s="1" t="s">
        <v>54</v>
      </c>
      <c r="J2993" s="2"/>
      <c r="K2993" s="1" t="s">
        <v>54</v>
      </c>
      <c r="M2993" s="1" t="b">
        <f>OR(Solution!$C$2=1,INDEX(Solution!$A$1:$A$11,Solution!$C$2)=Sales_Pipeline[Country])</f>
        <v>1</v>
      </c>
    </row>
    <row r="2994" spans="1:13" x14ac:dyDescent="0.25">
      <c r="A2994" s="2"/>
      <c r="B2994" s="1" t="s">
        <v>54</v>
      </c>
      <c r="C2994" s="1" t="s">
        <v>54</v>
      </c>
      <c r="D2994" s="1" t="s">
        <v>54</v>
      </c>
      <c r="E2994" s="1" t="s">
        <v>54</v>
      </c>
      <c r="I2994" s="1" t="s">
        <v>54</v>
      </c>
      <c r="J2994" s="2"/>
      <c r="K2994" s="1" t="s">
        <v>54</v>
      </c>
      <c r="M2994" s="1" t="b">
        <f>OR(Solution!$C$2=1,INDEX(Solution!$A$1:$A$11,Solution!$C$2)=Sales_Pipeline[Country])</f>
        <v>1</v>
      </c>
    </row>
    <row r="2995" spans="1:13" x14ac:dyDescent="0.25">
      <c r="A2995" s="2"/>
      <c r="B2995" s="1" t="s">
        <v>54</v>
      </c>
      <c r="C2995" s="1" t="s">
        <v>54</v>
      </c>
      <c r="D2995" s="1" t="s">
        <v>54</v>
      </c>
      <c r="E2995" s="1" t="s">
        <v>54</v>
      </c>
      <c r="I2995" s="1" t="s">
        <v>54</v>
      </c>
      <c r="J2995" s="2"/>
      <c r="K2995" s="1" t="s">
        <v>54</v>
      </c>
      <c r="M2995" s="1" t="b">
        <f>OR(Solution!$C$2=1,INDEX(Solution!$A$1:$A$11,Solution!$C$2)=Sales_Pipeline[Country])</f>
        <v>1</v>
      </c>
    </row>
    <row r="2996" spans="1:13" x14ac:dyDescent="0.25">
      <c r="A2996" s="2"/>
      <c r="B2996" s="1" t="s">
        <v>54</v>
      </c>
      <c r="C2996" s="1" t="s">
        <v>54</v>
      </c>
      <c r="D2996" s="1" t="s">
        <v>54</v>
      </c>
      <c r="E2996" s="1" t="s">
        <v>54</v>
      </c>
      <c r="I2996" s="1" t="s">
        <v>54</v>
      </c>
      <c r="J2996" s="2"/>
      <c r="K2996" s="1" t="s">
        <v>54</v>
      </c>
      <c r="M2996" s="1" t="b">
        <f>OR(Solution!$C$2=1,INDEX(Solution!$A$1:$A$11,Solution!$C$2)=Sales_Pipeline[Country])</f>
        <v>1</v>
      </c>
    </row>
    <row r="2997" spans="1:13" x14ac:dyDescent="0.25">
      <c r="A2997" s="2"/>
      <c r="B2997" s="1" t="s">
        <v>54</v>
      </c>
      <c r="C2997" s="1" t="s">
        <v>54</v>
      </c>
      <c r="D2997" s="1" t="s">
        <v>54</v>
      </c>
      <c r="E2997" s="1" t="s">
        <v>54</v>
      </c>
      <c r="I2997" s="1" t="s">
        <v>54</v>
      </c>
      <c r="J2997" s="2"/>
      <c r="K2997" s="1" t="s">
        <v>54</v>
      </c>
      <c r="M2997" s="1" t="b">
        <f>OR(Solution!$C$2=1,INDEX(Solution!$A$1:$A$11,Solution!$C$2)=Sales_Pipeline[Country])</f>
        <v>1</v>
      </c>
    </row>
    <row r="2998" spans="1:13" x14ac:dyDescent="0.25">
      <c r="A2998" s="2"/>
      <c r="B2998" s="1" t="s">
        <v>54</v>
      </c>
      <c r="C2998" s="1" t="s">
        <v>54</v>
      </c>
      <c r="D2998" s="1" t="s">
        <v>54</v>
      </c>
      <c r="E2998" s="1" t="s">
        <v>54</v>
      </c>
      <c r="I2998" s="1" t="s">
        <v>54</v>
      </c>
      <c r="J2998" s="2"/>
      <c r="K2998" s="1" t="s">
        <v>54</v>
      </c>
      <c r="M2998" s="1" t="b">
        <f>OR(Solution!$C$2=1,INDEX(Solution!$A$1:$A$11,Solution!$C$2)=Sales_Pipeline[Country])</f>
        <v>1</v>
      </c>
    </row>
    <row r="2999" spans="1:13" x14ac:dyDescent="0.25">
      <c r="A2999" s="2"/>
      <c r="B2999" s="1" t="s">
        <v>54</v>
      </c>
      <c r="C2999" s="1" t="s">
        <v>54</v>
      </c>
      <c r="D2999" s="1" t="s">
        <v>54</v>
      </c>
      <c r="E2999" s="1" t="s">
        <v>54</v>
      </c>
      <c r="I2999" s="1" t="s">
        <v>54</v>
      </c>
      <c r="J2999" s="2"/>
      <c r="K2999" s="1" t="s">
        <v>54</v>
      </c>
      <c r="M2999" s="1" t="b">
        <f>OR(Solution!$C$2=1,INDEX(Solution!$A$1:$A$11,Solution!$C$2)=Sales_Pipeline[Country])</f>
        <v>1</v>
      </c>
    </row>
    <row r="3000" spans="1:13" x14ac:dyDescent="0.25">
      <c r="A3000" s="2"/>
      <c r="B3000" s="1" t="s">
        <v>54</v>
      </c>
      <c r="C3000" s="1" t="s">
        <v>54</v>
      </c>
      <c r="D3000" s="1" t="s">
        <v>54</v>
      </c>
      <c r="E3000" s="1" t="s">
        <v>54</v>
      </c>
      <c r="I3000" s="1" t="s">
        <v>54</v>
      </c>
      <c r="J3000" s="2"/>
      <c r="K3000" s="1" t="s">
        <v>54</v>
      </c>
      <c r="M3000" s="1" t="b">
        <f>OR(Solution!$C$2=1,INDEX(Solution!$A$1:$A$11,Solution!$C$2)=Sales_Pipeline[Country])</f>
        <v>1</v>
      </c>
    </row>
    <row r="3001" spans="1:13" x14ac:dyDescent="0.25">
      <c r="A3001" s="2"/>
      <c r="B3001" s="1" t="s">
        <v>54</v>
      </c>
      <c r="C3001" s="1" t="s">
        <v>54</v>
      </c>
      <c r="D3001" s="1" t="s">
        <v>54</v>
      </c>
      <c r="E3001" s="1" t="s">
        <v>54</v>
      </c>
      <c r="I3001" s="1" t="s">
        <v>54</v>
      </c>
      <c r="J3001" s="2"/>
      <c r="K3001" s="1" t="s">
        <v>54</v>
      </c>
      <c r="M3001" s="1" t="b">
        <f>OR(Solution!$C$2=1,INDEX(Solution!$A$1:$A$11,Solution!$C$2)=Sales_Pipeline[Country])</f>
        <v>1</v>
      </c>
    </row>
    <row r="3002" spans="1:13" x14ac:dyDescent="0.25">
      <c r="A3002" s="2"/>
      <c r="B3002" s="1" t="s">
        <v>54</v>
      </c>
      <c r="C3002" s="1" t="s">
        <v>54</v>
      </c>
      <c r="D3002" s="1" t="s">
        <v>54</v>
      </c>
      <c r="E3002" s="1" t="s">
        <v>54</v>
      </c>
      <c r="I3002" s="1" t="s">
        <v>54</v>
      </c>
      <c r="J3002" s="2"/>
      <c r="K3002" s="1" t="s">
        <v>54</v>
      </c>
      <c r="M3002" s="1" t="b">
        <f>OR(Solution!$C$2=1,INDEX(Solution!$A$1:$A$11,Solution!$C$2)=Sales_Pipeline[Country])</f>
        <v>1</v>
      </c>
    </row>
    <row r="3003" spans="1:13" x14ac:dyDescent="0.25">
      <c r="A3003" s="2"/>
      <c r="B3003" s="1" t="s">
        <v>54</v>
      </c>
      <c r="C3003" s="1" t="s">
        <v>54</v>
      </c>
      <c r="D3003" s="1" t="s">
        <v>54</v>
      </c>
      <c r="E3003" s="1" t="s">
        <v>54</v>
      </c>
      <c r="I3003" s="1" t="s">
        <v>54</v>
      </c>
      <c r="J3003" s="2"/>
      <c r="K3003" s="1" t="s">
        <v>54</v>
      </c>
      <c r="M3003" s="1" t="b">
        <f>OR(Solution!$C$2=1,INDEX(Solution!$A$1:$A$11,Solution!$C$2)=Sales_Pipeline[Country])</f>
        <v>1</v>
      </c>
    </row>
    <row r="3004" spans="1:13" x14ac:dyDescent="0.25">
      <c r="A3004" s="2"/>
      <c r="B3004" s="1" t="s">
        <v>54</v>
      </c>
      <c r="C3004" s="1" t="s">
        <v>54</v>
      </c>
      <c r="D3004" s="1" t="s">
        <v>54</v>
      </c>
      <c r="E3004" s="1" t="s">
        <v>54</v>
      </c>
      <c r="I3004" s="1" t="s">
        <v>54</v>
      </c>
      <c r="J3004" s="2"/>
      <c r="K3004" s="1" t="s">
        <v>54</v>
      </c>
      <c r="M3004" s="1" t="b">
        <f>OR(Solution!$C$2=1,INDEX(Solution!$A$1:$A$11,Solution!$C$2)=Sales_Pipeline[Country])</f>
        <v>1</v>
      </c>
    </row>
    <row r="3005" spans="1:13" x14ac:dyDescent="0.25">
      <c r="A3005" s="2"/>
      <c r="B3005" s="1" t="s">
        <v>54</v>
      </c>
      <c r="C3005" s="1" t="s">
        <v>54</v>
      </c>
      <c r="D3005" s="1" t="s">
        <v>54</v>
      </c>
      <c r="E3005" s="1" t="s">
        <v>54</v>
      </c>
      <c r="I3005" s="1" t="s">
        <v>54</v>
      </c>
      <c r="J3005" s="2"/>
      <c r="K3005" s="1" t="s">
        <v>54</v>
      </c>
      <c r="M3005" s="1" t="b">
        <f>OR(Solution!$C$2=1,INDEX(Solution!$A$1:$A$11,Solution!$C$2)=Sales_Pipeline[Country])</f>
        <v>1</v>
      </c>
    </row>
    <row r="3006" spans="1:13" x14ac:dyDescent="0.25">
      <c r="A3006" s="2"/>
      <c r="B3006" s="1" t="s">
        <v>54</v>
      </c>
      <c r="C3006" s="1" t="s">
        <v>54</v>
      </c>
      <c r="D3006" s="1" t="s">
        <v>54</v>
      </c>
      <c r="E3006" s="1" t="s">
        <v>54</v>
      </c>
      <c r="I3006" s="1" t="s">
        <v>54</v>
      </c>
      <c r="J3006" s="2"/>
      <c r="K3006" s="1" t="s">
        <v>54</v>
      </c>
      <c r="M3006" s="1" t="b">
        <f>OR(Solution!$C$2=1,INDEX(Solution!$A$1:$A$11,Solution!$C$2)=Sales_Pipeline[Country])</f>
        <v>1</v>
      </c>
    </row>
    <row r="3007" spans="1:13" x14ac:dyDescent="0.25">
      <c r="A3007" s="2"/>
      <c r="B3007" s="1" t="s">
        <v>54</v>
      </c>
      <c r="C3007" s="1" t="s">
        <v>54</v>
      </c>
      <c r="D3007" s="1" t="s">
        <v>54</v>
      </c>
      <c r="E3007" s="1" t="s">
        <v>54</v>
      </c>
      <c r="I3007" s="1" t="s">
        <v>54</v>
      </c>
      <c r="J3007" s="2"/>
      <c r="K3007" s="1" t="s">
        <v>54</v>
      </c>
      <c r="M3007" s="1" t="b">
        <f>OR(Solution!$C$2=1,INDEX(Solution!$A$1:$A$11,Solution!$C$2)=Sales_Pipeline[Country])</f>
        <v>1</v>
      </c>
    </row>
    <row r="3008" spans="1:13" x14ac:dyDescent="0.25">
      <c r="A3008" s="2"/>
      <c r="B3008" s="1" t="s">
        <v>54</v>
      </c>
      <c r="C3008" s="1" t="s">
        <v>54</v>
      </c>
      <c r="D3008" s="1" t="s">
        <v>54</v>
      </c>
      <c r="E3008" s="1" t="s">
        <v>54</v>
      </c>
      <c r="I3008" s="1" t="s">
        <v>54</v>
      </c>
      <c r="J3008" s="2"/>
      <c r="K3008" s="1" t="s">
        <v>54</v>
      </c>
      <c r="M3008" s="1" t="b">
        <f>OR(Solution!$C$2=1,INDEX(Solution!$A$1:$A$11,Solution!$C$2)=Sales_Pipeline[Country])</f>
        <v>1</v>
      </c>
    </row>
    <row r="3009" spans="1:13" x14ac:dyDescent="0.25">
      <c r="A3009" s="2"/>
      <c r="B3009" s="1" t="s">
        <v>54</v>
      </c>
      <c r="C3009" s="1" t="s">
        <v>54</v>
      </c>
      <c r="D3009" s="1" t="s">
        <v>54</v>
      </c>
      <c r="E3009" s="1" t="s">
        <v>54</v>
      </c>
      <c r="I3009" s="1" t="s">
        <v>54</v>
      </c>
      <c r="J3009" s="2"/>
      <c r="K3009" s="1" t="s">
        <v>54</v>
      </c>
      <c r="M3009" s="1" t="b">
        <f>OR(Solution!$C$2=1,INDEX(Solution!$A$1:$A$11,Solution!$C$2)=Sales_Pipeline[Country])</f>
        <v>1</v>
      </c>
    </row>
    <row r="3010" spans="1:13" x14ac:dyDescent="0.25">
      <c r="A3010" s="2"/>
      <c r="B3010" s="1" t="s">
        <v>54</v>
      </c>
      <c r="C3010" s="1" t="s">
        <v>54</v>
      </c>
      <c r="D3010" s="1" t="s">
        <v>54</v>
      </c>
      <c r="E3010" s="1" t="s">
        <v>54</v>
      </c>
      <c r="I3010" s="1" t="s">
        <v>54</v>
      </c>
      <c r="J3010" s="2"/>
      <c r="K3010" s="1" t="s">
        <v>54</v>
      </c>
      <c r="M3010" s="1" t="b">
        <f>OR(Solution!$C$2=1,INDEX(Solution!$A$1:$A$11,Solution!$C$2)=Sales_Pipeline[Country])</f>
        <v>1</v>
      </c>
    </row>
    <row r="3011" spans="1:13" x14ac:dyDescent="0.25">
      <c r="A3011" s="2"/>
      <c r="B3011" s="1" t="s">
        <v>54</v>
      </c>
      <c r="C3011" s="1" t="s">
        <v>54</v>
      </c>
      <c r="D3011" s="1" t="s">
        <v>54</v>
      </c>
      <c r="E3011" s="1" t="s">
        <v>54</v>
      </c>
      <c r="I3011" s="1" t="s">
        <v>54</v>
      </c>
      <c r="J3011" s="2"/>
      <c r="K3011" s="1" t="s">
        <v>54</v>
      </c>
      <c r="M3011" s="1" t="b">
        <f>OR(Solution!$C$2=1,INDEX(Solution!$A$1:$A$11,Solution!$C$2)=Sales_Pipeline[Country])</f>
        <v>1</v>
      </c>
    </row>
    <row r="3012" spans="1:13" x14ac:dyDescent="0.25">
      <c r="A3012" s="2"/>
      <c r="B3012" s="1" t="s">
        <v>54</v>
      </c>
      <c r="C3012" s="1" t="s">
        <v>54</v>
      </c>
      <c r="D3012" s="1" t="s">
        <v>54</v>
      </c>
      <c r="E3012" s="1" t="s">
        <v>54</v>
      </c>
      <c r="I3012" s="1" t="s">
        <v>54</v>
      </c>
      <c r="J3012" s="2"/>
      <c r="K3012" s="1" t="s">
        <v>54</v>
      </c>
      <c r="M3012" s="1" t="b">
        <f>OR(Solution!$C$2=1,INDEX(Solution!$A$1:$A$11,Solution!$C$2)=Sales_Pipeline[Country])</f>
        <v>1</v>
      </c>
    </row>
    <row r="3013" spans="1:13" x14ac:dyDescent="0.25">
      <c r="A3013" s="2"/>
      <c r="B3013" s="1" t="s">
        <v>54</v>
      </c>
      <c r="C3013" s="1" t="s">
        <v>54</v>
      </c>
      <c r="D3013" s="1" t="s">
        <v>54</v>
      </c>
      <c r="E3013" s="1" t="s">
        <v>54</v>
      </c>
      <c r="I3013" s="1" t="s">
        <v>54</v>
      </c>
      <c r="J3013" s="2"/>
      <c r="K3013" s="1" t="s">
        <v>54</v>
      </c>
      <c r="M3013" s="1" t="b">
        <f>OR(Solution!$C$2=1,INDEX(Solution!$A$1:$A$11,Solution!$C$2)=Sales_Pipeline[Country])</f>
        <v>1</v>
      </c>
    </row>
    <row r="3014" spans="1:13" x14ac:dyDescent="0.25">
      <c r="A3014" s="2"/>
      <c r="B3014" s="1" t="s">
        <v>54</v>
      </c>
      <c r="C3014" s="1" t="s">
        <v>54</v>
      </c>
      <c r="D3014" s="1" t="s">
        <v>54</v>
      </c>
      <c r="E3014" s="1" t="s">
        <v>54</v>
      </c>
      <c r="I3014" s="1" t="s">
        <v>54</v>
      </c>
      <c r="J3014" s="2"/>
      <c r="K3014" s="1" t="s">
        <v>54</v>
      </c>
      <c r="M3014" s="1" t="b">
        <f>OR(Solution!$C$2=1,INDEX(Solution!$A$1:$A$11,Solution!$C$2)=Sales_Pipeline[Country])</f>
        <v>1</v>
      </c>
    </row>
    <row r="3015" spans="1:13" x14ac:dyDescent="0.25">
      <c r="A3015" s="2"/>
      <c r="B3015" s="1" t="s">
        <v>54</v>
      </c>
      <c r="C3015" s="1" t="s">
        <v>54</v>
      </c>
      <c r="D3015" s="1" t="s">
        <v>54</v>
      </c>
      <c r="E3015" s="1" t="s">
        <v>54</v>
      </c>
      <c r="I3015" s="1" t="s">
        <v>54</v>
      </c>
      <c r="J3015" s="2"/>
      <c r="K3015" s="1" t="s">
        <v>54</v>
      </c>
      <c r="M3015" s="1" t="b">
        <f>OR(Solution!$C$2=1,INDEX(Solution!$A$1:$A$11,Solution!$C$2)=Sales_Pipeline[Country])</f>
        <v>1</v>
      </c>
    </row>
    <row r="3016" spans="1:13" x14ac:dyDescent="0.25">
      <c r="A3016" s="2"/>
      <c r="B3016" s="1" t="s">
        <v>54</v>
      </c>
      <c r="C3016" s="1" t="s">
        <v>54</v>
      </c>
      <c r="D3016" s="1" t="s">
        <v>54</v>
      </c>
      <c r="E3016" s="1" t="s">
        <v>54</v>
      </c>
      <c r="I3016" s="1" t="s">
        <v>54</v>
      </c>
      <c r="J3016" s="2"/>
      <c r="K3016" s="1" t="s">
        <v>54</v>
      </c>
      <c r="M3016" s="1" t="b">
        <f>OR(Solution!$C$2=1,INDEX(Solution!$A$1:$A$11,Solution!$C$2)=Sales_Pipeline[Country])</f>
        <v>1</v>
      </c>
    </row>
    <row r="3017" spans="1:13" x14ac:dyDescent="0.25">
      <c r="A3017" s="2"/>
      <c r="B3017" s="1" t="s">
        <v>54</v>
      </c>
      <c r="C3017" s="1" t="s">
        <v>54</v>
      </c>
      <c r="D3017" s="1" t="s">
        <v>54</v>
      </c>
      <c r="E3017" s="1" t="s">
        <v>54</v>
      </c>
      <c r="I3017" s="1" t="s">
        <v>54</v>
      </c>
      <c r="J3017" s="2"/>
      <c r="K3017" s="1" t="s">
        <v>54</v>
      </c>
      <c r="M3017" s="1" t="b">
        <f>OR(Solution!$C$2=1,INDEX(Solution!$A$1:$A$11,Solution!$C$2)=Sales_Pipeline[Country])</f>
        <v>1</v>
      </c>
    </row>
    <row r="3018" spans="1:13" x14ac:dyDescent="0.25">
      <c r="A3018" s="2"/>
      <c r="B3018" s="1" t="s">
        <v>54</v>
      </c>
      <c r="C3018" s="1" t="s">
        <v>54</v>
      </c>
      <c r="D3018" s="1" t="s">
        <v>54</v>
      </c>
      <c r="E3018" s="1" t="s">
        <v>54</v>
      </c>
      <c r="I3018" s="1" t="s">
        <v>54</v>
      </c>
      <c r="J3018" s="2"/>
      <c r="K3018" s="1" t="s">
        <v>54</v>
      </c>
      <c r="M3018" s="1" t="b">
        <f>OR(Solution!$C$2=1,INDEX(Solution!$A$1:$A$11,Solution!$C$2)=Sales_Pipeline[Country])</f>
        <v>1</v>
      </c>
    </row>
    <row r="3019" spans="1:13" x14ac:dyDescent="0.25">
      <c r="A3019" s="2"/>
      <c r="B3019" s="1" t="s">
        <v>54</v>
      </c>
      <c r="C3019" s="1" t="s">
        <v>54</v>
      </c>
      <c r="D3019" s="1" t="s">
        <v>54</v>
      </c>
      <c r="E3019" s="1" t="s">
        <v>54</v>
      </c>
      <c r="I3019" s="1" t="s">
        <v>54</v>
      </c>
      <c r="J3019" s="2"/>
      <c r="K3019" s="1" t="s">
        <v>54</v>
      </c>
      <c r="M3019" s="1" t="b">
        <f>OR(Solution!$C$2=1,INDEX(Solution!$A$1:$A$11,Solution!$C$2)=Sales_Pipeline[Country])</f>
        <v>1</v>
      </c>
    </row>
    <row r="3020" spans="1:13" x14ac:dyDescent="0.25">
      <c r="A3020" s="2"/>
      <c r="B3020" s="1" t="s">
        <v>54</v>
      </c>
      <c r="C3020" s="1" t="s">
        <v>54</v>
      </c>
      <c r="D3020" s="1" t="s">
        <v>54</v>
      </c>
      <c r="E3020" s="1" t="s">
        <v>54</v>
      </c>
      <c r="I3020" s="1" t="s">
        <v>54</v>
      </c>
      <c r="J3020" s="2"/>
      <c r="K3020" s="1" t="s">
        <v>54</v>
      </c>
      <c r="M3020" s="1" t="b">
        <f>OR(Solution!$C$2=1,INDEX(Solution!$A$1:$A$11,Solution!$C$2)=Sales_Pipeline[Country])</f>
        <v>1</v>
      </c>
    </row>
    <row r="3021" spans="1:13" x14ac:dyDescent="0.25">
      <c r="A3021" s="2"/>
      <c r="B3021" s="1" t="s">
        <v>54</v>
      </c>
      <c r="C3021" s="1" t="s">
        <v>54</v>
      </c>
      <c r="D3021" s="1" t="s">
        <v>54</v>
      </c>
      <c r="E3021" s="1" t="s">
        <v>54</v>
      </c>
      <c r="I3021" s="1" t="s">
        <v>54</v>
      </c>
      <c r="J3021" s="2"/>
      <c r="K3021" s="1" t="s">
        <v>54</v>
      </c>
      <c r="M3021" s="1" t="b">
        <f>OR(Solution!$C$2=1,INDEX(Solution!$A$1:$A$11,Solution!$C$2)=Sales_Pipeline[Country])</f>
        <v>1</v>
      </c>
    </row>
    <row r="3022" spans="1:13" x14ac:dyDescent="0.25">
      <c r="A3022" s="2"/>
      <c r="B3022" s="1" t="s">
        <v>54</v>
      </c>
      <c r="C3022" s="1" t="s">
        <v>54</v>
      </c>
      <c r="D3022" s="1" t="s">
        <v>54</v>
      </c>
      <c r="E3022" s="1" t="s">
        <v>54</v>
      </c>
      <c r="I3022" s="1" t="s">
        <v>54</v>
      </c>
      <c r="J3022" s="2"/>
      <c r="K3022" s="1" t="s">
        <v>54</v>
      </c>
      <c r="M3022" s="1" t="b">
        <f>OR(Solution!$C$2=1,INDEX(Solution!$A$1:$A$11,Solution!$C$2)=Sales_Pipeline[Country])</f>
        <v>1</v>
      </c>
    </row>
    <row r="3023" spans="1:13" x14ac:dyDescent="0.25">
      <c r="A3023" s="2"/>
      <c r="B3023" s="1" t="s">
        <v>54</v>
      </c>
      <c r="C3023" s="1" t="s">
        <v>54</v>
      </c>
      <c r="D3023" s="1" t="s">
        <v>54</v>
      </c>
      <c r="E3023" s="1" t="s">
        <v>54</v>
      </c>
      <c r="I3023" s="1" t="s">
        <v>54</v>
      </c>
      <c r="J3023" s="2"/>
      <c r="K3023" s="1" t="s">
        <v>54</v>
      </c>
      <c r="M3023" s="1" t="b">
        <f>OR(Solution!$C$2=1,INDEX(Solution!$A$1:$A$11,Solution!$C$2)=Sales_Pipeline[Country])</f>
        <v>1</v>
      </c>
    </row>
    <row r="3024" spans="1:13" x14ac:dyDescent="0.25">
      <c r="A3024" s="2"/>
      <c r="B3024" s="1" t="s">
        <v>54</v>
      </c>
      <c r="C3024" s="1" t="s">
        <v>54</v>
      </c>
      <c r="D3024" s="1" t="s">
        <v>54</v>
      </c>
      <c r="E3024" s="1" t="s">
        <v>54</v>
      </c>
      <c r="I3024" s="1" t="s">
        <v>54</v>
      </c>
      <c r="J3024" s="2"/>
      <c r="K3024" s="1" t="s">
        <v>54</v>
      </c>
      <c r="M3024" s="1" t="b">
        <f>OR(Solution!$C$2=1,INDEX(Solution!$A$1:$A$11,Solution!$C$2)=Sales_Pipeline[Country])</f>
        <v>1</v>
      </c>
    </row>
    <row r="3025" spans="1:13" x14ac:dyDescent="0.25">
      <c r="A3025" s="2"/>
      <c r="B3025" s="1" t="s">
        <v>54</v>
      </c>
      <c r="C3025" s="1" t="s">
        <v>54</v>
      </c>
      <c r="D3025" s="1" t="s">
        <v>54</v>
      </c>
      <c r="E3025" s="1" t="s">
        <v>54</v>
      </c>
      <c r="I3025" s="1" t="s">
        <v>54</v>
      </c>
      <c r="J3025" s="2"/>
      <c r="K3025" s="1" t="s">
        <v>54</v>
      </c>
      <c r="M3025" s="1" t="b">
        <f>OR(Solution!$C$2=1,INDEX(Solution!$A$1:$A$11,Solution!$C$2)=Sales_Pipeline[Country])</f>
        <v>1</v>
      </c>
    </row>
    <row r="3026" spans="1:13" x14ac:dyDescent="0.25">
      <c r="A3026" s="2"/>
      <c r="B3026" s="1" t="s">
        <v>54</v>
      </c>
      <c r="C3026" s="1" t="s">
        <v>54</v>
      </c>
      <c r="D3026" s="1" t="s">
        <v>54</v>
      </c>
      <c r="E3026" s="1" t="s">
        <v>54</v>
      </c>
      <c r="I3026" s="1" t="s">
        <v>54</v>
      </c>
      <c r="J3026" s="2"/>
      <c r="K3026" s="1" t="s">
        <v>54</v>
      </c>
      <c r="M3026" s="1" t="b">
        <f>OR(Solution!$C$2=1,INDEX(Solution!$A$1:$A$11,Solution!$C$2)=Sales_Pipeline[Country])</f>
        <v>1</v>
      </c>
    </row>
    <row r="3027" spans="1:13" x14ac:dyDescent="0.25">
      <c r="A3027" s="2"/>
      <c r="B3027" s="1" t="s">
        <v>54</v>
      </c>
      <c r="C3027" s="1" t="s">
        <v>54</v>
      </c>
      <c r="D3027" s="1" t="s">
        <v>54</v>
      </c>
      <c r="E3027" s="1" t="s">
        <v>54</v>
      </c>
      <c r="I3027" s="1" t="s">
        <v>54</v>
      </c>
      <c r="J3027" s="2"/>
      <c r="K3027" s="1" t="s">
        <v>54</v>
      </c>
      <c r="M3027" s="1" t="b">
        <f>OR(Solution!$C$2=1,INDEX(Solution!$A$1:$A$11,Solution!$C$2)=Sales_Pipeline[Country])</f>
        <v>1</v>
      </c>
    </row>
    <row r="3028" spans="1:13" x14ac:dyDescent="0.25">
      <c r="A3028" s="2"/>
      <c r="B3028" s="1" t="s">
        <v>54</v>
      </c>
      <c r="C3028" s="1" t="s">
        <v>54</v>
      </c>
      <c r="D3028" s="1" t="s">
        <v>54</v>
      </c>
      <c r="E3028" s="1" t="s">
        <v>54</v>
      </c>
      <c r="I3028" s="1" t="s">
        <v>54</v>
      </c>
      <c r="J3028" s="2"/>
      <c r="K3028" s="1" t="s">
        <v>54</v>
      </c>
      <c r="M3028" s="1" t="b">
        <f>OR(Solution!$C$2=1,INDEX(Solution!$A$1:$A$11,Solution!$C$2)=Sales_Pipeline[Country])</f>
        <v>1</v>
      </c>
    </row>
    <row r="3029" spans="1:13" x14ac:dyDescent="0.25">
      <c r="A3029" s="2"/>
      <c r="B3029" s="1" t="s">
        <v>54</v>
      </c>
      <c r="C3029" s="1" t="s">
        <v>54</v>
      </c>
      <c r="D3029" s="1" t="s">
        <v>54</v>
      </c>
      <c r="E3029" s="1" t="s">
        <v>54</v>
      </c>
      <c r="I3029" s="1" t="s">
        <v>54</v>
      </c>
      <c r="J3029" s="2"/>
      <c r="K3029" s="1" t="s">
        <v>54</v>
      </c>
      <c r="M3029" s="1" t="b">
        <f>OR(Solution!$C$2=1,INDEX(Solution!$A$1:$A$11,Solution!$C$2)=Sales_Pipeline[Country])</f>
        <v>1</v>
      </c>
    </row>
    <row r="3030" spans="1:13" x14ac:dyDescent="0.25">
      <c r="A3030" s="2"/>
      <c r="B3030" s="1" t="s">
        <v>54</v>
      </c>
      <c r="C3030" s="1" t="s">
        <v>54</v>
      </c>
      <c r="D3030" s="1" t="s">
        <v>54</v>
      </c>
      <c r="E3030" s="1" t="s">
        <v>54</v>
      </c>
      <c r="I3030" s="1" t="s">
        <v>54</v>
      </c>
      <c r="J3030" s="2"/>
      <c r="K3030" s="1" t="s">
        <v>54</v>
      </c>
      <c r="M3030" s="1" t="b">
        <f>OR(Solution!$C$2=1,INDEX(Solution!$A$1:$A$11,Solution!$C$2)=Sales_Pipeline[Country])</f>
        <v>1</v>
      </c>
    </row>
    <row r="3031" spans="1:13" x14ac:dyDescent="0.25">
      <c r="A3031" s="2"/>
      <c r="B3031" s="1" t="s">
        <v>54</v>
      </c>
      <c r="C3031" s="1" t="s">
        <v>54</v>
      </c>
      <c r="D3031" s="1" t="s">
        <v>54</v>
      </c>
      <c r="E3031" s="1" t="s">
        <v>54</v>
      </c>
      <c r="I3031" s="1" t="s">
        <v>54</v>
      </c>
      <c r="J3031" s="2"/>
      <c r="K3031" s="1" t="s">
        <v>54</v>
      </c>
      <c r="M3031" s="1" t="b">
        <f>OR(Solution!$C$2=1,INDEX(Solution!$A$1:$A$11,Solution!$C$2)=Sales_Pipeline[Country])</f>
        <v>1</v>
      </c>
    </row>
    <row r="3032" spans="1:13" x14ac:dyDescent="0.25">
      <c r="A3032" s="2"/>
      <c r="B3032" s="1" t="s">
        <v>54</v>
      </c>
      <c r="C3032" s="1" t="s">
        <v>54</v>
      </c>
      <c r="D3032" s="1" t="s">
        <v>54</v>
      </c>
      <c r="E3032" s="1" t="s">
        <v>54</v>
      </c>
      <c r="I3032" s="1" t="s">
        <v>54</v>
      </c>
      <c r="J3032" s="2"/>
      <c r="K3032" s="1" t="s">
        <v>54</v>
      </c>
      <c r="M3032" s="1" t="b">
        <f>OR(Solution!$C$2=1,INDEX(Solution!$A$1:$A$11,Solution!$C$2)=Sales_Pipeline[Country])</f>
        <v>1</v>
      </c>
    </row>
    <row r="3033" spans="1:13" x14ac:dyDescent="0.25">
      <c r="A3033" s="2"/>
      <c r="B3033" s="1" t="s">
        <v>54</v>
      </c>
      <c r="C3033" s="1" t="s">
        <v>54</v>
      </c>
      <c r="D3033" s="1" t="s">
        <v>54</v>
      </c>
      <c r="E3033" s="1" t="s">
        <v>54</v>
      </c>
      <c r="I3033" s="1" t="s">
        <v>54</v>
      </c>
      <c r="J3033" s="2"/>
      <c r="K3033" s="1" t="s">
        <v>54</v>
      </c>
      <c r="M3033" s="1" t="b">
        <f>OR(Solution!$C$2=1,INDEX(Solution!$A$1:$A$11,Solution!$C$2)=Sales_Pipeline[Country])</f>
        <v>1</v>
      </c>
    </row>
    <row r="3034" spans="1:13" x14ac:dyDescent="0.25">
      <c r="A3034" s="2"/>
      <c r="B3034" s="1" t="s">
        <v>54</v>
      </c>
      <c r="C3034" s="1" t="s">
        <v>54</v>
      </c>
      <c r="D3034" s="1" t="s">
        <v>54</v>
      </c>
      <c r="E3034" s="1" t="s">
        <v>54</v>
      </c>
      <c r="I3034" s="1" t="s">
        <v>54</v>
      </c>
      <c r="J3034" s="2"/>
      <c r="K3034" s="1" t="s">
        <v>54</v>
      </c>
      <c r="M3034" s="1" t="b">
        <f>OR(Solution!$C$2=1,INDEX(Solution!$A$1:$A$11,Solution!$C$2)=Sales_Pipeline[Country])</f>
        <v>1</v>
      </c>
    </row>
    <row r="3035" spans="1:13" x14ac:dyDescent="0.25">
      <c r="A3035" s="2"/>
      <c r="B3035" s="1" t="s">
        <v>54</v>
      </c>
      <c r="C3035" s="1" t="s">
        <v>54</v>
      </c>
      <c r="D3035" s="1" t="s">
        <v>54</v>
      </c>
      <c r="E3035" s="1" t="s">
        <v>54</v>
      </c>
      <c r="I3035" s="1" t="s">
        <v>54</v>
      </c>
      <c r="J3035" s="2"/>
      <c r="K3035" s="1" t="s">
        <v>54</v>
      </c>
      <c r="M3035" s="1" t="b">
        <f>OR(Solution!$C$2=1,INDEX(Solution!$A$1:$A$11,Solution!$C$2)=Sales_Pipeline[Country])</f>
        <v>1</v>
      </c>
    </row>
    <row r="3036" spans="1:13" x14ac:dyDescent="0.25">
      <c r="A3036" s="2"/>
      <c r="B3036" s="1" t="s">
        <v>54</v>
      </c>
      <c r="C3036" s="1" t="s">
        <v>54</v>
      </c>
      <c r="D3036" s="1" t="s">
        <v>54</v>
      </c>
      <c r="E3036" s="1" t="s">
        <v>54</v>
      </c>
      <c r="I3036" s="1" t="s">
        <v>54</v>
      </c>
      <c r="J3036" s="2"/>
      <c r="K3036" s="1" t="s">
        <v>54</v>
      </c>
      <c r="M3036" s="1" t="b">
        <f>OR(Solution!$C$2=1,INDEX(Solution!$A$1:$A$11,Solution!$C$2)=Sales_Pipeline[Country])</f>
        <v>1</v>
      </c>
    </row>
    <row r="3037" spans="1:13" x14ac:dyDescent="0.25">
      <c r="A3037" s="2"/>
      <c r="B3037" s="1" t="s">
        <v>54</v>
      </c>
      <c r="C3037" s="1" t="s">
        <v>54</v>
      </c>
      <c r="D3037" s="1" t="s">
        <v>54</v>
      </c>
      <c r="E3037" s="1" t="s">
        <v>54</v>
      </c>
      <c r="I3037" s="1" t="s">
        <v>54</v>
      </c>
      <c r="J3037" s="2"/>
      <c r="K3037" s="1" t="s">
        <v>54</v>
      </c>
      <c r="M3037" s="1" t="b">
        <f>OR(Solution!$C$2=1,INDEX(Solution!$A$1:$A$11,Solution!$C$2)=Sales_Pipeline[Country])</f>
        <v>1</v>
      </c>
    </row>
    <row r="3038" spans="1:13" x14ac:dyDescent="0.25">
      <c r="A3038" s="2"/>
      <c r="B3038" s="1" t="s">
        <v>54</v>
      </c>
      <c r="C3038" s="1" t="s">
        <v>54</v>
      </c>
      <c r="D3038" s="1" t="s">
        <v>54</v>
      </c>
      <c r="E3038" s="1" t="s">
        <v>54</v>
      </c>
      <c r="I3038" s="1" t="s">
        <v>54</v>
      </c>
      <c r="J3038" s="2"/>
      <c r="K3038" s="1" t="s">
        <v>54</v>
      </c>
      <c r="M3038" s="1" t="b">
        <f>OR(Solution!$C$2=1,INDEX(Solution!$A$1:$A$11,Solution!$C$2)=Sales_Pipeline[Country])</f>
        <v>1</v>
      </c>
    </row>
    <row r="3039" spans="1:13" x14ac:dyDescent="0.25">
      <c r="A3039" s="2"/>
      <c r="B3039" s="1" t="s">
        <v>54</v>
      </c>
      <c r="C3039" s="1" t="s">
        <v>54</v>
      </c>
      <c r="D3039" s="1" t="s">
        <v>54</v>
      </c>
      <c r="E3039" s="1" t="s">
        <v>54</v>
      </c>
      <c r="I3039" s="1" t="s">
        <v>54</v>
      </c>
      <c r="J3039" s="2"/>
      <c r="K3039" s="1" t="s">
        <v>54</v>
      </c>
      <c r="M3039" s="1" t="b">
        <f>OR(Solution!$C$2=1,INDEX(Solution!$A$1:$A$11,Solution!$C$2)=Sales_Pipeline[Country])</f>
        <v>1</v>
      </c>
    </row>
    <row r="3040" spans="1:13" x14ac:dyDescent="0.25">
      <c r="A3040" s="2"/>
      <c r="B3040" s="1" t="s">
        <v>54</v>
      </c>
      <c r="C3040" s="1" t="s">
        <v>54</v>
      </c>
      <c r="D3040" s="1" t="s">
        <v>54</v>
      </c>
      <c r="E3040" s="1" t="s">
        <v>54</v>
      </c>
      <c r="I3040" s="1" t="s">
        <v>54</v>
      </c>
      <c r="J3040" s="2"/>
      <c r="K3040" s="1" t="s">
        <v>54</v>
      </c>
      <c r="M3040" s="1" t="b">
        <f>OR(Solution!$C$2=1,INDEX(Solution!$A$1:$A$11,Solution!$C$2)=Sales_Pipeline[Country])</f>
        <v>1</v>
      </c>
    </row>
    <row r="3041" spans="1:13" x14ac:dyDescent="0.25">
      <c r="A3041" s="2"/>
      <c r="B3041" s="1" t="s">
        <v>54</v>
      </c>
      <c r="C3041" s="1" t="s">
        <v>54</v>
      </c>
      <c r="D3041" s="1" t="s">
        <v>54</v>
      </c>
      <c r="E3041" s="1" t="s">
        <v>54</v>
      </c>
      <c r="I3041" s="1" t="s">
        <v>54</v>
      </c>
      <c r="J3041" s="2"/>
      <c r="K3041" s="1" t="s">
        <v>54</v>
      </c>
      <c r="M3041" s="1" t="b">
        <f>OR(Solution!$C$2=1,INDEX(Solution!$A$1:$A$11,Solution!$C$2)=Sales_Pipeline[Country])</f>
        <v>1</v>
      </c>
    </row>
    <row r="3042" spans="1:13" x14ac:dyDescent="0.25">
      <c r="A3042" s="2"/>
      <c r="B3042" s="1" t="s">
        <v>54</v>
      </c>
      <c r="C3042" s="1" t="s">
        <v>54</v>
      </c>
      <c r="D3042" s="1" t="s">
        <v>54</v>
      </c>
      <c r="E3042" s="1" t="s">
        <v>54</v>
      </c>
      <c r="I3042" s="1" t="s">
        <v>54</v>
      </c>
      <c r="J3042" s="2"/>
      <c r="K3042" s="1" t="s">
        <v>54</v>
      </c>
      <c r="M3042" s="1" t="b">
        <f>OR(Solution!$C$2=1,INDEX(Solution!$A$1:$A$11,Solution!$C$2)=Sales_Pipeline[Country])</f>
        <v>1</v>
      </c>
    </row>
    <row r="3043" spans="1:13" x14ac:dyDescent="0.25">
      <c r="A3043" s="2"/>
      <c r="B3043" s="1" t="s">
        <v>54</v>
      </c>
      <c r="C3043" s="1" t="s">
        <v>54</v>
      </c>
      <c r="D3043" s="1" t="s">
        <v>54</v>
      </c>
      <c r="E3043" s="1" t="s">
        <v>54</v>
      </c>
      <c r="I3043" s="1" t="s">
        <v>54</v>
      </c>
      <c r="J3043" s="2"/>
      <c r="K3043" s="1" t="s">
        <v>54</v>
      </c>
      <c r="M3043" s="1" t="b">
        <f>OR(Solution!$C$2=1,INDEX(Solution!$A$1:$A$11,Solution!$C$2)=Sales_Pipeline[Country])</f>
        <v>1</v>
      </c>
    </row>
    <row r="3044" spans="1:13" x14ac:dyDescent="0.25">
      <c r="A3044" s="2"/>
      <c r="B3044" s="1" t="s">
        <v>54</v>
      </c>
      <c r="C3044" s="1" t="s">
        <v>54</v>
      </c>
      <c r="D3044" s="1" t="s">
        <v>54</v>
      </c>
      <c r="E3044" s="1" t="s">
        <v>54</v>
      </c>
      <c r="I3044" s="1" t="s">
        <v>54</v>
      </c>
      <c r="J3044" s="2"/>
      <c r="K3044" s="1" t="s">
        <v>54</v>
      </c>
      <c r="M3044" s="1" t="b">
        <f>OR(Solution!$C$2=1,INDEX(Solution!$A$1:$A$11,Solution!$C$2)=Sales_Pipeline[Country])</f>
        <v>1</v>
      </c>
    </row>
    <row r="3045" spans="1:13" x14ac:dyDescent="0.25">
      <c r="A3045" s="2"/>
      <c r="B3045" s="1" t="s">
        <v>54</v>
      </c>
      <c r="C3045" s="1" t="s">
        <v>54</v>
      </c>
      <c r="D3045" s="1" t="s">
        <v>54</v>
      </c>
      <c r="E3045" s="1" t="s">
        <v>54</v>
      </c>
      <c r="I3045" s="1" t="s">
        <v>54</v>
      </c>
      <c r="J3045" s="2"/>
      <c r="K3045" s="1" t="s">
        <v>54</v>
      </c>
      <c r="M3045" s="1" t="b">
        <f>OR(Solution!$C$2=1,INDEX(Solution!$A$1:$A$11,Solution!$C$2)=Sales_Pipeline[Country])</f>
        <v>1</v>
      </c>
    </row>
    <row r="3046" spans="1:13" x14ac:dyDescent="0.25">
      <c r="A3046" s="2"/>
      <c r="B3046" s="1" t="s">
        <v>54</v>
      </c>
      <c r="C3046" s="1" t="s">
        <v>54</v>
      </c>
      <c r="D3046" s="1" t="s">
        <v>54</v>
      </c>
      <c r="E3046" s="1" t="s">
        <v>54</v>
      </c>
      <c r="I3046" s="1" t="s">
        <v>54</v>
      </c>
      <c r="J3046" s="2"/>
      <c r="K3046" s="1" t="s">
        <v>54</v>
      </c>
      <c r="M3046" s="1" t="b">
        <f>OR(Solution!$C$2=1,INDEX(Solution!$A$1:$A$11,Solution!$C$2)=Sales_Pipeline[Country])</f>
        <v>1</v>
      </c>
    </row>
    <row r="3047" spans="1:13" x14ac:dyDescent="0.25">
      <c r="A3047" s="2"/>
      <c r="B3047" s="1" t="s">
        <v>54</v>
      </c>
      <c r="C3047" s="1" t="s">
        <v>54</v>
      </c>
      <c r="D3047" s="1" t="s">
        <v>54</v>
      </c>
      <c r="E3047" s="1" t="s">
        <v>54</v>
      </c>
      <c r="I3047" s="1" t="s">
        <v>54</v>
      </c>
      <c r="J3047" s="2"/>
      <c r="K3047" s="1" t="s">
        <v>54</v>
      </c>
      <c r="M3047" s="1" t="b">
        <f>OR(Solution!$C$2=1,INDEX(Solution!$A$1:$A$11,Solution!$C$2)=Sales_Pipeline[Country])</f>
        <v>1</v>
      </c>
    </row>
    <row r="3048" spans="1:13" x14ac:dyDescent="0.25">
      <c r="A3048" s="2"/>
      <c r="B3048" s="1" t="s">
        <v>54</v>
      </c>
      <c r="C3048" s="1" t="s">
        <v>54</v>
      </c>
      <c r="D3048" s="1" t="s">
        <v>54</v>
      </c>
      <c r="E3048" s="1" t="s">
        <v>54</v>
      </c>
      <c r="I3048" s="1" t="s">
        <v>54</v>
      </c>
      <c r="J3048" s="2"/>
      <c r="K3048" s="1" t="s">
        <v>54</v>
      </c>
      <c r="M3048" s="1" t="b">
        <f>OR(Solution!$C$2=1,INDEX(Solution!$A$1:$A$11,Solution!$C$2)=Sales_Pipeline[Country])</f>
        <v>1</v>
      </c>
    </row>
    <row r="3049" spans="1:13" x14ac:dyDescent="0.25">
      <c r="A3049" s="2"/>
      <c r="B3049" s="1" t="s">
        <v>54</v>
      </c>
      <c r="C3049" s="1" t="s">
        <v>54</v>
      </c>
      <c r="D3049" s="1" t="s">
        <v>54</v>
      </c>
      <c r="E3049" s="1" t="s">
        <v>54</v>
      </c>
      <c r="I3049" s="1" t="s">
        <v>54</v>
      </c>
      <c r="J3049" s="2"/>
      <c r="K3049" s="1" t="s">
        <v>54</v>
      </c>
      <c r="M3049" s="1" t="b">
        <f>OR(Solution!$C$2=1,INDEX(Solution!$A$1:$A$11,Solution!$C$2)=Sales_Pipeline[Country])</f>
        <v>1</v>
      </c>
    </row>
    <row r="3050" spans="1:13" x14ac:dyDescent="0.25">
      <c r="A3050" s="2"/>
      <c r="B3050" s="1" t="s">
        <v>54</v>
      </c>
      <c r="C3050" s="1" t="s">
        <v>54</v>
      </c>
      <c r="D3050" s="1" t="s">
        <v>54</v>
      </c>
      <c r="E3050" s="1" t="s">
        <v>54</v>
      </c>
      <c r="I3050" s="1" t="s">
        <v>54</v>
      </c>
      <c r="J3050" s="2"/>
      <c r="K3050" s="1" t="s">
        <v>54</v>
      </c>
      <c r="M3050" s="1" t="b">
        <f>OR(Solution!$C$2=1,INDEX(Solution!$A$1:$A$11,Solution!$C$2)=Sales_Pipeline[Country])</f>
        <v>1</v>
      </c>
    </row>
    <row r="3051" spans="1:13" x14ac:dyDescent="0.25">
      <c r="A3051" s="2"/>
      <c r="B3051" s="1" t="s">
        <v>54</v>
      </c>
      <c r="C3051" s="1" t="s">
        <v>54</v>
      </c>
      <c r="D3051" s="1" t="s">
        <v>54</v>
      </c>
      <c r="E3051" s="1" t="s">
        <v>54</v>
      </c>
      <c r="I3051" s="1" t="s">
        <v>54</v>
      </c>
      <c r="J3051" s="2"/>
      <c r="K3051" s="1" t="s">
        <v>54</v>
      </c>
      <c r="M3051" s="1" t="b">
        <f>OR(Solution!$C$2=1,INDEX(Solution!$A$1:$A$11,Solution!$C$2)=Sales_Pipeline[Country])</f>
        <v>1</v>
      </c>
    </row>
    <row r="3052" spans="1:13" x14ac:dyDescent="0.25">
      <c r="A3052" s="2"/>
      <c r="B3052" s="1" t="s">
        <v>54</v>
      </c>
      <c r="C3052" s="1" t="s">
        <v>54</v>
      </c>
      <c r="D3052" s="1" t="s">
        <v>54</v>
      </c>
      <c r="E3052" s="1" t="s">
        <v>54</v>
      </c>
      <c r="I3052" s="1" t="s">
        <v>54</v>
      </c>
      <c r="J3052" s="2"/>
      <c r="K3052" s="1" t="s">
        <v>54</v>
      </c>
      <c r="M3052" s="1" t="b">
        <f>OR(Solution!$C$2=1,INDEX(Solution!$A$1:$A$11,Solution!$C$2)=Sales_Pipeline[Country])</f>
        <v>1</v>
      </c>
    </row>
    <row r="3053" spans="1:13" x14ac:dyDescent="0.25">
      <c r="A3053" s="2"/>
      <c r="B3053" s="1" t="s">
        <v>54</v>
      </c>
      <c r="C3053" s="1" t="s">
        <v>54</v>
      </c>
      <c r="D3053" s="1" t="s">
        <v>54</v>
      </c>
      <c r="E3053" s="1" t="s">
        <v>54</v>
      </c>
      <c r="I3053" s="1" t="s">
        <v>54</v>
      </c>
      <c r="J3053" s="2"/>
      <c r="K3053" s="1" t="s">
        <v>54</v>
      </c>
      <c r="M3053" s="1" t="b">
        <f>OR(Solution!$C$2=1,INDEX(Solution!$A$1:$A$11,Solution!$C$2)=Sales_Pipeline[Country])</f>
        <v>1</v>
      </c>
    </row>
    <row r="3054" spans="1:13" x14ac:dyDescent="0.25">
      <c r="A3054" s="2"/>
      <c r="B3054" s="1" t="s">
        <v>54</v>
      </c>
      <c r="C3054" s="1" t="s">
        <v>54</v>
      </c>
      <c r="D3054" s="1" t="s">
        <v>54</v>
      </c>
      <c r="E3054" s="1" t="s">
        <v>54</v>
      </c>
      <c r="I3054" s="1" t="s">
        <v>54</v>
      </c>
      <c r="J3054" s="2"/>
      <c r="K3054" s="1" t="s">
        <v>54</v>
      </c>
      <c r="M3054" s="1" t="b">
        <f>OR(Solution!$C$2=1,INDEX(Solution!$A$1:$A$11,Solution!$C$2)=Sales_Pipeline[Country])</f>
        <v>1</v>
      </c>
    </row>
    <row r="3055" spans="1:13" x14ac:dyDescent="0.25">
      <c r="A3055" s="2"/>
      <c r="B3055" s="1" t="s">
        <v>54</v>
      </c>
      <c r="C3055" s="1" t="s">
        <v>54</v>
      </c>
      <c r="D3055" s="1" t="s">
        <v>54</v>
      </c>
      <c r="E3055" s="1" t="s">
        <v>54</v>
      </c>
      <c r="I3055" s="1" t="s">
        <v>54</v>
      </c>
      <c r="J3055" s="2"/>
      <c r="K3055" s="1" t="s">
        <v>54</v>
      </c>
      <c r="M3055" s="1" t="b">
        <f>OR(Solution!$C$2=1,INDEX(Solution!$A$1:$A$11,Solution!$C$2)=Sales_Pipeline[Country])</f>
        <v>1</v>
      </c>
    </row>
    <row r="3056" spans="1:13" x14ac:dyDescent="0.25">
      <c r="A3056" s="2"/>
      <c r="B3056" s="1" t="s">
        <v>54</v>
      </c>
      <c r="C3056" s="1" t="s">
        <v>54</v>
      </c>
      <c r="D3056" s="1" t="s">
        <v>54</v>
      </c>
      <c r="E3056" s="1" t="s">
        <v>54</v>
      </c>
      <c r="I3056" s="1" t="s">
        <v>54</v>
      </c>
      <c r="J3056" s="2"/>
      <c r="K3056" s="1" t="s">
        <v>54</v>
      </c>
      <c r="M3056" s="1" t="b">
        <f>OR(Solution!$C$2=1,INDEX(Solution!$A$1:$A$11,Solution!$C$2)=Sales_Pipeline[Country])</f>
        <v>1</v>
      </c>
    </row>
    <row r="3057" spans="1:13" x14ac:dyDescent="0.25">
      <c r="A3057" s="2"/>
      <c r="B3057" s="1" t="s">
        <v>54</v>
      </c>
      <c r="C3057" s="1" t="s">
        <v>54</v>
      </c>
      <c r="D3057" s="1" t="s">
        <v>54</v>
      </c>
      <c r="E3057" s="1" t="s">
        <v>54</v>
      </c>
      <c r="I3057" s="1" t="s">
        <v>54</v>
      </c>
      <c r="J3057" s="2"/>
      <c r="K3057" s="1" t="s">
        <v>54</v>
      </c>
      <c r="M3057" s="1" t="b">
        <f>OR(Solution!$C$2=1,INDEX(Solution!$A$1:$A$11,Solution!$C$2)=Sales_Pipeline[Country])</f>
        <v>1</v>
      </c>
    </row>
    <row r="3058" spans="1:13" x14ac:dyDescent="0.25">
      <c r="A3058" s="2"/>
      <c r="B3058" s="1" t="s">
        <v>54</v>
      </c>
      <c r="C3058" s="1" t="s">
        <v>54</v>
      </c>
      <c r="D3058" s="1" t="s">
        <v>54</v>
      </c>
      <c r="E3058" s="1" t="s">
        <v>54</v>
      </c>
      <c r="I3058" s="1" t="s">
        <v>54</v>
      </c>
      <c r="J3058" s="2"/>
      <c r="K3058" s="1" t="s">
        <v>54</v>
      </c>
      <c r="M3058" s="1" t="b">
        <f>OR(Solution!$C$2=1,INDEX(Solution!$A$1:$A$11,Solution!$C$2)=Sales_Pipeline[Country])</f>
        <v>1</v>
      </c>
    </row>
    <row r="3059" spans="1:13" x14ac:dyDescent="0.25">
      <c r="A3059" s="2"/>
      <c r="B3059" s="1" t="s">
        <v>54</v>
      </c>
      <c r="C3059" s="1" t="s">
        <v>54</v>
      </c>
      <c r="D3059" s="1" t="s">
        <v>54</v>
      </c>
      <c r="E3059" s="1" t="s">
        <v>54</v>
      </c>
      <c r="I3059" s="1" t="s">
        <v>54</v>
      </c>
      <c r="J3059" s="2"/>
      <c r="K3059" s="1" t="s">
        <v>54</v>
      </c>
      <c r="M3059" s="1" t="b">
        <f>OR(Solution!$C$2=1,INDEX(Solution!$A$1:$A$11,Solution!$C$2)=Sales_Pipeline[Country])</f>
        <v>1</v>
      </c>
    </row>
    <row r="3060" spans="1:13" x14ac:dyDescent="0.25">
      <c r="A3060" s="2"/>
      <c r="B3060" s="1" t="s">
        <v>54</v>
      </c>
      <c r="C3060" s="1" t="s">
        <v>54</v>
      </c>
      <c r="D3060" s="1" t="s">
        <v>54</v>
      </c>
      <c r="E3060" s="1" t="s">
        <v>54</v>
      </c>
      <c r="I3060" s="1" t="s">
        <v>54</v>
      </c>
      <c r="J3060" s="2"/>
      <c r="K3060" s="1" t="s">
        <v>54</v>
      </c>
      <c r="M3060" s="1" t="b">
        <f>OR(Solution!$C$2=1,INDEX(Solution!$A$1:$A$11,Solution!$C$2)=Sales_Pipeline[Country])</f>
        <v>1</v>
      </c>
    </row>
    <row r="3061" spans="1:13" x14ac:dyDescent="0.25">
      <c r="A3061" s="2"/>
      <c r="B3061" s="1" t="s">
        <v>54</v>
      </c>
      <c r="C3061" s="1" t="s">
        <v>54</v>
      </c>
      <c r="D3061" s="1" t="s">
        <v>54</v>
      </c>
      <c r="E3061" s="1" t="s">
        <v>54</v>
      </c>
      <c r="I3061" s="1" t="s">
        <v>54</v>
      </c>
      <c r="J3061" s="2"/>
      <c r="K3061" s="1" t="s">
        <v>54</v>
      </c>
      <c r="M3061" s="1" t="b">
        <f>OR(Solution!$C$2=1,INDEX(Solution!$A$1:$A$11,Solution!$C$2)=Sales_Pipeline[Country])</f>
        <v>1</v>
      </c>
    </row>
    <row r="3062" spans="1:13" x14ac:dyDescent="0.25">
      <c r="A3062" s="2"/>
      <c r="B3062" s="1" t="s">
        <v>54</v>
      </c>
      <c r="C3062" s="1" t="s">
        <v>54</v>
      </c>
      <c r="D3062" s="1" t="s">
        <v>54</v>
      </c>
      <c r="E3062" s="1" t="s">
        <v>54</v>
      </c>
      <c r="I3062" s="1" t="s">
        <v>54</v>
      </c>
      <c r="J3062" s="2"/>
      <c r="K3062" s="1" t="s">
        <v>54</v>
      </c>
      <c r="M3062" s="1" t="b">
        <f>OR(Solution!$C$2=1,INDEX(Solution!$A$1:$A$11,Solution!$C$2)=Sales_Pipeline[Country])</f>
        <v>1</v>
      </c>
    </row>
    <row r="3063" spans="1:13" x14ac:dyDescent="0.25">
      <c r="A3063" s="2"/>
      <c r="B3063" s="1" t="s">
        <v>54</v>
      </c>
      <c r="C3063" s="1" t="s">
        <v>54</v>
      </c>
      <c r="D3063" s="1" t="s">
        <v>54</v>
      </c>
      <c r="E3063" s="1" t="s">
        <v>54</v>
      </c>
      <c r="I3063" s="1" t="s">
        <v>54</v>
      </c>
      <c r="J3063" s="2"/>
      <c r="K3063" s="1" t="s">
        <v>54</v>
      </c>
      <c r="M3063" s="1" t="b">
        <f>OR(Solution!$C$2=1,INDEX(Solution!$A$1:$A$11,Solution!$C$2)=Sales_Pipeline[Country])</f>
        <v>1</v>
      </c>
    </row>
    <row r="3064" spans="1:13" x14ac:dyDescent="0.25">
      <c r="A3064" s="2"/>
      <c r="B3064" s="1" t="s">
        <v>54</v>
      </c>
      <c r="C3064" s="1" t="s">
        <v>54</v>
      </c>
      <c r="D3064" s="1" t="s">
        <v>54</v>
      </c>
      <c r="E3064" s="1" t="s">
        <v>54</v>
      </c>
      <c r="I3064" s="1" t="s">
        <v>54</v>
      </c>
      <c r="J3064" s="2"/>
      <c r="K3064" s="1" t="s">
        <v>54</v>
      </c>
      <c r="M3064" s="1" t="b">
        <f>OR(Solution!$C$2=1,INDEX(Solution!$A$1:$A$11,Solution!$C$2)=Sales_Pipeline[Country])</f>
        <v>1</v>
      </c>
    </row>
    <row r="3065" spans="1:13" x14ac:dyDescent="0.25">
      <c r="A3065" s="2"/>
      <c r="B3065" s="1" t="s">
        <v>54</v>
      </c>
      <c r="C3065" s="1" t="s">
        <v>54</v>
      </c>
      <c r="D3065" s="1" t="s">
        <v>54</v>
      </c>
      <c r="E3065" s="1" t="s">
        <v>54</v>
      </c>
      <c r="I3065" s="1" t="s">
        <v>54</v>
      </c>
      <c r="J3065" s="2"/>
      <c r="K3065" s="1" t="s">
        <v>54</v>
      </c>
      <c r="M3065" s="1" t="b">
        <f>OR(Solution!$C$2=1,INDEX(Solution!$A$1:$A$11,Solution!$C$2)=Sales_Pipeline[Country])</f>
        <v>1</v>
      </c>
    </row>
    <row r="3066" spans="1:13" x14ac:dyDescent="0.25">
      <c r="A3066" s="2"/>
      <c r="B3066" s="1" t="s">
        <v>54</v>
      </c>
      <c r="C3066" s="1" t="s">
        <v>54</v>
      </c>
      <c r="D3066" s="1" t="s">
        <v>54</v>
      </c>
      <c r="E3066" s="1" t="s">
        <v>54</v>
      </c>
      <c r="I3066" s="1" t="s">
        <v>54</v>
      </c>
      <c r="J3066" s="2"/>
      <c r="K3066" s="1" t="s">
        <v>54</v>
      </c>
      <c r="M3066" s="1" t="b">
        <f>OR(Solution!$C$2=1,INDEX(Solution!$A$1:$A$11,Solution!$C$2)=Sales_Pipeline[Country])</f>
        <v>1</v>
      </c>
    </row>
    <row r="3067" spans="1:13" x14ac:dyDescent="0.25">
      <c r="A3067" s="2"/>
      <c r="B3067" s="1" t="s">
        <v>54</v>
      </c>
      <c r="C3067" s="1" t="s">
        <v>54</v>
      </c>
      <c r="D3067" s="1" t="s">
        <v>54</v>
      </c>
      <c r="E3067" s="1" t="s">
        <v>54</v>
      </c>
      <c r="I3067" s="1" t="s">
        <v>54</v>
      </c>
      <c r="J3067" s="2"/>
      <c r="K3067" s="1" t="s">
        <v>54</v>
      </c>
      <c r="M3067" s="1" t="b">
        <f>OR(Solution!$C$2=1,INDEX(Solution!$A$1:$A$11,Solution!$C$2)=Sales_Pipeline[Country])</f>
        <v>1</v>
      </c>
    </row>
    <row r="3068" spans="1:13" x14ac:dyDescent="0.25">
      <c r="A3068" s="2"/>
      <c r="B3068" s="1" t="s">
        <v>54</v>
      </c>
      <c r="C3068" s="1" t="s">
        <v>54</v>
      </c>
      <c r="D3068" s="1" t="s">
        <v>54</v>
      </c>
      <c r="E3068" s="1" t="s">
        <v>54</v>
      </c>
      <c r="I3068" s="1" t="s">
        <v>54</v>
      </c>
      <c r="J3068" s="2"/>
      <c r="K3068" s="1" t="s">
        <v>54</v>
      </c>
      <c r="M3068" s="1" t="b">
        <f>OR(Solution!$C$2=1,INDEX(Solution!$A$1:$A$11,Solution!$C$2)=Sales_Pipeline[Country])</f>
        <v>1</v>
      </c>
    </row>
    <row r="3069" spans="1:13" x14ac:dyDescent="0.25">
      <c r="A3069" s="2"/>
      <c r="B3069" s="1" t="s">
        <v>54</v>
      </c>
      <c r="C3069" s="1" t="s">
        <v>54</v>
      </c>
      <c r="D3069" s="1" t="s">
        <v>54</v>
      </c>
      <c r="E3069" s="1" t="s">
        <v>54</v>
      </c>
      <c r="I3069" s="1" t="s">
        <v>54</v>
      </c>
      <c r="J3069" s="2"/>
      <c r="K3069" s="1" t="s">
        <v>54</v>
      </c>
      <c r="M3069" s="1" t="b">
        <f>OR(Solution!$C$2=1,INDEX(Solution!$A$1:$A$11,Solution!$C$2)=Sales_Pipeline[Country])</f>
        <v>1</v>
      </c>
    </row>
    <row r="3070" spans="1:13" x14ac:dyDescent="0.25">
      <c r="A3070" s="2"/>
      <c r="B3070" s="1" t="s">
        <v>54</v>
      </c>
      <c r="C3070" s="1" t="s">
        <v>54</v>
      </c>
      <c r="D3070" s="1" t="s">
        <v>54</v>
      </c>
      <c r="E3070" s="1" t="s">
        <v>54</v>
      </c>
      <c r="I3070" s="1" t="s">
        <v>54</v>
      </c>
      <c r="J3070" s="2"/>
      <c r="K3070" s="1" t="s">
        <v>54</v>
      </c>
      <c r="M3070" s="1" t="b">
        <f>OR(Solution!$C$2=1,INDEX(Solution!$A$1:$A$11,Solution!$C$2)=Sales_Pipeline[Country])</f>
        <v>1</v>
      </c>
    </row>
    <row r="3071" spans="1:13" x14ac:dyDescent="0.25">
      <c r="A3071" s="2"/>
      <c r="B3071" s="1" t="s">
        <v>54</v>
      </c>
      <c r="C3071" s="1" t="s">
        <v>54</v>
      </c>
      <c r="D3071" s="1" t="s">
        <v>54</v>
      </c>
      <c r="E3071" s="1" t="s">
        <v>54</v>
      </c>
      <c r="I3071" s="1" t="s">
        <v>54</v>
      </c>
      <c r="J3071" s="2"/>
      <c r="K3071" s="1" t="s">
        <v>54</v>
      </c>
      <c r="M3071" s="1" t="b">
        <f>OR(Solution!$C$2=1,INDEX(Solution!$A$1:$A$11,Solution!$C$2)=Sales_Pipeline[Country])</f>
        <v>1</v>
      </c>
    </row>
    <row r="3072" spans="1:13" x14ac:dyDescent="0.25">
      <c r="A3072" s="2"/>
      <c r="B3072" s="1" t="s">
        <v>54</v>
      </c>
      <c r="C3072" s="1" t="s">
        <v>54</v>
      </c>
      <c r="D3072" s="1" t="s">
        <v>54</v>
      </c>
      <c r="E3072" s="1" t="s">
        <v>54</v>
      </c>
      <c r="I3072" s="1" t="s">
        <v>54</v>
      </c>
      <c r="J3072" s="2"/>
      <c r="K3072" s="1" t="s">
        <v>54</v>
      </c>
      <c r="M3072" s="1" t="b">
        <f>OR(Solution!$C$2=1,INDEX(Solution!$A$1:$A$11,Solution!$C$2)=Sales_Pipeline[Country])</f>
        <v>1</v>
      </c>
    </row>
    <row r="3073" spans="1:13" x14ac:dyDescent="0.25">
      <c r="A3073" s="2"/>
      <c r="B3073" s="1" t="s">
        <v>54</v>
      </c>
      <c r="C3073" s="1" t="s">
        <v>54</v>
      </c>
      <c r="D3073" s="1" t="s">
        <v>54</v>
      </c>
      <c r="E3073" s="1" t="s">
        <v>54</v>
      </c>
      <c r="I3073" s="1" t="s">
        <v>54</v>
      </c>
      <c r="J3073" s="2"/>
      <c r="K3073" s="1" t="s">
        <v>54</v>
      </c>
      <c r="M3073" s="1" t="b">
        <f>OR(Solution!$C$2=1,INDEX(Solution!$A$1:$A$11,Solution!$C$2)=Sales_Pipeline[Country])</f>
        <v>1</v>
      </c>
    </row>
    <row r="3074" spans="1:13" x14ac:dyDescent="0.25">
      <c r="A3074" s="2"/>
      <c r="B3074" s="1" t="s">
        <v>54</v>
      </c>
      <c r="C3074" s="1" t="s">
        <v>54</v>
      </c>
      <c r="D3074" s="1" t="s">
        <v>54</v>
      </c>
      <c r="E3074" s="1" t="s">
        <v>54</v>
      </c>
      <c r="I3074" s="1" t="s">
        <v>54</v>
      </c>
      <c r="J3074" s="2"/>
      <c r="K3074" s="1" t="s">
        <v>54</v>
      </c>
      <c r="M3074" s="1" t="b">
        <f>OR(Solution!$C$2=1,INDEX(Solution!$A$1:$A$11,Solution!$C$2)=Sales_Pipeline[Country])</f>
        <v>1</v>
      </c>
    </row>
    <row r="3075" spans="1:13" x14ac:dyDescent="0.25">
      <c r="A3075" s="2"/>
      <c r="B3075" s="1" t="s">
        <v>54</v>
      </c>
      <c r="C3075" s="1" t="s">
        <v>54</v>
      </c>
      <c r="D3075" s="1" t="s">
        <v>54</v>
      </c>
      <c r="E3075" s="1" t="s">
        <v>54</v>
      </c>
      <c r="I3075" s="1" t="s">
        <v>54</v>
      </c>
      <c r="J3075" s="2"/>
      <c r="K3075" s="1" t="s">
        <v>54</v>
      </c>
      <c r="M3075" s="1" t="b">
        <f>OR(Solution!$C$2=1,INDEX(Solution!$A$1:$A$11,Solution!$C$2)=Sales_Pipeline[Country])</f>
        <v>1</v>
      </c>
    </row>
    <row r="3076" spans="1:13" x14ac:dyDescent="0.25">
      <c r="A3076" s="2"/>
      <c r="B3076" s="1" t="s">
        <v>54</v>
      </c>
      <c r="C3076" s="1" t="s">
        <v>54</v>
      </c>
      <c r="D3076" s="1" t="s">
        <v>54</v>
      </c>
      <c r="E3076" s="1" t="s">
        <v>54</v>
      </c>
      <c r="I3076" s="1" t="s">
        <v>54</v>
      </c>
      <c r="J3076" s="2"/>
      <c r="K3076" s="1" t="s">
        <v>54</v>
      </c>
      <c r="M3076" s="1" t="b">
        <f>OR(Solution!$C$2=1,INDEX(Solution!$A$1:$A$11,Solution!$C$2)=Sales_Pipeline[Country])</f>
        <v>1</v>
      </c>
    </row>
    <row r="3077" spans="1:13" x14ac:dyDescent="0.25">
      <c r="A3077" s="2"/>
      <c r="B3077" s="1" t="s">
        <v>54</v>
      </c>
      <c r="C3077" s="1" t="s">
        <v>54</v>
      </c>
      <c r="D3077" s="1" t="s">
        <v>54</v>
      </c>
      <c r="E3077" s="1" t="s">
        <v>54</v>
      </c>
      <c r="I3077" s="1" t="s">
        <v>54</v>
      </c>
      <c r="J3077" s="2"/>
      <c r="K3077" s="1" t="s">
        <v>54</v>
      </c>
      <c r="M3077" s="1" t="b">
        <f>OR(Solution!$C$2=1,INDEX(Solution!$A$1:$A$11,Solution!$C$2)=Sales_Pipeline[Country])</f>
        <v>1</v>
      </c>
    </row>
    <row r="3078" spans="1:13" x14ac:dyDescent="0.25">
      <c r="A3078" s="2"/>
      <c r="B3078" s="1" t="s">
        <v>54</v>
      </c>
      <c r="C3078" s="1" t="s">
        <v>54</v>
      </c>
      <c r="D3078" s="1" t="s">
        <v>54</v>
      </c>
      <c r="E3078" s="1" t="s">
        <v>54</v>
      </c>
      <c r="I3078" s="1" t="s">
        <v>54</v>
      </c>
      <c r="J3078" s="2"/>
      <c r="K3078" s="1" t="s">
        <v>54</v>
      </c>
      <c r="M3078" s="1" t="b">
        <f>OR(Solution!$C$2=1,INDEX(Solution!$A$1:$A$11,Solution!$C$2)=Sales_Pipeline[Country])</f>
        <v>1</v>
      </c>
    </row>
    <row r="3079" spans="1:13" x14ac:dyDescent="0.25">
      <c r="A3079" s="2"/>
      <c r="B3079" s="1" t="s">
        <v>54</v>
      </c>
      <c r="C3079" s="1" t="s">
        <v>54</v>
      </c>
      <c r="D3079" s="1" t="s">
        <v>54</v>
      </c>
      <c r="E3079" s="1" t="s">
        <v>54</v>
      </c>
      <c r="I3079" s="1" t="s">
        <v>54</v>
      </c>
      <c r="J3079" s="2"/>
      <c r="K3079" s="1" t="s">
        <v>54</v>
      </c>
      <c r="M3079" s="1" t="b">
        <f>OR(Solution!$C$2=1,INDEX(Solution!$A$1:$A$11,Solution!$C$2)=Sales_Pipeline[Country])</f>
        <v>1</v>
      </c>
    </row>
    <row r="3080" spans="1:13" x14ac:dyDescent="0.25">
      <c r="A3080" s="2"/>
      <c r="B3080" s="1" t="s">
        <v>54</v>
      </c>
      <c r="C3080" s="1" t="s">
        <v>54</v>
      </c>
      <c r="D3080" s="1" t="s">
        <v>54</v>
      </c>
      <c r="E3080" s="1" t="s">
        <v>54</v>
      </c>
      <c r="I3080" s="1" t="s">
        <v>54</v>
      </c>
      <c r="J3080" s="2"/>
      <c r="K3080" s="1" t="s">
        <v>54</v>
      </c>
      <c r="M3080" s="1" t="b">
        <f>OR(Solution!$C$2=1,INDEX(Solution!$A$1:$A$11,Solution!$C$2)=Sales_Pipeline[Country])</f>
        <v>1</v>
      </c>
    </row>
    <row r="3081" spans="1:13" x14ac:dyDescent="0.25">
      <c r="A3081" s="2"/>
      <c r="B3081" s="1" t="s">
        <v>54</v>
      </c>
      <c r="C3081" s="1" t="s">
        <v>54</v>
      </c>
      <c r="D3081" s="1" t="s">
        <v>54</v>
      </c>
      <c r="E3081" s="1" t="s">
        <v>54</v>
      </c>
      <c r="I3081" s="1" t="s">
        <v>54</v>
      </c>
      <c r="J3081" s="2"/>
      <c r="K3081" s="1" t="s">
        <v>54</v>
      </c>
      <c r="M3081" s="1" t="b">
        <f>OR(Solution!$C$2=1,INDEX(Solution!$A$1:$A$11,Solution!$C$2)=Sales_Pipeline[Country])</f>
        <v>1</v>
      </c>
    </row>
    <row r="3082" spans="1:13" x14ac:dyDescent="0.25">
      <c r="A3082" s="2"/>
      <c r="B3082" s="1" t="s">
        <v>54</v>
      </c>
      <c r="C3082" s="1" t="s">
        <v>54</v>
      </c>
      <c r="D3082" s="1" t="s">
        <v>54</v>
      </c>
      <c r="E3082" s="1" t="s">
        <v>54</v>
      </c>
      <c r="I3082" s="1" t="s">
        <v>54</v>
      </c>
      <c r="J3082" s="2"/>
      <c r="K3082" s="1" t="s">
        <v>54</v>
      </c>
      <c r="M3082" s="1" t="b">
        <f>OR(Solution!$C$2=1,INDEX(Solution!$A$1:$A$11,Solution!$C$2)=Sales_Pipeline[Country])</f>
        <v>1</v>
      </c>
    </row>
    <row r="3083" spans="1:13" x14ac:dyDescent="0.25">
      <c r="A3083" s="2"/>
      <c r="B3083" s="1" t="s">
        <v>54</v>
      </c>
      <c r="C3083" s="1" t="s">
        <v>54</v>
      </c>
      <c r="D3083" s="1" t="s">
        <v>54</v>
      </c>
      <c r="E3083" s="1" t="s">
        <v>54</v>
      </c>
      <c r="I3083" s="1" t="s">
        <v>54</v>
      </c>
      <c r="J3083" s="2"/>
      <c r="K3083" s="1" t="s">
        <v>54</v>
      </c>
      <c r="M3083" s="1" t="b">
        <f>OR(Solution!$C$2=1,INDEX(Solution!$A$1:$A$11,Solution!$C$2)=Sales_Pipeline[Country])</f>
        <v>1</v>
      </c>
    </row>
    <row r="3084" spans="1:13" x14ac:dyDescent="0.25">
      <c r="A3084" s="2"/>
      <c r="B3084" s="1" t="s">
        <v>54</v>
      </c>
      <c r="C3084" s="1" t="s">
        <v>54</v>
      </c>
      <c r="D3084" s="1" t="s">
        <v>54</v>
      </c>
      <c r="E3084" s="1" t="s">
        <v>54</v>
      </c>
      <c r="I3084" s="1" t="s">
        <v>54</v>
      </c>
      <c r="J3084" s="2"/>
      <c r="K3084" s="1" t="s">
        <v>54</v>
      </c>
      <c r="M3084" s="1" t="b">
        <f>OR(Solution!$C$2=1,INDEX(Solution!$A$1:$A$11,Solution!$C$2)=Sales_Pipeline[Country])</f>
        <v>1</v>
      </c>
    </row>
    <row r="3085" spans="1:13" x14ac:dyDescent="0.25">
      <c r="A3085" s="2"/>
      <c r="B3085" s="1" t="s">
        <v>54</v>
      </c>
      <c r="C3085" s="1" t="s">
        <v>54</v>
      </c>
      <c r="D3085" s="1" t="s">
        <v>54</v>
      </c>
      <c r="E3085" s="1" t="s">
        <v>54</v>
      </c>
      <c r="I3085" s="1" t="s">
        <v>54</v>
      </c>
      <c r="J3085" s="2"/>
      <c r="K3085" s="1" t="s">
        <v>54</v>
      </c>
      <c r="M3085" s="1" t="b">
        <f>OR(Solution!$C$2=1,INDEX(Solution!$A$1:$A$11,Solution!$C$2)=Sales_Pipeline[Country])</f>
        <v>1</v>
      </c>
    </row>
    <row r="3086" spans="1:13" x14ac:dyDescent="0.25">
      <c r="A3086" s="2"/>
      <c r="B3086" s="1" t="s">
        <v>54</v>
      </c>
      <c r="C3086" s="1" t="s">
        <v>54</v>
      </c>
      <c r="D3086" s="1" t="s">
        <v>54</v>
      </c>
      <c r="E3086" s="1" t="s">
        <v>54</v>
      </c>
      <c r="I3086" s="1" t="s">
        <v>54</v>
      </c>
      <c r="J3086" s="2"/>
      <c r="K3086" s="1" t="s">
        <v>54</v>
      </c>
      <c r="M3086" s="1" t="b">
        <f>OR(Solution!$C$2=1,INDEX(Solution!$A$1:$A$11,Solution!$C$2)=Sales_Pipeline[Country])</f>
        <v>1</v>
      </c>
    </row>
    <row r="3087" spans="1:13" x14ac:dyDescent="0.25">
      <c r="A3087" s="2"/>
      <c r="B3087" s="1" t="s">
        <v>54</v>
      </c>
      <c r="C3087" s="1" t="s">
        <v>54</v>
      </c>
      <c r="D3087" s="1" t="s">
        <v>54</v>
      </c>
      <c r="E3087" s="1" t="s">
        <v>54</v>
      </c>
      <c r="I3087" s="1" t="s">
        <v>54</v>
      </c>
      <c r="J3087" s="2"/>
      <c r="K3087" s="1" t="s">
        <v>54</v>
      </c>
      <c r="M3087" s="1" t="b">
        <f>OR(Solution!$C$2=1,INDEX(Solution!$A$1:$A$11,Solution!$C$2)=Sales_Pipeline[Country])</f>
        <v>1</v>
      </c>
    </row>
    <row r="3088" spans="1:13" x14ac:dyDescent="0.25">
      <c r="A3088" s="2"/>
      <c r="B3088" s="1" t="s">
        <v>54</v>
      </c>
      <c r="C3088" s="1" t="s">
        <v>54</v>
      </c>
      <c r="D3088" s="1" t="s">
        <v>54</v>
      </c>
      <c r="E3088" s="1" t="s">
        <v>54</v>
      </c>
      <c r="I3088" s="1" t="s">
        <v>54</v>
      </c>
      <c r="J3088" s="2"/>
      <c r="K3088" s="1" t="s">
        <v>54</v>
      </c>
      <c r="M3088" s="1" t="b">
        <f>OR(Solution!$C$2=1,INDEX(Solution!$A$1:$A$11,Solution!$C$2)=Sales_Pipeline[Country])</f>
        <v>1</v>
      </c>
    </row>
    <row r="3089" spans="1:13" x14ac:dyDescent="0.25">
      <c r="A3089" s="2"/>
      <c r="B3089" s="1" t="s">
        <v>54</v>
      </c>
      <c r="C3089" s="1" t="s">
        <v>54</v>
      </c>
      <c r="D3089" s="1" t="s">
        <v>54</v>
      </c>
      <c r="E3089" s="1" t="s">
        <v>54</v>
      </c>
      <c r="I3089" s="1" t="s">
        <v>54</v>
      </c>
      <c r="J3089" s="2"/>
      <c r="K3089" s="1" t="s">
        <v>54</v>
      </c>
      <c r="M3089" s="1" t="b">
        <f>OR(Solution!$C$2=1,INDEX(Solution!$A$1:$A$11,Solution!$C$2)=Sales_Pipeline[Country])</f>
        <v>1</v>
      </c>
    </row>
    <row r="3090" spans="1:13" x14ac:dyDescent="0.25">
      <c r="A3090" s="2"/>
      <c r="B3090" s="1" t="s">
        <v>54</v>
      </c>
      <c r="C3090" s="1" t="s">
        <v>54</v>
      </c>
      <c r="D3090" s="1" t="s">
        <v>54</v>
      </c>
      <c r="E3090" s="1" t="s">
        <v>54</v>
      </c>
      <c r="I3090" s="1" t="s">
        <v>54</v>
      </c>
      <c r="J3090" s="2"/>
      <c r="K3090" s="1" t="s">
        <v>54</v>
      </c>
      <c r="M3090" s="1" t="b">
        <f>OR(Solution!$C$2=1,INDEX(Solution!$A$1:$A$11,Solution!$C$2)=Sales_Pipeline[Country])</f>
        <v>1</v>
      </c>
    </row>
    <row r="3091" spans="1:13" x14ac:dyDescent="0.25">
      <c r="A3091" s="2"/>
      <c r="B3091" s="1" t="s">
        <v>54</v>
      </c>
      <c r="C3091" s="1" t="s">
        <v>54</v>
      </c>
      <c r="D3091" s="1" t="s">
        <v>54</v>
      </c>
      <c r="E3091" s="1" t="s">
        <v>54</v>
      </c>
      <c r="I3091" s="1" t="s">
        <v>54</v>
      </c>
      <c r="J3091" s="2"/>
      <c r="K3091" s="1" t="s">
        <v>54</v>
      </c>
      <c r="M3091" s="1" t="b">
        <f>OR(Solution!$C$2=1,INDEX(Solution!$A$1:$A$11,Solution!$C$2)=Sales_Pipeline[Country])</f>
        <v>1</v>
      </c>
    </row>
    <row r="3092" spans="1:13" x14ac:dyDescent="0.25">
      <c r="A3092" s="2"/>
      <c r="B3092" s="1" t="s">
        <v>54</v>
      </c>
      <c r="C3092" s="1" t="s">
        <v>54</v>
      </c>
      <c r="D3092" s="1" t="s">
        <v>54</v>
      </c>
      <c r="E3092" s="1" t="s">
        <v>54</v>
      </c>
      <c r="I3092" s="1" t="s">
        <v>54</v>
      </c>
      <c r="J3092" s="2"/>
      <c r="K3092" s="1" t="s">
        <v>54</v>
      </c>
      <c r="M3092" s="1" t="b">
        <f>OR(Solution!$C$2=1,INDEX(Solution!$A$1:$A$11,Solution!$C$2)=Sales_Pipeline[Country])</f>
        <v>1</v>
      </c>
    </row>
    <row r="3093" spans="1:13" x14ac:dyDescent="0.25">
      <c r="A3093" s="2"/>
      <c r="B3093" s="1" t="s">
        <v>54</v>
      </c>
      <c r="C3093" s="1" t="s">
        <v>54</v>
      </c>
      <c r="D3093" s="1" t="s">
        <v>54</v>
      </c>
      <c r="E3093" s="1" t="s">
        <v>54</v>
      </c>
      <c r="I3093" s="1" t="s">
        <v>54</v>
      </c>
      <c r="J3093" s="2"/>
      <c r="K3093" s="1" t="s">
        <v>54</v>
      </c>
      <c r="M3093" s="1" t="b">
        <f>OR(Solution!$C$2=1,INDEX(Solution!$A$1:$A$11,Solution!$C$2)=Sales_Pipeline[Country])</f>
        <v>1</v>
      </c>
    </row>
    <row r="3094" spans="1:13" x14ac:dyDescent="0.25">
      <c r="A3094" s="2"/>
      <c r="B3094" s="1" t="s">
        <v>54</v>
      </c>
      <c r="C3094" s="1" t="s">
        <v>54</v>
      </c>
      <c r="D3094" s="1" t="s">
        <v>54</v>
      </c>
      <c r="E3094" s="1" t="s">
        <v>54</v>
      </c>
      <c r="I3094" s="1" t="s">
        <v>54</v>
      </c>
      <c r="J3094" s="2"/>
      <c r="K3094" s="1" t="s">
        <v>54</v>
      </c>
      <c r="M3094" s="1" t="b">
        <f>OR(Solution!$C$2=1,INDEX(Solution!$A$1:$A$11,Solution!$C$2)=Sales_Pipeline[Country])</f>
        <v>1</v>
      </c>
    </row>
    <row r="3095" spans="1:13" x14ac:dyDescent="0.25">
      <c r="A3095" s="2"/>
      <c r="B3095" s="1" t="s">
        <v>54</v>
      </c>
      <c r="C3095" s="1" t="s">
        <v>54</v>
      </c>
      <c r="D3095" s="1" t="s">
        <v>54</v>
      </c>
      <c r="E3095" s="1" t="s">
        <v>54</v>
      </c>
      <c r="I3095" s="1" t="s">
        <v>54</v>
      </c>
      <c r="J3095" s="2"/>
      <c r="K3095" s="1" t="s">
        <v>54</v>
      </c>
      <c r="M3095" s="1" t="b">
        <f>OR(Solution!$C$2=1,INDEX(Solution!$A$1:$A$11,Solution!$C$2)=Sales_Pipeline[Country])</f>
        <v>1</v>
      </c>
    </row>
    <row r="3096" spans="1:13" x14ac:dyDescent="0.25">
      <c r="A3096" s="2"/>
      <c r="B3096" s="1" t="s">
        <v>54</v>
      </c>
      <c r="C3096" s="1" t="s">
        <v>54</v>
      </c>
      <c r="D3096" s="1" t="s">
        <v>54</v>
      </c>
      <c r="E3096" s="1" t="s">
        <v>54</v>
      </c>
      <c r="I3096" s="1" t="s">
        <v>54</v>
      </c>
      <c r="J3096" s="2"/>
      <c r="K3096" s="1" t="s">
        <v>54</v>
      </c>
      <c r="M3096" s="1" t="b">
        <f>OR(Solution!$C$2=1,INDEX(Solution!$A$1:$A$11,Solution!$C$2)=Sales_Pipeline[Country])</f>
        <v>1</v>
      </c>
    </row>
    <row r="3097" spans="1:13" x14ac:dyDescent="0.25">
      <c r="A3097" s="2"/>
      <c r="B3097" s="1" t="s">
        <v>54</v>
      </c>
      <c r="C3097" s="1" t="s">
        <v>54</v>
      </c>
      <c r="D3097" s="1" t="s">
        <v>54</v>
      </c>
      <c r="E3097" s="1" t="s">
        <v>54</v>
      </c>
      <c r="I3097" s="1" t="s">
        <v>54</v>
      </c>
      <c r="J3097" s="2"/>
      <c r="K3097" s="1" t="s">
        <v>54</v>
      </c>
      <c r="M3097" s="1" t="b">
        <f>OR(Solution!$C$2=1,INDEX(Solution!$A$1:$A$11,Solution!$C$2)=Sales_Pipeline[Country])</f>
        <v>1</v>
      </c>
    </row>
    <row r="3098" spans="1:13" x14ac:dyDescent="0.25">
      <c r="A3098" s="2"/>
      <c r="B3098" s="1" t="s">
        <v>54</v>
      </c>
      <c r="C3098" s="1" t="s">
        <v>54</v>
      </c>
      <c r="D3098" s="1" t="s">
        <v>54</v>
      </c>
      <c r="E3098" s="1" t="s">
        <v>54</v>
      </c>
      <c r="I3098" s="1" t="s">
        <v>54</v>
      </c>
      <c r="J3098" s="2"/>
      <c r="K3098" s="1" t="s">
        <v>54</v>
      </c>
      <c r="M3098" s="1" t="b">
        <f>OR(Solution!$C$2=1,INDEX(Solution!$A$1:$A$11,Solution!$C$2)=Sales_Pipeline[Country])</f>
        <v>1</v>
      </c>
    </row>
    <row r="3099" spans="1:13" x14ac:dyDescent="0.25">
      <c r="A3099" s="2"/>
      <c r="B3099" s="1" t="s">
        <v>54</v>
      </c>
      <c r="C3099" s="1" t="s">
        <v>54</v>
      </c>
      <c r="D3099" s="1" t="s">
        <v>54</v>
      </c>
      <c r="E3099" s="1" t="s">
        <v>54</v>
      </c>
      <c r="I3099" s="1" t="s">
        <v>54</v>
      </c>
      <c r="J3099" s="2"/>
      <c r="K3099" s="1" t="s">
        <v>54</v>
      </c>
      <c r="M3099" s="1" t="b">
        <f>OR(Solution!$C$2=1,INDEX(Solution!$A$1:$A$11,Solution!$C$2)=Sales_Pipeline[Country])</f>
        <v>1</v>
      </c>
    </row>
    <row r="3100" spans="1:13" x14ac:dyDescent="0.25">
      <c r="A3100" s="2"/>
      <c r="B3100" s="1" t="s">
        <v>54</v>
      </c>
      <c r="C3100" s="1" t="s">
        <v>54</v>
      </c>
      <c r="D3100" s="1" t="s">
        <v>54</v>
      </c>
      <c r="E3100" s="1" t="s">
        <v>54</v>
      </c>
      <c r="I3100" s="1" t="s">
        <v>54</v>
      </c>
      <c r="J3100" s="2"/>
      <c r="K3100" s="1" t="s">
        <v>54</v>
      </c>
      <c r="M3100" s="1" t="b">
        <f>OR(Solution!$C$2=1,INDEX(Solution!$A$1:$A$11,Solution!$C$2)=Sales_Pipeline[Country])</f>
        <v>1</v>
      </c>
    </row>
    <row r="3101" spans="1:13" x14ac:dyDescent="0.25">
      <c r="A3101" s="2"/>
      <c r="B3101" s="1" t="s">
        <v>54</v>
      </c>
      <c r="C3101" s="1" t="s">
        <v>54</v>
      </c>
      <c r="D3101" s="1" t="s">
        <v>54</v>
      </c>
      <c r="E3101" s="1" t="s">
        <v>54</v>
      </c>
      <c r="I3101" s="1" t="s">
        <v>54</v>
      </c>
      <c r="J3101" s="2"/>
      <c r="K3101" s="1" t="s">
        <v>54</v>
      </c>
      <c r="M3101" s="1" t="b">
        <f>OR(Solution!$C$2=1,INDEX(Solution!$A$1:$A$11,Solution!$C$2)=Sales_Pipeline[Country])</f>
        <v>1</v>
      </c>
    </row>
    <row r="3102" spans="1:13" x14ac:dyDescent="0.25">
      <c r="A3102" s="2"/>
      <c r="B3102" s="1" t="s">
        <v>54</v>
      </c>
      <c r="C3102" s="1" t="s">
        <v>54</v>
      </c>
      <c r="D3102" s="1" t="s">
        <v>54</v>
      </c>
      <c r="E3102" s="1" t="s">
        <v>54</v>
      </c>
      <c r="I3102" s="1" t="s">
        <v>54</v>
      </c>
      <c r="J3102" s="2"/>
      <c r="K3102" s="1" t="s">
        <v>54</v>
      </c>
      <c r="M3102" s="1" t="b">
        <f>OR(Solution!$C$2=1,INDEX(Solution!$A$1:$A$11,Solution!$C$2)=Sales_Pipeline[Country])</f>
        <v>1</v>
      </c>
    </row>
    <row r="3103" spans="1:13" x14ac:dyDescent="0.25">
      <c r="A3103" s="2"/>
      <c r="B3103" s="1" t="s">
        <v>54</v>
      </c>
      <c r="C3103" s="1" t="s">
        <v>54</v>
      </c>
      <c r="D3103" s="1" t="s">
        <v>54</v>
      </c>
      <c r="E3103" s="1" t="s">
        <v>54</v>
      </c>
      <c r="I3103" s="1" t="s">
        <v>54</v>
      </c>
      <c r="J3103" s="2"/>
      <c r="K3103" s="1" t="s">
        <v>54</v>
      </c>
      <c r="M3103" s="1" t="b">
        <f>OR(Solution!$C$2=1,INDEX(Solution!$A$1:$A$11,Solution!$C$2)=Sales_Pipeline[Country])</f>
        <v>1</v>
      </c>
    </row>
    <row r="3104" spans="1:13" x14ac:dyDescent="0.25">
      <c r="A3104" s="2"/>
      <c r="B3104" s="1" t="s">
        <v>54</v>
      </c>
      <c r="C3104" s="1" t="s">
        <v>54</v>
      </c>
      <c r="D3104" s="1" t="s">
        <v>54</v>
      </c>
      <c r="E3104" s="1" t="s">
        <v>54</v>
      </c>
      <c r="I3104" s="1" t="s">
        <v>54</v>
      </c>
      <c r="J3104" s="2"/>
      <c r="K3104" s="1" t="s">
        <v>54</v>
      </c>
      <c r="M3104" s="1" t="b">
        <f>OR(Solution!$C$2=1,INDEX(Solution!$A$1:$A$11,Solution!$C$2)=Sales_Pipeline[Country])</f>
        <v>1</v>
      </c>
    </row>
    <row r="3105" spans="1:13" x14ac:dyDescent="0.25">
      <c r="A3105" s="2"/>
      <c r="B3105" s="1" t="s">
        <v>54</v>
      </c>
      <c r="C3105" s="1" t="s">
        <v>54</v>
      </c>
      <c r="D3105" s="1" t="s">
        <v>54</v>
      </c>
      <c r="E3105" s="1" t="s">
        <v>54</v>
      </c>
      <c r="I3105" s="1" t="s">
        <v>54</v>
      </c>
      <c r="J3105" s="2"/>
      <c r="K3105" s="1" t="s">
        <v>54</v>
      </c>
      <c r="M3105" s="1" t="b">
        <f>OR(Solution!$C$2=1,INDEX(Solution!$A$1:$A$11,Solution!$C$2)=Sales_Pipeline[Country])</f>
        <v>1</v>
      </c>
    </row>
    <row r="3106" spans="1:13" x14ac:dyDescent="0.25">
      <c r="A3106" s="2"/>
      <c r="B3106" s="1" t="s">
        <v>54</v>
      </c>
      <c r="C3106" s="1" t="s">
        <v>54</v>
      </c>
      <c r="D3106" s="1" t="s">
        <v>54</v>
      </c>
      <c r="E3106" s="1" t="s">
        <v>54</v>
      </c>
      <c r="I3106" s="1" t="s">
        <v>54</v>
      </c>
      <c r="J3106" s="2"/>
      <c r="K3106" s="1" t="s">
        <v>54</v>
      </c>
      <c r="M3106" s="1" t="b">
        <f>OR(Solution!$C$2=1,INDEX(Solution!$A$1:$A$11,Solution!$C$2)=Sales_Pipeline[Country])</f>
        <v>1</v>
      </c>
    </row>
    <row r="3107" spans="1:13" x14ac:dyDescent="0.25">
      <c r="A3107" s="2"/>
      <c r="B3107" s="1" t="s">
        <v>54</v>
      </c>
      <c r="C3107" s="1" t="s">
        <v>54</v>
      </c>
      <c r="D3107" s="1" t="s">
        <v>54</v>
      </c>
      <c r="E3107" s="1" t="s">
        <v>54</v>
      </c>
      <c r="I3107" s="1" t="s">
        <v>54</v>
      </c>
      <c r="J3107" s="2"/>
      <c r="K3107" s="1" t="s">
        <v>54</v>
      </c>
      <c r="M3107" s="1" t="b">
        <f>OR(Solution!$C$2=1,INDEX(Solution!$A$1:$A$11,Solution!$C$2)=Sales_Pipeline[Country])</f>
        <v>1</v>
      </c>
    </row>
    <row r="3108" spans="1:13" x14ac:dyDescent="0.25">
      <c r="A3108" s="2"/>
      <c r="B3108" s="1" t="s">
        <v>54</v>
      </c>
      <c r="C3108" s="1" t="s">
        <v>54</v>
      </c>
      <c r="D3108" s="1" t="s">
        <v>54</v>
      </c>
      <c r="E3108" s="1" t="s">
        <v>54</v>
      </c>
      <c r="I3108" s="1" t="s">
        <v>54</v>
      </c>
      <c r="J3108" s="2"/>
      <c r="K3108" s="1" t="s">
        <v>54</v>
      </c>
      <c r="M3108" s="1" t="b">
        <f>OR(Solution!$C$2=1,INDEX(Solution!$A$1:$A$11,Solution!$C$2)=Sales_Pipeline[Country])</f>
        <v>1</v>
      </c>
    </row>
    <row r="3109" spans="1:13" x14ac:dyDescent="0.25">
      <c r="A3109" s="2"/>
      <c r="B3109" s="1" t="s">
        <v>54</v>
      </c>
      <c r="C3109" s="1" t="s">
        <v>54</v>
      </c>
      <c r="D3109" s="1" t="s">
        <v>54</v>
      </c>
      <c r="E3109" s="1" t="s">
        <v>54</v>
      </c>
      <c r="I3109" s="1" t="s">
        <v>54</v>
      </c>
      <c r="J3109" s="2"/>
      <c r="K3109" s="1" t="s">
        <v>54</v>
      </c>
      <c r="M3109" s="1" t="b">
        <f>OR(Solution!$C$2=1,INDEX(Solution!$A$1:$A$11,Solution!$C$2)=Sales_Pipeline[Country])</f>
        <v>1</v>
      </c>
    </row>
    <row r="3110" spans="1:13" x14ac:dyDescent="0.25">
      <c r="A3110" s="2"/>
      <c r="B3110" s="1" t="s">
        <v>54</v>
      </c>
      <c r="C3110" s="1" t="s">
        <v>54</v>
      </c>
      <c r="D3110" s="1" t="s">
        <v>54</v>
      </c>
      <c r="E3110" s="1" t="s">
        <v>54</v>
      </c>
      <c r="I3110" s="1" t="s">
        <v>54</v>
      </c>
      <c r="J3110" s="2"/>
      <c r="K3110" s="1" t="s">
        <v>54</v>
      </c>
      <c r="M3110" s="1" t="b">
        <f>OR(Solution!$C$2=1,INDEX(Solution!$A$1:$A$11,Solution!$C$2)=Sales_Pipeline[Country])</f>
        <v>1</v>
      </c>
    </row>
    <row r="3111" spans="1:13" x14ac:dyDescent="0.25">
      <c r="A3111" s="2"/>
      <c r="B3111" s="1" t="s">
        <v>54</v>
      </c>
      <c r="C3111" s="1" t="s">
        <v>54</v>
      </c>
      <c r="D3111" s="1" t="s">
        <v>54</v>
      </c>
      <c r="E3111" s="1" t="s">
        <v>54</v>
      </c>
      <c r="I3111" s="1" t="s">
        <v>54</v>
      </c>
      <c r="J3111" s="2"/>
      <c r="K3111" s="1" t="s">
        <v>54</v>
      </c>
      <c r="M3111" s="1" t="b">
        <f>OR(Solution!$C$2=1,INDEX(Solution!$A$1:$A$11,Solution!$C$2)=Sales_Pipeline[Country])</f>
        <v>1</v>
      </c>
    </row>
    <row r="3112" spans="1:13" x14ac:dyDescent="0.25">
      <c r="A3112" s="2"/>
      <c r="B3112" s="1" t="s">
        <v>54</v>
      </c>
      <c r="C3112" s="1" t="s">
        <v>54</v>
      </c>
      <c r="D3112" s="1" t="s">
        <v>54</v>
      </c>
      <c r="E3112" s="1" t="s">
        <v>54</v>
      </c>
      <c r="I3112" s="1" t="s">
        <v>54</v>
      </c>
      <c r="J3112" s="2"/>
      <c r="K3112" s="1" t="s">
        <v>54</v>
      </c>
      <c r="M3112" s="1" t="b">
        <f>OR(Solution!$C$2=1,INDEX(Solution!$A$1:$A$11,Solution!$C$2)=Sales_Pipeline[Country])</f>
        <v>1</v>
      </c>
    </row>
    <row r="3113" spans="1:13" x14ac:dyDescent="0.25">
      <c r="A3113" s="2"/>
      <c r="B3113" s="1" t="s">
        <v>54</v>
      </c>
      <c r="C3113" s="1" t="s">
        <v>54</v>
      </c>
      <c r="D3113" s="1" t="s">
        <v>54</v>
      </c>
      <c r="E3113" s="1" t="s">
        <v>54</v>
      </c>
      <c r="I3113" s="1" t="s">
        <v>54</v>
      </c>
      <c r="J3113" s="2"/>
      <c r="K3113" s="1" t="s">
        <v>54</v>
      </c>
      <c r="M3113" s="1" t="b">
        <f>OR(Solution!$C$2=1,INDEX(Solution!$A$1:$A$11,Solution!$C$2)=Sales_Pipeline[Country])</f>
        <v>1</v>
      </c>
    </row>
    <row r="3114" spans="1:13" x14ac:dyDescent="0.25">
      <c r="A3114" s="2"/>
      <c r="B3114" s="1" t="s">
        <v>54</v>
      </c>
      <c r="C3114" s="1" t="s">
        <v>54</v>
      </c>
      <c r="D3114" s="1" t="s">
        <v>54</v>
      </c>
      <c r="E3114" s="1" t="s">
        <v>54</v>
      </c>
      <c r="I3114" s="1" t="s">
        <v>54</v>
      </c>
      <c r="J3114" s="2"/>
      <c r="K3114" s="1" t="s">
        <v>54</v>
      </c>
      <c r="M3114" s="1" t="b">
        <f>OR(Solution!$C$2=1,INDEX(Solution!$A$1:$A$11,Solution!$C$2)=Sales_Pipeline[Country])</f>
        <v>1</v>
      </c>
    </row>
    <row r="3115" spans="1:13" x14ac:dyDescent="0.25">
      <c r="A3115" s="2"/>
      <c r="B3115" s="1" t="s">
        <v>54</v>
      </c>
      <c r="C3115" s="1" t="s">
        <v>54</v>
      </c>
      <c r="D3115" s="1" t="s">
        <v>54</v>
      </c>
      <c r="E3115" s="1" t="s">
        <v>54</v>
      </c>
      <c r="I3115" s="1" t="s">
        <v>54</v>
      </c>
      <c r="J3115" s="2"/>
      <c r="K3115" s="1" t="s">
        <v>54</v>
      </c>
      <c r="M3115" s="1" t="b">
        <f>OR(Solution!$C$2=1,INDEX(Solution!$A$1:$A$11,Solution!$C$2)=Sales_Pipeline[Country])</f>
        <v>1</v>
      </c>
    </row>
    <row r="3116" spans="1:13" x14ac:dyDescent="0.25">
      <c r="A3116" s="2"/>
      <c r="B3116" s="1" t="s">
        <v>54</v>
      </c>
      <c r="C3116" s="1" t="s">
        <v>54</v>
      </c>
      <c r="D3116" s="1" t="s">
        <v>54</v>
      </c>
      <c r="E3116" s="1" t="s">
        <v>54</v>
      </c>
      <c r="I3116" s="1" t="s">
        <v>54</v>
      </c>
      <c r="J3116" s="2"/>
      <c r="K3116" s="1" t="s">
        <v>54</v>
      </c>
      <c r="M3116" s="1" t="b">
        <f>OR(Solution!$C$2=1,INDEX(Solution!$A$1:$A$11,Solution!$C$2)=Sales_Pipeline[Country])</f>
        <v>1</v>
      </c>
    </row>
    <row r="3117" spans="1:13" x14ac:dyDescent="0.25">
      <c r="A3117" s="2"/>
      <c r="B3117" s="1" t="s">
        <v>54</v>
      </c>
      <c r="C3117" s="1" t="s">
        <v>54</v>
      </c>
      <c r="D3117" s="1" t="s">
        <v>54</v>
      </c>
      <c r="E3117" s="1" t="s">
        <v>54</v>
      </c>
      <c r="I3117" s="1" t="s">
        <v>54</v>
      </c>
      <c r="J3117" s="2"/>
      <c r="K3117" s="1" t="s">
        <v>54</v>
      </c>
      <c r="M3117" s="1" t="b">
        <f>OR(Solution!$C$2=1,INDEX(Solution!$A$1:$A$11,Solution!$C$2)=Sales_Pipeline[Country])</f>
        <v>1</v>
      </c>
    </row>
    <row r="3118" spans="1:13" x14ac:dyDescent="0.25">
      <c r="A3118" s="2"/>
      <c r="B3118" s="1" t="s">
        <v>54</v>
      </c>
      <c r="C3118" s="1" t="s">
        <v>54</v>
      </c>
      <c r="D3118" s="1" t="s">
        <v>54</v>
      </c>
      <c r="E3118" s="1" t="s">
        <v>54</v>
      </c>
      <c r="I3118" s="1" t="s">
        <v>54</v>
      </c>
      <c r="J3118" s="2"/>
      <c r="K3118" s="1" t="s">
        <v>54</v>
      </c>
      <c r="M3118" s="1" t="b">
        <f>OR(Solution!$C$2=1,INDEX(Solution!$A$1:$A$11,Solution!$C$2)=Sales_Pipeline[Country])</f>
        <v>1</v>
      </c>
    </row>
    <row r="3119" spans="1:13" x14ac:dyDescent="0.25">
      <c r="A3119" s="2"/>
      <c r="B3119" s="1" t="s">
        <v>54</v>
      </c>
      <c r="C3119" s="1" t="s">
        <v>54</v>
      </c>
      <c r="D3119" s="1" t="s">
        <v>54</v>
      </c>
      <c r="E3119" s="1" t="s">
        <v>54</v>
      </c>
      <c r="I3119" s="1" t="s">
        <v>54</v>
      </c>
      <c r="J3119" s="2"/>
      <c r="K3119" s="1" t="s">
        <v>54</v>
      </c>
      <c r="M3119" s="1" t="b">
        <f>OR(Solution!$C$2=1,INDEX(Solution!$A$1:$A$11,Solution!$C$2)=Sales_Pipeline[Country])</f>
        <v>1</v>
      </c>
    </row>
    <row r="3120" spans="1:13" x14ac:dyDescent="0.25">
      <c r="A3120" s="2"/>
      <c r="B3120" s="1" t="s">
        <v>54</v>
      </c>
      <c r="C3120" s="1" t="s">
        <v>54</v>
      </c>
      <c r="D3120" s="1" t="s">
        <v>54</v>
      </c>
      <c r="E3120" s="1" t="s">
        <v>54</v>
      </c>
      <c r="I3120" s="1" t="s">
        <v>54</v>
      </c>
      <c r="J3120" s="2"/>
      <c r="K3120" s="1" t="s">
        <v>54</v>
      </c>
      <c r="M3120" s="1" t="b">
        <f>OR(Solution!$C$2=1,INDEX(Solution!$A$1:$A$11,Solution!$C$2)=Sales_Pipeline[Country])</f>
        <v>1</v>
      </c>
    </row>
    <row r="3121" spans="1:13" x14ac:dyDescent="0.25">
      <c r="A3121" s="2"/>
      <c r="B3121" s="1" t="s">
        <v>54</v>
      </c>
      <c r="C3121" s="1" t="s">
        <v>54</v>
      </c>
      <c r="D3121" s="1" t="s">
        <v>54</v>
      </c>
      <c r="E3121" s="1" t="s">
        <v>54</v>
      </c>
      <c r="I3121" s="1" t="s">
        <v>54</v>
      </c>
      <c r="J3121" s="2"/>
      <c r="K3121" s="1" t="s">
        <v>54</v>
      </c>
      <c r="M3121" s="1" t="b">
        <f>OR(Solution!$C$2=1,INDEX(Solution!$A$1:$A$11,Solution!$C$2)=Sales_Pipeline[Country])</f>
        <v>1</v>
      </c>
    </row>
    <row r="3122" spans="1:13" x14ac:dyDescent="0.25">
      <c r="A3122" s="2"/>
      <c r="B3122" s="1" t="s">
        <v>54</v>
      </c>
      <c r="C3122" s="1" t="s">
        <v>54</v>
      </c>
      <c r="D3122" s="1" t="s">
        <v>54</v>
      </c>
      <c r="E3122" s="1" t="s">
        <v>54</v>
      </c>
      <c r="I3122" s="1" t="s">
        <v>54</v>
      </c>
      <c r="J3122" s="2"/>
      <c r="K3122" s="1" t="s">
        <v>54</v>
      </c>
      <c r="M3122" s="1" t="b">
        <f>OR(Solution!$C$2=1,INDEX(Solution!$A$1:$A$11,Solution!$C$2)=Sales_Pipeline[Country])</f>
        <v>1</v>
      </c>
    </row>
    <row r="3123" spans="1:13" x14ac:dyDescent="0.25">
      <c r="A3123" s="2"/>
      <c r="B3123" s="1" t="s">
        <v>54</v>
      </c>
      <c r="C3123" s="1" t="s">
        <v>54</v>
      </c>
      <c r="D3123" s="1" t="s">
        <v>54</v>
      </c>
      <c r="E3123" s="1" t="s">
        <v>54</v>
      </c>
      <c r="I3123" s="1" t="s">
        <v>54</v>
      </c>
      <c r="J3123" s="2"/>
      <c r="K3123" s="1" t="s">
        <v>54</v>
      </c>
      <c r="M3123" s="1" t="b">
        <f>OR(Solution!$C$2=1,INDEX(Solution!$A$1:$A$11,Solution!$C$2)=Sales_Pipeline[Country])</f>
        <v>1</v>
      </c>
    </row>
    <row r="3124" spans="1:13" x14ac:dyDescent="0.25">
      <c r="A3124" s="2"/>
      <c r="B3124" s="1" t="s">
        <v>54</v>
      </c>
      <c r="C3124" s="1" t="s">
        <v>54</v>
      </c>
      <c r="D3124" s="1" t="s">
        <v>54</v>
      </c>
      <c r="E3124" s="1" t="s">
        <v>54</v>
      </c>
      <c r="I3124" s="1" t="s">
        <v>54</v>
      </c>
      <c r="J3124" s="2"/>
      <c r="K3124" s="1" t="s">
        <v>54</v>
      </c>
      <c r="M3124" s="1" t="b">
        <f>OR(Solution!$C$2=1,INDEX(Solution!$A$1:$A$11,Solution!$C$2)=Sales_Pipeline[Country])</f>
        <v>1</v>
      </c>
    </row>
    <row r="3125" spans="1:13" x14ac:dyDescent="0.25">
      <c r="A3125" s="2"/>
      <c r="B3125" s="1" t="s">
        <v>54</v>
      </c>
      <c r="C3125" s="1" t="s">
        <v>54</v>
      </c>
      <c r="D3125" s="1" t="s">
        <v>54</v>
      </c>
      <c r="E3125" s="1" t="s">
        <v>54</v>
      </c>
      <c r="I3125" s="1" t="s">
        <v>54</v>
      </c>
      <c r="J3125" s="2"/>
      <c r="K3125" s="1" t="s">
        <v>54</v>
      </c>
      <c r="M3125" s="1" t="b">
        <f>OR(Solution!$C$2=1,INDEX(Solution!$A$1:$A$11,Solution!$C$2)=Sales_Pipeline[Country])</f>
        <v>1</v>
      </c>
    </row>
    <row r="3126" spans="1:13" x14ac:dyDescent="0.25">
      <c r="A3126" s="2"/>
      <c r="B3126" s="1" t="s">
        <v>54</v>
      </c>
      <c r="C3126" s="1" t="s">
        <v>54</v>
      </c>
      <c r="D3126" s="1" t="s">
        <v>54</v>
      </c>
      <c r="E3126" s="1" t="s">
        <v>54</v>
      </c>
      <c r="I3126" s="1" t="s">
        <v>54</v>
      </c>
      <c r="J3126" s="2"/>
      <c r="K3126" s="1" t="s">
        <v>54</v>
      </c>
      <c r="M3126" s="1" t="b">
        <f>OR(Solution!$C$2=1,INDEX(Solution!$A$1:$A$11,Solution!$C$2)=Sales_Pipeline[Country])</f>
        <v>1</v>
      </c>
    </row>
    <row r="3127" spans="1:13" x14ac:dyDescent="0.25">
      <c r="A3127" s="2"/>
      <c r="B3127" s="1" t="s">
        <v>54</v>
      </c>
      <c r="C3127" s="1" t="s">
        <v>54</v>
      </c>
      <c r="D3127" s="1" t="s">
        <v>54</v>
      </c>
      <c r="E3127" s="1" t="s">
        <v>54</v>
      </c>
      <c r="I3127" s="1" t="s">
        <v>54</v>
      </c>
      <c r="J3127" s="2"/>
      <c r="K3127" s="1" t="s">
        <v>54</v>
      </c>
      <c r="M3127" s="1" t="b">
        <f>OR(Solution!$C$2=1,INDEX(Solution!$A$1:$A$11,Solution!$C$2)=Sales_Pipeline[Country])</f>
        <v>1</v>
      </c>
    </row>
    <row r="3128" spans="1:13" x14ac:dyDescent="0.25">
      <c r="A3128" s="2"/>
      <c r="B3128" s="1" t="s">
        <v>54</v>
      </c>
      <c r="C3128" s="1" t="s">
        <v>54</v>
      </c>
      <c r="D3128" s="1" t="s">
        <v>54</v>
      </c>
      <c r="E3128" s="1" t="s">
        <v>54</v>
      </c>
      <c r="I3128" s="1" t="s">
        <v>54</v>
      </c>
      <c r="J3128" s="2"/>
      <c r="K3128" s="1" t="s">
        <v>54</v>
      </c>
      <c r="M3128" s="1" t="b">
        <f>OR(Solution!$C$2=1,INDEX(Solution!$A$1:$A$11,Solution!$C$2)=Sales_Pipeline[Country])</f>
        <v>1</v>
      </c>
    </row>
    <row r="3129" spans="1:13" x14ac:dyDescent="0.25">
      <c r="A3129" s="2"/>
      <c r="B3129" s="1" t="s">
        <v>54</v>
      </c>
      <c r="C3129" s="1" t="s">
        <v>54</v>
      </c>
      <c r="D3129" s="1" t="s">
        <v>54</v>
      </c>
      <c r="E3129" s="1" t="s">
        <v>54</v>
      </c>
      <c r="I3129" s="1" t="s">
        <v>54</v>
      </c>
      <c r="J3129" s="2"/>
      <c r="K3129" s="1" t="s">
        <v>54</v>
      </c>
      <c r="M3129" s="1" t="b">
        <f>OR(Solution!$C$2=1,INDEX(Solution!$A$1:$A$11,Solution!$C$2)=Sales_Pipeline[Country])</f>
        <v>1</v>
      </c>
    </row>
    <row r="3130" spans="1:13" x14ac:dyDescent="0.25">
      <c r="A3130" s="2"/>
      <c r="B3130" s="1" t="s">
        <v>54</v>
      </c>
      <c r="C3130" s="1" t="s">
        <v>54</v>
      </c>
      <c r="D3130" s="1" t="s">
        <v>54</v>
      </c>
      <c r="E3130" s="1" t="s">
        <v>54</v>
      </c>
      <c r="I3130" s="1" t="s">
        <v>54</v>
      </c>
      <c r="J3130" s="2"/>
      <c r="K3130" s="1" t="s">
        <v>54</v>
      </c>
      <c r="M3130" s="1" t="b">
        <f>OR(Solution!$C$2=1,INDEX(Solution!$A$1:$A$11,Solution!$C$2)=Sales_Pipeline[Country])</f>
        <v>1</v>
      </c>
    </row>
    <row r="3131" spans="1:13" x14ac:dyDescent="0.25">
      <c r="A3131" s="2"/>
      <c r="B3131" s="1" t="s">
        <v>54</v>
      </c>
      <c r="C3131" s="1" t="s">
        <v>54</v>
      </c>
      <c r="D3131" s="1" t="s">
        <v>54</v>
      </c>
      <c r="E3131" s="1" t="s">
        <v>54</v>
      </c>
      <c r="I3131" s="1" t="s">
        <v>54</v>
      </c>
      <c r="J3131" s="2"/>
      <c r="K3131" s="1" t="s">
        <v>54</v>
      </c>
      <c r="M3131" s="1" t="b">
        <f>OR(Solution!$C$2=1,INDEX(Solution!$A$1:$A$11,Solution!$C$2)=Sales_Pipeline[Country])</f>
        <v>1</v>
      </c>
    </row>
    <row r="3132" spans="1:13" x14ac:dyDescent="0.25">
      <c r="A3132" s="2"/>
      <c r="B3132" s="1" t="s">
        <v>54</v>
      </c>
      <c r="C3132" s="1" t="s">
        <v>54</v>
      </c>
      <c r="D3132" s="1" t="s">
        <v>54</v>
      </c>
      <c r="E3132" s="1" t="s">
        <v>54</v>
      </c>
      <c r="I3132" s="1" t="s">
        <v>54</v>
      </c>
      <c r="J3132" s="2"/>
      <c r="K3132" s="1" t="s">
        <v>54</v>
      </c>
      <c r="M3132" s="1" t="b">
        <f>OR(Solution!$C$2=1,INDEX(Solution!$A$1:$A$11,Solution!$C$2)=Sales_Pipeline[Country])</f>
        <v>1</v>
      </c>
    </row>
    <row r="3133" spans="1:13" x14ac:dyDescent="0.25">
      <c r="A3133" s="2"/>
      <c r="B3133" s="1" t="s">
        <v>54</v>
      </c>
      <c r="C3133" s="1" t="s">
        <v>54</v>
      </c>
      <c r="D3133" s="1" t="s">
        <v>54</v>
      </c>
      <c r="E3133" s="1" t="s">
        <v>54</v>
      </c>
      <c r="I3133" s="1" t="s">
        <v>54</v>
      </c>
      <c r="J3133" s="2"/>
      <c r="K3133" s="1" t="s">
        <v>54</v>
      </c>
      <c r="M3133" s="1" t="b">
        <f>OR(Solution!$C$2=1,INDEX(Solution!$A$1:$A$11,Solution!$C$2)=Sales_Pipeline[Country])</f>
        <v>1</v>
      </c>
    </row>
    <row r="3134" spans="1:13" x14ac:dyDescent="0.25">
      <c r="A3134" s="2"/>
      <c r="B3134" s="1" t="s">
        <v>54</v>
      </c>
      <c r="C3134" s="1" t="s">
        <v>54</v>
      </c>
      <c r="D3134" s="1" t="s">
        <v>54</v>
      </c>
      <c r="E3134" s="1" t="s">
        <v>54</v>
      </c>
      <c r="I3134" s="1" t="s">
        <v>54</v>
      </c>
      <c r="J3134" s="2"/>
      <c r="K3134" s="1" t="s">
        <v>54</v>
      </c>
      <c r="M3134" s="1" t="b">
        <f>OR(Solution!$C$2=1,INDEX(Solution!$A$1:$A$11,Solution!$C$2)=Sales_Pipeline[Country])</f>
        <v>1</v>
      </c>
    </row>
    <row r="3135" spans="1:13" x14ac:dyDescent="0.25">
      <c r="A3135" s="2"/>
      <c r="B3135" s="1" t="s">
        <v>54</v>
      </c>
      <c r="C3135" s="1" t="s">
        <v>54</v>
      </c>
      <c r="D3135" s="1" t="s">
        <v>54</v>
      </c>
      <c r="E3135" s="1" t="s">
        <v>54</v>
      </c>
      <c r="I3135" s="1" t="s">
        <v>54</v>
      </c>
      <c r="J3135" s="2"/>
      <c r="K3135" s="1" t="s">
        <v>54</v>
      </c>
      <c r="M3135" s="1" t="b">
        <f>OR(Solution!$C$2=1,INDEX(Solution!$A$1:$A$11,Solution!$C$2)=Sales_Pipeline[Country])</f>
        <v>1</v>
      </c>
    </row>
    <row r="3136" spans="1:13" x14ac:dyDescent="0.25">
      <c r="A3136" s="2"/>
      <c r="B3136" s="1" t="s">
        <v>54</v>
      </c>
      <c r="C3136" s="1" t="s">
        <v>54</v>
      </c>
      <c r="D3136" s="1" t="s">
        <v>54</v>
      </c>
      <c r="E3136" s="1" t="s">
        <v>54</v>
      </c>
      <c r="I3136" s="1" t="s">
        <v>54</v>
      </c>
      <c r="J3136" s="2"/>
      <c r="K3136" s="1" t="s">
        <v>54</v>
      </c>
      <c r="M3136" s="1" t="b">
        <f>OR(Solution!$C$2=1,INDEX(Solution!$A$1:$A$11,Solution!$C$2)=Sales_Pipeline[Country])</f>
        <v>1</v>
      </c>
    </row>
    <row r="3137" spans="1:13" x14ac:dyDescent="0.25">
      <c r="A3137" s="2"/>
      <c r="B3137" s="1" t="s">
        <v>54</v>
      </c>
      <c r="C3137" s="1" t="s">
        <v>54</v>
      </c>
      <c r="D3137" s="1" t="s">
        <v>54</v>
      </c>
      <c r="E3137" s="1" t="s">
        <v>54</v>
      </c>
      <c r="I3137" s="1" t="s">
        <v>54</v>
      </c>
      <c r="J3137" s="2"/>
      <c r="K3137" s="1" t="s">
        <v>54</v>
      </c>
      <c r="M3137" s="1" t="b">
        <f>OR(Solution!$C$2=1,INDEX(Solution!$A$1:$A$11,Solution!$C$2)=Sales_Pipeline[Country])</f>
        <v>1</v>
      </c>
    </row>
    <row r="3138" spans="1:13" x14ac:dyDescent="0.25">
      <c r="A3138" s="2"/>
      <c r="B3138" s="1" t="s">
        <v>54</v>
      </c>
      <c r="C3138" s="1" t="s">
        <v>54</v>
      </c>
      <c r="D3138" s="1" t="s">
        <v>54</v>
      </c>
      <c r="E3138" s="1" t="s">
        <v>54</v>
      </c>
      <c r="I3138" s="1" t="s">
        <v>54</v>
      </c>
      <c r="J3138" s="2"/>
      <c r="K3138" s="1" t="s">
        <v>54</v>
      </c>
      <c r="M3138" s="1" t="b">
        <f>OR(Solution!$C$2=1,INDEX(Solution!$A$1:$A$11,Solution!$C$2)=Sales_Pipeline[Country])</f>
        <v>1</v>
      </c>
    </row>
    <row r="3139" spans="1:13" x14ac:dyDescent="0.25">
      <c r="A3139" s="2"/>
      <c r="B3139" s="1" t="s">
        <v>54</v>
      </c>
      <c r="C3139" s="1" t="s">
        <v>54</v>
      </c>
      <c r="D3139" s="1" t="s">
        <v>54</v>
      </c>
      <c r="E3139" s="1" t="s">
        <v>54</v>
      </c>
      <c r="I3139" s="1" t="s">
        <v>54</v>
      </c>
      <c r="J3139" s="2"/>
      <c r="K3139" s="1" t="s">
        <v>54</v>
      </c>
      <c r="M3139" s="1" t="b">
        <f>OR(Solution!$C$2=1,INDEX(Solution!$A$1:$A$11,Solution!$C$2)=Sales_Pipeline[Country])</f>
        <v>1</v>
      </c>
    </row>
    <row r="3140" spans="1:13" x14ac:dyDescent="0.25">
      <c r="A3140" s="2"/>
      <c r="B3140" s="1" t="s">
        <v>54</v>
      </c>
      <c r="C3140" s="1" t="s">
        <v>54</v>
      </c>
      <c r="D3140" s="1" t="s">
        <v>54</v>
      </c>
      <c r="E3140" s="1" t="s">
        <v>54</v>
      </c>
      <c r="I3140" s="1" t="s">
        <v>54</v>
      </c>
      <c r="J3140" s="2"/>
      <c r="K3140" s="1" t="s">
        <v>54</v>
      </c>
      <c r="M3140" s="1" t="b">
        <f>OR(Solution!$C$2=1,INDEX(Solution!$A$1:$A$11,Solution!$C$2)=Sales_Pipeline[Country])</f>
        <v>1</v>
      </c>
    </row>
    <row r="3141" spans="1:13" x14ac:dyDescent="0.25">
      <c r="A3141" s="2"/>
      <c r="B3141" s="1" t="s">
        <v>54</v>
      </c>
      <c r="C3141" s="1" t="s">
        <v>54</v>
      </c>
      <c r="D3141" s="1" t="s">
        <v>54</v>
      </c>
      <c r="E3141" s="1" t="s">
        <v>54</v>
      </c>
      <c r="I3141" s="1" t="s">
        <v>54</v>
      </c>
      <c r="J3141" s="2"/>
      <c r="K3141" s="1" t="s">
        <v>54</v>
      </c>
      <c r="M3141" s="1" t="b">
        <f>OR(Solution!$C$2=1,INDEX(Solution!$A$1:$A$11,Solution!$C$2)=Sales_Pipeline[Country])</f>
        <v>1</v>
      </c>
    </row>
    <row r="3142" spans="1:13" x14ac:dyDescent="0.25">
      <c r="A3142" s="2"/>
      <c r="B3142" s="1" t="s">
        <v>54</v>
      </c>
      <c r="C3142" s="1" t="s">
        <v>54</v>
      </c>
      <c r="D3142" s="1" t="s">
        <v>54</v>
      </c>
      <c r="E3142" s="1" t="s">
        <v>54</v>
      </c>
      <c r="I3142" s="1" t="s">
        <v>54</v>
      </c>
      <c r="J3142" s="2"/>
      <c r="K3142" s="1" t="s">
        <v>54</v>
      </c>
      <c r="M3142" s="1" t="b">
        <f>OR(Solution!$C$2=1,INDEX(Solution!$A$1:$A$11,Solution!$C$2)=Sales_Pipeline[Country])</f>
        <v>1</v>
      </c>
    </row>
    <row r="3143" spans="1:13" x14ac:dyDescent="0.25">
      <c r="A3143" s="2"/>
      <c r="B3143" s="1" t="s">
        <v>54</v>
      </c>
      <c r="C3143" s="1" t="s">
        <v>54</v>
      </c>
      <c r="D3143" s="1" t="s">
        <v>54</v>
      </c>
      <c r="E3143" s="1" t="s">
        <v>54</v>
      </c>
      <c r="I3143" s="1" t="s">
        <v>54</v>
      </c>
      <c r="J3143" s="2"/>
      <c r="K3143" s="1" t="s">
        <v>54</v>
      </c>
      <c r="M3143" s="1" t="b">
        <f>OR(Solution!$C$2=1,INDEX(Solution!$A$1:$A$11,Solution!$C$2)=Sales_Pipeline[Country])</f>
        <v>1</v>
      </c>
    </row>
    <row r="3144" spans="1:13" x14ac:dyDescent="0.25">
      <c r="A3144" s="2"/>
      <c r="B3144" s="1" t="s">
        <v>54</v>
      </c>
      <c r="C3144" s="1" t="s">
        <v>54</v>
      </c>
      <c r="D3144" s="1" t="s">
        <v>54</v>
      </c>
      <c r="E3144" s="1" t="s">
        <v>54</v>
      </c>
      <c r="I3144" s="1" t="s">
        <v>54</v>
      </c>
      <c r="J3144" s="2"/>
      <c r="K3144" s="1" t="s">
        <v>54</v>
      </c>
      <c r="M3144" s="1" t="b">
        <f>OR(Solution!$C$2=1,INDEX(Solution!$A$1:$A$11,Solution!$C$2)=Sales_Pipeline[Country])</f>
        <v>1</v>
      </c>
    </row>
    <row r="3145" spans="1:13" x14ac:dyDescent="0.25">
      <c r="A3145" s="2"/>
      <c r="B3145" s="1" t="s">
        <v>54</v>
      </c>
      <c r="C3145" s="1" t="s">
        <v>54</v>
      </c>
      <c r="D3145" s="1" t="s">
        <v>54</v>
      </c>
      <c r="E3145" s="1" t="s">
        <v>54</v>
      </c>
      <c r="I3145" s="1" t="s">
        <v>54</v>
      </c>
      <c r="J3145" s="2"/>
      <c r="K3145" s="1" t="s">
        <v>54</v>
      </c>
      <c r="M3145" s="1" t="b">
        <f>OR(Solution!$C$2=1,INDEX(Solution!$A$1:$A$11,Solution!$C$2)=Sales_Pipeline[Country])</f>
        <v>1</v>
      </c>
    </row>
    <row r="3146" spans="1:13" x14ac:dyDescent="0.25">
      <c r="A3146" s="2"/>
      <c r="B3146" s="1" t="s">
        <v>54</v>
      </c>
      <c r="C3146" s="1" t="s">
        <v>54</v>
      </c>
      <c r="D3146" s="1" t="s">
        <v>54</v>
      </c>
      <c r="E3146" s="1" t="s">
        <v>54</v>
      </c>
      <c r="I3146" s="1" t="s">
        <v>54</v>
      </c>
      <c r="J3146" s="2"/>
      <c r="K3146" s="1" t="s">
        <v>54</v>
      </c>
      <c r="M3146" s="1" t="b">
        <f>OR(Solution!$C$2=1,INDEX(Solution!$A$1:$A$11,Solution!$C$2)=Sales_Pipeline[Country])</f>
        <v>1</v>
      </c>
    </row>
    <row r="3147" spans="1:13" x14ac:dyDescent="0.25">
      <c r="A3147" s="2"/>
      <c r="B3147" s="1" t="s">
        <v>54</v>
      </c>
      <c r="C3147" s="1" t="s">
        <v>54</v>
      </c>
      <c r="D3147" s="1" t="s">
        <v>54</v>
      </c>
      <c r="E3147" s="1" t="s">
        <v>54</v>
      </c>
      <c r="I3147" s="1" t="s">
        <v>54</v>
      </c>
      <c r="J3147" s="2"/>
      <c r="K3147" s="1" t="s">
        <v>54</v>
      </c>
      <c r="M3147" s="1" t="b">
        <f>OR(Solution!$C$2=1,INDEX(Solution!$A$1:$A$11,Solution!$C$2)=Sales_Pipeline[Country])</f>
        <v>1</v>
      </c>
    </row>
    <row r="3148" spans="1:13" x14ac:dyDescent="0.25">
      <c r="A3148" s="2"/>
      <c r="B3148" s="1" t="s">
        <v>54</v>
      </c>
      <c r="C3148" s="1" t="s">
        <v>54</v>
      </c>
      <c r="D3148" s="1" t="s">
        <v>54</v>
      </c>
      <c r="E3148" s="1" t="s">
        <v>54</v>
      </c>
      <c r="I3148" s="1" t="s">
        <v>54</v>
      </c>
      <c r="J3148" s="2"/>
      <c r="K3148" s="1" t="s">
        <v>54</v>
      </c>
      <c r="M3148" s="1" t="b">
        <f>OR(Solution!$C$2=1,INDEX(Solution!$A$1:$A$11,Solution!$C$2)=Sales_Pipeline[Country])</f>
        <v>1</v>
      </c>
    </row>
    <row r="3149" spans="1:13" x14ac:dyDescent="0.25">
      <c r="A3149" s="2"/>
      <c r="B3149" s="1" t="s">
        <v>54</v>
      </c>
      <c r="C3149" s="1" t="s">
        <v>54</v>
      </c>
      <c r="D3149" s="1" t="s">
        <v>54</v>
      </c>
      <c r="E3149" s="1" t="s">
        <v>54</v>
      </c>
      <c r="I3149" s="1" t="s">
        <v>54</v>
      </c>
      <c r="J3149" s="2"/>
      <c r="K3149" s="1" t="s">
        <v>54</v>
      </c>
      <c r="M3149" s="1" t="b">
        <f>OR(Solution!$C$2=1,INDEX(Solution!$A$1:$A$11,Solution!$C$2)=Sales_Pipeline[Country])</f>
        <v>1</v>
      </c>
    </row>
    <row r="3150" spans="1:13" x14ac:dyDescent="0.25">
      <c r="A3150" s="2"/>
      <c r="B3150" s="1" t="s">
        <v>54</v>
      </c>
      <c r="C3150" s="1" t="s">
        <v>54</v>
      </c>
      <c r="D3150" s="1" t="s">
        <v>54</v>
      </c>
      <c r="E3150" s="1" t="s">
        <v>54</v>
      </c>
      <c r="I3150" s="1" t="s">
        <v>54</v>
      </c>
      <c r="J3150" s="2"/>
      <c r="K3150" s="1" t="s">
        <v>54</v>
      </c>
      <c r="M3150" s="1" t="b">
        <f>OR(Solution!$C$2=1,INDEX(Solution!$A$1:$A$11,Solution!$C$2)=Sales_Pipeline[Country])</f>
        <v>1</v>
      </c>
    </row>
    <row r="3151" spans="1:13" x14ac:dyDescent="0.25">
      <c r="A3151" s="2"/>
      <c r="B3151" s="1" t="s">
        <v>54</v>
      </c>
      <c r="C3151" s="1" t="s">
        <v>54</v>
      </c>
      <c r="D3151" s="1" t="s">
        <v>54</v>
      </c>
      <c r="E3151" s="1" t="s">
        <v>54</v>
      </c>
      <c r="I3151" s="1" t="s">
        <v>54</v>
      </c>
      <c r="J3151" s="2"/>
      <c r="K3151" s="1" t="s">
        <v>54</v>
      </c>
      <c r="M3151" s="1" t="b">
        <f>OR(Solution!$C$2=1,INDEX(Solution!$A$1:$A$11,Solution!$C$2)=Sales_Pipeline[Country])</f>
        <v>1</v>
      </c>
    </row>
    <row r="3152" spans="1:13" x14ac:dyDescent="0.25">
      <c r="A3152" s="2"/>
      <c r="B3152" s="1" t="s">
        <v>54</v>
      </c>
      <c r="C3152" s="1" t="s">
        <v>54</v>
      </c>
      <c r="D3152" s="1" t="s">
        <v>54</v>
      </c>
      <c r="E3152" s="1" t="s">
        <v>54</v>
      </c>
      <c r="I3152" s="1" t="s">
        <v>54</v>
      </c>
      <c r="J3152" s="2"/>
      <c r="K3152" s="1" t="s">
        <v>54</v>
      </c>
      <c r="M3152" s="1" t="b">
        <f>OR(Solution!$C$2=1,INDEX(Solution!$A$1:$A$11,Solution!$C$2)=Sales_Pipeline[Country])</f>
        <v>1</v>
      </c>
    </row>
    <row r="3153" spans="1:13" x14ac:dyDescent="0.25">
      <c r="A3153" s="2"/>
      <c r="B3153" s="1" t="s">
        <v>54</v>
      </c>
      <c r="C3153" s="1" t="s">
        <v>54</v>
      </c>
      <c r="D3153" s="1" t="s">
        <v>54</v>
      </c>
      <c r="E3153" s="1" t="s">
        <v>54</v>
      </c>
      <c r="I3153" s="1" t="s">
        <v>54</v>
      </c>
      <c r="J3153" s="2"/>
      <c r="K3153" s="1" t="s">
        <v>54</v>
      </c>
      <c r="M3153" s="1" t="b">
        <f>OR(Solution!$C$2=1,INDEX(Solution!$A$1:$A$11,Solution!$C$2)=Sales_Pipeline[Country])</f>
        <v>1</v>
      </c>
    </row>
    <row r="3154" spans="1:13" x14ac:dyDescent="0.25">
      <c r="A3154" s="2"/>
      <c r="B3154" s="1" t="s">
        <v>54</v>
      </c>
      <c r="C3154" s="1" t="s">
        <v>54</v>
      </c>
      <c r="D3154" s="1" t="s">
        <v>54</v>
      </c>
      <c r="E3154" s="1" t="s">
        <v>54</v>
      </c>
      <c r="I3154" s="1" t="s">
        <v>54</v>
      </c>
      <c r="J3154" s="2"/>
      <c r="K3154" s="1" t="s">
        <v>54</v>
      </c>
      <c r="M3154" s="1" t="b">
        <f>OR(Solution!$C$2=1,INDEX(Solution!$A$1:$A$11,Solution!$C$2)=Sales_Pipeline[Country])</f>
        <v>1</v>
      </c>
    </row>
    <row r="3155" spans="1:13" x14ac:dyDescent="0.25">
      <c r="A3155" s="2"/>
      <c r="B3155" s="1" t="s">
        <v>54</v>
      </c>
      <c r="C3155" s="1" t="s">
        <v>54</v>
      </c>
      <c r="D3155" s="1" t="s">
        <v>54</v>
      </c>
      <c r="E3155" s="1" t="s">
        <v>54</v>
      </c>
      <c r="I3155" s="1" t="s">
        <v>54</v>
      </c>
      <c r="J3155" s="2"/>
      <c r="K3155" s="1" t="s">
        <v>54</v>
      </c>
      <c r="M3155" s="1" t="b">
        <f>OR(Solution!$C$2=1,INDEX(Solution!$A$1:$A$11,Solution!$C$2)=Sales_Pipeline[Country])</f>
        <v>1</v>
      </c>
    </row>
    <row r="3156" spans="1:13" x14ac:dyDescent="0.25">
      <c r="A3156" s="2"/>
      <c r="B3156" s="1" t="s">
        <v>54</v>
      </c>
      <c r="C3156" s="1" t="s">
        <v>54</v>
      </c>
      <c r="D3156" s="1" t="s">
        <v>54</v>
      </c>
      <c r="E3156" s="1" t="s">
        <v>54</v>
      </c>
      <c r="I3156" s="1" t="s">
        <v>54</v>
      </c>
      <c r="J3156" s="2"/>
      <c r="K3156" s="1" t="s">
        <v>54</v>
      </c>
      <c r="M3156" s="1" t="b">
        <f>OR(Solution!$C$2=1,INDEX(Solution!$A$1:$A$11,Solution!$C$2)=Sales_Pipeline[Country])</f>
        <v>1</v>
      </c>
    </row>
    <row r="3157" spans="1:13" x14ac:dyDescent="0.25">
      <c r="A3157" s="2"/>
      <c r="B3157" s="1" t="s">
        <v>54</v>
      </c>
      <c r="C3157" s="1" t="s">
        <v>54</v>
      </c>
      <c r="D3157" s="1" t="s">
        <v>54</v>
      </c>
      <c r="E3157" s="1" t="s">
        <v>54</v>
      </c>
      <c r="I3157" s="1" t="s">
        <v>54</v>
      </c>
      <c r="J3157" s="2"/>
      <c r="K3157" s="1" t="s">
        <v>54</v>
      </c>
      <c r="M3157" s="1" t="b">
        <f>OR(Solution!$C$2=1,INDEX(Solution!$A$1:$A$11,Solution!$C$2)=Sales_Pipeline[Country])</f>
        <v>1</v>
      </c>
    </row>
    <row r="3158" spans="1:13" x14ac:dyDescent="0.25">
      <c r="A3158" s="2"/>
      <c r="B3158" s="1" t="s">
        <v>54</v>
      </c>
      <c r="C3158" s="1" t="s">
        <v>54</v>
      </c>
      <c r="D3158" s="1" t="s">
        <v>54</v>
      </c>
      <c r="E3158" s="1" t="s">
        <v>54</v>
      </c>
      <c r="I3158" s="1" t="s">
        <v>54</v>
      </c>
      <c r="J3158" s="2"/>
      <c r="K3158" s="1" t="s">
        <v>54</v>
      </c>
      <c r="M3158" s="1" t="b">
        <f>OR(Solution!$C$2=1,INDEX(Solution!$A$1:$A$11,Solution!$C$2)=Sales_Pipeline[Country])</f>
        <v>1</v>
      </c>
    </row>
    <row r="3159" spans="1:13" x14ac:dyDescent="0.25">
      <c r="A3159" s="2"/>
      <c r="B3159" s="1" t="s">
        <v>54</v>
      </c>
      <c r="C3159" s="1" t="s">
        <v>54</v>
      </c>
      <c r="D3159" s="1" t="s">
        <v>54</v>
      </c>
      <c r="E3159" s="1" t="s">
        <v>54</v>
      </c>
      <c r="I3159" s="1" t="s">
        <v>54</v>
      </c>
      <c r="J3159" s="2"/>
      <c r="K3159" s="1" t="s">
        <v>54</v>
      </c>
      <c r="M3159" s="1" t="b">
        <f>OR(Solution!$C$2=1,INDEX(Solution!$A$1:$A$11,Solution!$C$2)=Sales_Pipeline[Country])</f>
        <v>1</v>
      </c>
    </row>
    <row r="3160" spans="1:13" x14ac:dyDescent="0.25">
      <c r="A3160" s="2"/>
      <c r="B3160" s="1" t="s">
        <v>54</v>
      </c>
      <c r="C3160" s="1" t="s">
        <v>54</v>
      </c>
      <c r="D3160" s="1" t="s">
        <v>54</v>
      </c>
      <c r="E3160" s="1" t="s">
        <v>54</v>
      </c>
      <c r="I3160" s="1" t="s">
        <v>54</v>
      </c>
      <c r="J3160" s="2"/>
      <c r="K3160" s="1" t="s">
        <v>54</v>
      </c>
      <c r="M3160" s="1" t="b">
        <f>OR(Solution!$C$2=1,INDEX(Solution!$A$1:$A$11,Solution!$C$2)=Sales_Pipeline[Country])</f>
        <v>1</v>
      </c>
    </row>
    <row r="3161" spans="1:13" x14ac:dyDescent="0.25">
      <c r="A3161" s="2"/>
      <c r="B3161" s="1" t="s">
        <v>54</v>
      </c>
      <c r="C3161" s="1" t="s">
        <v>54</v>
      </c>
      <c r="D3161" s="1" t="s">
        <v>54</v>
      </c>
      <c r="E3161" s="1" t="s">
        <v>54</v>
      </c>
      <c r="I3161" s="1" t="s">
        <v>54</v>
      </c>
      <c r="J3161" s="2"/>
      <c r="K3161" s="1" t="s">
        <v>54</v>
      </c>
      <c r="M3161" s="1" t="b">
        <f>OR(Solution!$C$2=1,INDEX(Solution!$A$1:$A$11,Solution!$C$2)=Sales_Pipeline[Country])</f>
        <v>1</v>
      </c>
    </row>
    <row r="3162" spans="1:13" x14ac:dyDescent="0.25">
      <c r="A3162" s="2"/>
      <c r="B3162" s="1" t="s">
        <v>54</v>
      </c>
      <c r="C3162" s="1" t="s">
        <v>54</v>
      </c>
      <c r="D3162" s="1" t="s">
        <v>54</v>
      </c>
      <c r="E3162" s="1" t="s">
        <v>54</v>
      </c>
      <c r="I3162" s="1" t="s">
        <v>54</v>
      </c>
      <c r="J3162" s="2"/>
      <c r="K3162" s="1" t="s">
        <v>54</v>
      </c>
      <c r="M3162" s="1" t="b">
        <f>OR(Solution!$C$2=1,INDEX(Solution!$A$1:$A$11,Solution!$C$2)=Sales_Pipeline[Country])</f>
        <v>1</v>
      </c>
    </row>
    <row r="3163" spans="1:13" x14ac:dyDescent="0.25">
      <c r="A3163" s="2"/>
      <c r="B3163" s="1" t="s">
        <v>54</v>
      </c>
      <c r="C3163" s="1" t="s">
        <v>54</v>
      </c>
      <c r="D3163" s="1" t="s">
        <v>54</v>
      </c>
      <c r="E3163" s="1" t="s">
        <v>54</v>
      </c>
      <c r="I3163" s="1" t="s">
        <v>54</v>
      </c>
      <c r="J3163" s="2"/>
      <c r="K3163" s="1" t="s">
        <v>54</v>
      </c>
      <c r="M3163" s="1" t="b">
        <f>OR(Solution!$C$2=1,INDEX(Solution!$A$1:$A$11,Solution!$C$2)=Sales_Pipeline[Country])</f>
        <v>1</v>
      </c>
    </row>
    <row r="3164" spans="1:13" x14ac:dyDescent="0.25">
      <c r="A3164" s="2"/>
      <c r="B3164" s="1" t="s">
        <v>54</v>
      </c>
      <c r="C3164" s="1" t="s">
        <v>54</v>
      </c>
      <c r="D3164" s="1" t="s">
        <v>54</v>
      </c>
      <c r="E3164" s="1" t="s">
        <v>54</v>
      </c>
      <c r="I3164" s="1" t="s">
        <v>54</v>
      </c>
      <c r="J3164" s="2"/>
      <c r="K3164" s="1" t="s">
        <v>54</v>
      </c>
      <c r="M3164" s="1" t="b">
        <f>OR(Solution!$C$2=1,INDEX(Solution!$A$1:$A$11,Solution!$C$2)=Sales_Pipeline[Country])</f>
        <v>1</v>
      </c>
    </row>
    <row r="3165" spans="1:13" x14ac:dyDescent="0.25">
      <c r="A3165" s="2"/>
      <c r="B3165" s="1" t="s">
        <v>54</v>
      </c>
      <c r="C3165" s="1" t="s">
        <v>54</v>
      </c>
      <c r="D3165" s="1" t="s">
        <v>54</v>
      </c>
      <c r="E3165" s="1" t="s">
        <v>54</v>
      </c>
      <c r="I3165" s="1" t="s">
        <v>54</v>
      </c>
      <c r="J3165" s="2"/>
      <c r="K3165" s="1" t="s">
        <v>54</v>
      </c>
      <c r="M3165" s="1" t="b">
        <f>OR(Solution!$C$2=1,INDEX(Solution!$A$1:$A$11,Solution!$C$2)=Sales_Pipeline[Country])</f>
        <v>1</v>
      </c>
    </row>
    <row r="3166" spans="1:13" x14ac:dyDescent="0.25">
      <c r="A3166" s="2"/>
      <c r="B3166" s="1" t="s">
        <v>54</v>
      </c>
      <c r="C3166" s="1" t="s">
        <v>54</v>
      </c>
      <c r="D3166" s="1" t="s">
        <v>54</v>
      </c>
      <c r="E3166" s="1" t="s">
        <v>54</v>
      </c>
      <c r="I3166" s="1" t="s">
        <v>54</v>
      </c>
      <c r="J3166" s="2"/>
      <c r="K3166" s="1" t="s">
        <v>54</v>
      </c>
      <c r="M3166" s="1" t="b">
        <f>OR(Solution!$C$2=1,INDEX(Solution!$A$1:$A$11,Solution!$C$2)=Sales_Pipeline[Country])</f>
        <v>1</v>
      </c>
    </row>
    <row r="3167" spans="1:13" x14ac:dyDescent="0.25">
      <c r="A3167" s="2"/>
      <c r="B3167" s="1" t="s">
        <v>54</v>
      </c>
      <c r="C3167" s="1" t="s">
        <v>54</v>
      </c>
      <c r="D3167" s="1" t="s">
        <v>54</v>
      </c>
      <c r="E3167" s="1" t="s">
        <v>54</v>
      </c>
      <c r="I3167" s="1" t="s">
        <v>54</v>
      </c>
      <c r="J3167" s="2"/>
      <c r="K3167" s="1" t="s">
        <v>54</v>
      </c>
      <c r="M3167" s="1" t="b">
        <f>OR(Solution!$C$2=1,INDEX(Solution!$A$1:$A$11,Solution!$C$2)=Sales_Pipeline[Country])</f>
        <v>1</v>
      </c>
    </row>
    <row r="3168" spans="1:13" x14ac:dyDescent="0.25">
      <c r="A3168" s="2"/>
      <c r="B3168" s="1" t="s">
        <v>54</v>
      </c>
      <c r="C3168" s="1" t="s">
        <v>54</v>
      </c>
      <c r="D3168" s="1" t="s">
        <v>54</v>
      </c>
      <c r="E3168" s="1" t="s">
        <v>54</v>
      </c>
      <c r="I3168" s="1" t="s">
        <v>54</v>
      </c>
      <c r="J3168" s="2"/>
      <c r="K3168" s="1" t="s">
        <v>54</v>
      </c>
      <c r="M3168" s="1" t="b">
        <f>OR(Solution!$C$2=1,INDEX(Solution!$A$1:$A$11,Solution!$C$2)=Sales_Pipeline[Country])</f>
        <v>1</v>
      </c>
    </row>
    <row r="3169" spans="1:13" x14ac:dyDescent="0.25">
      <c r="A3169" s="2"/>
      <c r="B3169" s="1" t="s">
        <v>54</v>
      </c>
      <c r="C3169" s="1" t="s">
        <v>54</v>
      </c>
      <c r="D3169" s="1" t="s">
        <v>54</v>
      </c>
      <c r="E3169" s="1" t="s">
        <v>54</v>
      </c>
      <c r="I3169" s="1" t="s">
        <v>54</v>
      </c>
      <c r="J3169" s="2"/>
      <c r="K3169" s="1" t="s">
        <v>54</v>
      </c>
      <c r="M3169" s="1" t="b">
        <f>OR(Solution!$C$2=1,INDEX(Solution!$A$1:$A$11,Solution!$C$2)=Sales_Pipeline[Country])</f>
        <v>1</v>
      </c>
    </row>
    <row r="3170" spans="1:13" x14ac:dyDescent="0.25">
      <c r="A3170" s="2"/>
      <c r="B3170" s="1" t="s">
        <v>54</v>
      </c>
      <c r="C3170" s="1" t="s">
        <v>54</v>
      </c>
      <c r="D3170" s="1" t="s">
        <v>54</v>
      </c>
      <c r="E3170" s="1" t="s">
        <v>54</v>
      </c>
      <c r="I3170" s="1" t="s">
        <v>54</v>
      </c>
      <c r="J3170" s="2"/>
      <c r="K3170" s="1" t="s">
        <v>54</v>
      </c>
      <c r="M3170" s="1" t="b">
        <f>OR(Solution!$C$2=1,INDEX(Solution!$A$1:$A$11,Solution!$C$2)=Sales_Pipeline[Country])</f>
        <v>1</v>
      </c>
    </row>
    <row r="3171" spans="1:13" x14ac:dyDescent="0.25">
      <c r="A3171" s="2"/>
      <c r="B3171" s="1" t="s">
        <v>54</v>
      </c>
      <c r="C3171" s="1" t="s">
        <v>54</v>
      </c>
      <c r="D3171" s="1" t="s">
        <v>54</v>
      </c>
      <c r="E3171" s="1" t="s">
        <v>54</v>
      </c>
      <c r="I3171" s="1" t="s">
        <v>54</v>
      </c>
      <c r="J3171" s="2"/>
      <c r="K3171" s="1" t="s">
        <v>54</v>
      </c>
      <c r="M3171" s="1" t="b">
        <f>OR(Solution!$C$2=1,INDEX(Solution!$A$1:$A$11,Solution!$C$2)=Sales_Pipeline[Country])</f>
        <v>1</v>
      </c>
    </row>
    <row r="3172" spans="1:13" x14ac:dyDescent="0.25">
      <c r="A3172" s="2"/>
      <c r="B3172" s="1" t="s">
        <v>54</v>
      </c>
      <c r="C3172" s="1" t="s">
        <v>54</v>
      </c>
      <c r="D3172" s="1" t="s">
        <v>54</v>
      </c>
      <c r="E3172" s="1" t="s">
        <v>54</v>
      </c>
      <c r="I3172" s="1" t="s">
        <v>54</v>
      </c>
      <c r="J3172" s="2"/>
      <c r="K3172" s="1" t="s">
        <v>54</v>
      </c>
      <c r="M3172" s="1" t="b">
        <f>OR(Solution!$C$2=1,INDEX(Solution!$A$1:$A$11,Solution!$C$2)=Sales_Pipeline[Country])</f>
        <v>1</v>
      </c>
    </row>
    <row r="3173" spans="1:13" x14ac:dyDescent="0.25">
      <c r="A3173" s="2"/>
      <c r="B3173" s="1" t="s">
        <v>54</v>
      </c>
      <c r="C3173" s="1" t="s">
        <v>54</v>
      </c>
      <c r="D3173" s="1" t="s">
        <v>54</v>
      </c>
      <c r="E3173" s="1" t="s">
        <v>54</v>
      </c>
      <c r="I3173" s="1" t="s">
        <v>54</v>
      </c>
      <c r="J3173" s="2"/>
      <c r="K3173" s="1" t="s">
        <v>54</v>
      </c>
      <c r="M3173" s="1" t="b">
        <f>OR(Solution!$C$2=1,INDEX(Solution!$A$1:$A$11,Solution!$C$2)=Sales_Pipeline[Country])</f>
        <v>1</v>
      </c>
    </row>
    <row r="3174" spans="1:13" x14ac:dyDescent="0.25">
      <c r="A3174" s="2"/>
      <c r="B3174" s="1" t="s">
        <v>54</v>
      </c>
      <c r="C3174" s="1" t="s">
        <v>54</v>
      </c>
      <c r="D3174" s="1" t="s">
        <v>54</v>
      </c>
      <c r="E3174" s="1" t="s">
        <v>54</v>
      </c>
      <c r="I3174" s="1" t="s">
        <v>54</v>
      </c>
      <c r="J3174" s="2"/>
      <c r="K3174" s="1" t="s">
        <v>54</v>
      </c>
      <c r="M3174" s="1" t="b">
        <f>OR(Solution!$C$2=1,INDEX(Solution!$A$1:$A$11,Solution!$C$2)=Sales_Pipeline[Country])</f>
        <v>1</v>
      </c>
    </row>
    <row r="3175" spans="1:13" x14ac:dyDescent="0.25">
      <c r="A3175" s="2"/>
      <c r="B3175" s="1" t="s">
        <v>54</v>
      </c>
      <c r="C3175" s="1" t="s">
        <v>54</v>
      </c>
      <c r="D3175" s="1" t="s">
        <v>54</v>
      </c>
      <c r="E3175" s="1" t="s">
        <v>54</v>
      </c>
      <c r="I3175" s="1" t="s">
        <v>54</v>
      </c>
      <c r="J3175" s="2"/>
      <c r="K3175" s="1" t="s">
        <v>54</v>
      </c>
      <c r="M3175" s="1" t="b">
        <f>OR(Solution!$C$2=1,INDEX(Solution!$A$1:$A$11,Solution!$C$2)=Sales_Pipeline[Country])</f>
        <v>1</v>
      </c>
    </row>
    <row r="3176" spans="1:13" x14ac:dyDescent="0.25">
      <c r="A3176" s="2"/>
      <c r="B3176" s="1" t="s">
        <v>54</v>
      </c>
      <c r="C3176" s="1" t="s">
        <v>54</v>
      </c>
      <c r="D3176" s="1" t="s">
        <v>54</v>
      </c>
      <c r="E3176" s="1" t="s">
        <v>54</v>
      </c>
      <c r="I3176" s="1" t="s">
        <v>54</v>
      </c>
      <c r="J3176" s="2"/>
      <c r="K3176" s="1" t="s">
        <v>54</v>
      </c>
      <c r="M3176" s="1" t="b">
        <f>OR(Solution!$C$2=1,INDEX(Solution!$A$1:$A$11,Solution!$C$2)=Sales_Pipeline[Country])</f>
        <v>1</v>
      </c>
    </row>
    <row r="3177" spans="1:13" x14ac:dyDescent="0.25">
      <c r="A3177" s="2"/>
      <c r="B3177" s="1" t="s">
        <v>54</v>
      </c>
      <c r="C3177" s="1" t="s">
        <v>54</v>
      </c>
      <c r="D3177" s="1" t="s">
        <v>54</v>
      </c>
      <c r="E3177" s="1" t="s">
        <v>54</v>
      </c>
      <c r="I3177" s="1" t="s">
        <v>54</v>
      </c>
      <c r="J3177" s="2"/>
      <c r="K3177" s="1" t="s">
        <v>54</v>
      </c>
      <c r="M3177" s="1" t="b">
        <f>OR(Solution!$C$2=1,INDEX(Solution!$A$1:$A$11,Solution!$C$2)=Sales_Pipeline[Country])</f>
        <v>1</v>
      </c>
    </row>
    <row r="3178" spans="1:13" x14ac:dyDescent="0.25">
      <c r="A3178" s="2"/>
      <c r="B3178" s="1" t="s">
        <v>54</v>
      </c>
      <c r="C3178" s="1" t="s">
        <v>54</v>
      </c>
      <c r="D3178" s="1" t="s">
        <v>54</v>
      </c>
      <c r="E3178" s="1" t="s">
        <v>54</v>
      </c>
      <c r="I3178" s="1" t="s">
        <v>54</v>
      </c>
      <c r="J3178" s="2"/>
      <c r="K3178" s="1" t="s">
        <v>54</v>
      </c>
      <c r="M3178" s="1" t="b">
        <f>OR(Solution!$C$2=1,INDEX(Solution!$A$1:$A$11,Solution!$C$2)=Sales_Pipeline[Country])</f>
        <v>1</v>
      </c>
    </row>
    <row r="3179" spans="1:13" x14ac:dyDescent="0.25">
      <c r="A3179" s="2"/>
      <c r="B3179" s="1" t="s">
        <v>54</v>
      </c>
      <c r="C3179" s="1" t="s">
        <v>54</v>
      </c>
      <c r="D3179" s="1" t="s">
        <v>54</v>
      </c>
      <c r="E3179" s="1" t="s">
        <v>54</v>
      </c>
      <c r="I3179" s="1" t="s">
        <v>54</v>
      </c>
      <c r="J3179" s="2"/>
      <c r="K3179" s="1" t="s">
        <v>54</v>
      </c>
      <c r="M3179" s="1" t="b">
        <f>OR(Solution!$C$2=1,INDEX(Solution!$A$1:$A$11,Solution!$C$2)=Sales_Pipeline[Country])</f>
        <v>1</v>
      </c>
    </row>
    <row r="3180" spans="1:13" x14ac:dyDescent="0.25">
      <c r="A3180" s="2"/>
      <c r="B3180" s="1" t="s">
        <v>54</v>
      </c>
      <c r="C3180" s="1" t="s">
        <v>54</v>
      </c>
      <c r="D3180" s="1" t="s">
        <v>54</v>
      </c>
      <c r="E3180" s="1" t="s">
        <v>54</v>
      </c>
      <c r="I3180" s="1" t="s">
        <v>54</v>
      </c>
      <c r="J3180" s="2"/>
      <c r="K3180" s="1" t="s">
        <v>54</v>
      </c>
      <c r="M3180" s="1" t="b">
        <f>OR(Solution!$C$2=1,INDEX(Solution!$A$1:$A$11,Solution!$C$2)=Sales_Pipeline[Country])</f>
        <v>1</v>
      </c>
    </row>
    <row r="3181" spans="1:13" x14ac:dyDescent="0.25">
      <c r="A3181" s="2"/>
      <c r="B3181" s="1" t="s">
        <v>54</v>
      </c>
      <c r="C3181" s="1" t="s">
        <v>54</v>
      </c>
      <c r="D3181" s="1" t="s">
        <v>54</v>
      </c>
      <c r="E3181" s="1" t="s">
        <v>54</v>
      </c>
      <c r="I3181" s="1" t="s">
        <v>54</v>
      </c>
      <c r="J3181" s="2"/>
      <c r="K3181" s="1" t="s">
        <v>54</v>
      </c>
      <c r="M3181" s="1" t="b">
        <f>OR(Solution!$C$2=1,INDEX(Solution!$A$1:$A$11,Solution!$C$2)=Sales_Pipeline[Country])</f>
        <v>1</v>
      </c>
    </row>
    <row r="3182" spans="1:13" x14ac:dyDescent="0.25">
      <c r="A3182" s="2"/>
      <c r="B3182" s="1" t="s">
        <v>54</v>
      </c>
      <c r="C3182" s="1" t="s">
        <v>54</v>
      </c>
      <c r="D3182" s="1" t="s">
        <v>54</v>
      </c>
      <c r="E3182" s="1" t="s">
        <v>54</v>
      </c>
      <c r="I3182" s="1" t="s">
        <v>54</v>
      </c>
      <c r="J3182" s="2"/>
      <c r="K3182" s="1" t="s">
        <v>54</v>
      </c>
      <c r="M3182" s="1" t="b">
        <f>OR(Solution!$C$2=1,INDEX(Solution!$A$1:$A$11,Solution!$C$2)=Sales_Pipeline[Country])</f>
        <v>1</v>
      </c>
    </row>
    <row r="3183" spans="1:13" x14ac:dyDescent="0.25">
      <c r="A3183" s="2"/>
      <c r="B3183" s="1" t="s">
        <v>54</v>
      </c>
      <c r="C3183" s="1" t="s">
        <v>54</v>
      </c>
      <c r="D3183" s="1" t="s">
        <v>54</v>
      </c>
      <c r="E3183" s="1" t="s">
        <v>54</v>
      </c>
      <c r="I3183" s="1" t="s">
        <v>54</v>
      </c>
      <c r="J3183" s="2"/>
      <c r="K3183" s="1" t="s">
        <v>54</v>
      </c>
      <c r="M3183" s="1" t="b">
        <f>OR(Solution!$C$2=1,INDEX(Solution!$A$1:$A$11,Solution!$C$2)=Sales_Pipeline[Country])</f>
        <v>1</v>
      </c>
    </row>
    <row r="3184" spans="1:13" x14ac:dyDescent="0.25">
      <c r="A3184" s="2"/>
      <c r="B3184" s="1" t="s">
        <v>54</v>
      </c>
      <c r="C3184" s="1" t="s">
        <v>54</v>
      </c>
      <c r="D3184" s="1" t="s">
        <v>54</v>
      </c>
      <c r="E3184" s="1" t="s">
        <v>54</v>
      </c>
      <c r="I3184" s="1" t="s">
        <v>54</v>
      </c>
      <c r="J3184" s="2"/>
      <c r="K3184" s="1" t="s">
        <v>54</v>
      </c>
      <c r="M3184" s="1" t="b">
        <f>OR(Solution!$C$2=1,INDEX(Solution!$A$1:$A$11,Solution!$C$2)=Sales_Pipeline[Country])</f>
        <v>1</v>
      </c>
    </row>
    <row r="3185" spans="1:13" x14ac:dyDescent="0.25">
      <c r="A3185" s="2"/>
      <c r="B3185" s="1" t="s">
        <v>54</v>
      </c>
      <c r="C3185" s="1" t="s">
        <v>54</v>
      </c>
      <c r="D3185" s="1" t="s">
        <v>54</v>
      </c>
      <c r="E3185" s="1" t="s">
        <v>54</v>
      </c>
      <c r="I3185" s="1" t="s">
        <v>54</v>
      </c>
      <c r="J3185" s="2"/>
      <c r="K3185" s="1" t="s">
        <v>54</v>
      </c>
      <c r="M3185" s="1" t="b">
        <f>OR(Solution!$C$2=1,INDEX(Solution!$A$1:$A$11,Solution!$C$2)=Sales_Pipeline[Country])</f>
        <v>1</v>
      </c>
    </row>
    <row r="3186" spans="1:13" x14ac:dyDescent="0.25">
      <c r="A3186" s="2"/>
      <c r="B3186" s="1" t="s">
        <v>54</v>
      </c>
      <c r="C3186" s="1" t="s">
        <v>54</v>
      </c>
      <c r="D3186" s="1" t="s">
        <v>54</v>
      </c>
      <c r="E3186" s="1" t="s">
        <v>54</v>
      </c>
      <c r="I3186" s="1" t="s">
        <v>54</v>
      </c>
      <c r="J3186" s="2"/>
      <c r="K3186" s="1" t="s">
        <v>54</v>
      </c>
      <c r="M3186" s="1" t="b">
        <f>OR(Solution!$C$2=1,INDEX(Solution!$A$1:$A$11,Solution!$C$2)=Sales_Pipeline[Country])</f>
        <v>1</v>
      </c>
    </row>
    <row r="3187" spans="1:13" x14ac:dyDescent="0.25">
      <c r="A3187" s="2"/>
      <c r="B3187" s="1" t="s">
        <v>54</v>
      </c>
      <c r="C3187" s="1" t="s">
        <v>54</v>
      </c>
      <c r="D3187" s="1" t="s">
        <v>54</v>
      </c>
      <c r="E3187" s="1" t="s">
        <v>54</v>
      </c>
      <c r="I3187" s="1" t="s">
        <v>54</v>
      </c>
      <c r="J3187" s="2"/>
      <c r="K3187" s="1" t="s">
        <v>54</v>
      </c>
      <c r="M3187" s="1" t="b">
        <f>OR(Solution!$C$2=1,INDEX(Solution!$A$1:$A$11,Solution!$C$2)=Sales_Pipeline[Country])</f>
        <v>1</v>
      </c>
    </row>
    <row r="3188" spans="1:13" x14ac:dyDescent="0.25">
      <c r="A3188" s="2"/>
      <c r="B3188" s="1" t="s">
        <v>54</v>
      </c>
      <c r="C3188" s="1" t="s">
        <v>54</v>
      </c>
      <c r="D3188" s="1" t="s">
        <v>54</v>
      </c>
      <c r="E3188" s="1" t="s">
        <v>54</v>
      </c>
      <c r="I3188" s="1" t="s">
        <v>54</v>
      </c>
      <c r="J3188" s="2"/>
      <c r="K3188" s="1" t="s">
        <v>54</v>
      </c>
      <c r="M3188" s="1" t="b">
        <f>OR(Solution!$C$2=1,INDEX(Solution!$A$1:$A$11,Solution!$C$2)=Sales_Pipeline[Country])</f>
        <v>1</v>
      </c>
    </row>
    <row r="3189" spans="1:13" x14ac:dyDescent="0.25">
      <c r="A3189" s="2"/>
      <c r="B3189" s="1" t="s">
        <v>54</v>
      </c>
      <c r="C3189" s="1" t="s">
        <v>54</v>
      </c>
      <c r="D3189" s="1" t="s">
        <v>54</v>
      </c>
      <c r="E3189" s="1" t="s">
        <v>54</v>
      </c>
      <c r="I3189" s="1" t="s">
        <v>54</v>
      </c>
      <c r="J3189" s="2"/>
      <c r="K3189" s="1" t="s">
        <v>54</v>
      </c>
      <c r="M3189" s="1" t="b">
        <f>OR(Solution!$C$2=1,INDEX(Solution!$A$1:$A$11,Solution!$C$2)=Sales_Pipeline[Country])</f>
        <v>1</v>
      </c>
    </row>
    <row r="3190" spans="1:13" x14ac:dyDescent="0.25">
      <c r="A3190" s="2"/>
      <c r="B3190" s="1" t="s">
        <v>54</v>
      </c>
      <c r="C3190" s="1" t="s">
        <v>54</v>
      </c>
      <c r="D3190" s="1" t="s">
        <v>54</v>
      </c>
      <c r="E3190" s="1" t="s">
        <v>54</v>
      </c>
      <c r="I3190" s="1" t="s">
        <v>54</v>
      </c>
      <c r="J3190" s="2"/>
      <c r="K3190" s="1" t="s">
        <v>54</v>
      </c>
      <c r="M3190" s="1" t="b">
        <f>OR(Solution!$C$2=1,INDEX(Solution!$A$1:$A$11,Solution!$C$2)=Sales_Pipeline[Country])</f>
        <v>1</v>
      </c>
    </row>
    <row r="3191" spans="1:13" x14ac:dyDescent="0.25">
      <c r="A3191" s="2"/>
      <c r="B3191" s="1" t="s">
        <v>54</v>
      </c>
      <c r="C3191" s="1" t="s">
        <v>54</v>
      </c>
      <c r="D3191" s="1" t="s">
        <v>54</v>
      </c>
      <c r="E3191" s="1" t="s">
        <v>54</v>
      </c>
      <c r="I3191" s="1" t="s">
        <v>54</v>
      </c>
      <c r="J3191" s="2"/>
      <c r="K3191" s="1" t="s">
        <v>54</v>
      </c>
      <c r="M3191" s="1" t="b">
        <f>OR(Solution!$C$2=1,INDEX(Solution!$A$1:$A$11,Solution!$C$2)=Sales_Pipeline[Country])</f>
        <v>1</v>
      </c>
    </row>
    <row r="3192" spans="1:13" x14ac:dyDescent="0.25">
      <c r="A3192" s="2"/>
      <c r="B3192" s="1" t="s">
        <v>54</v>
      </c>
      <c r="C3192" s="1" t="s">
        <v>54</v>
      </c>
      <c r="D3192" s="1" t="s">
        <v>54</v>
      </c>
      <c r="E3192" s="1" t="s">
        <v>54</v>
      </c>
      <c r="I3192" s="1" t="s">
        <v>54</v>
      </c>
      <c r="J3192" s="2"/>
      <c r="K3192" s="1" t="s">
        <v>54</v>
      </c>
      <c r="M3192" s="1" t="b">
        <f>OR(Solution!$C$2=1,INDEX(Solution!$A$1:$A$11,Solution!$C$2)=Sales_Pipeline[Country])</f>
        <v>1</v>
      </c>
    </row>
    <row r="3193" spans="1:13" x14ac:dyDescent="0.25">
      <c r="A3193" s="2"/>
      <c r="B3193" s="1" t="s">
        <v>54</v>
      </c>
      <c r="C3193" s="1" t="s">
        <v>54</v>
      </c>
      <c r="D3193" s="1" t="s">
        <v>54</v>
      </c>
      <c r="E3193" s="1" t="s">
        <v>54</v>
      </c>
      <c r="I3193" s="1" t="s">
        <v>54</v>
      </c>
      <c r="J3193" s="2"/>
      <c r="K3193" s="1" t="s">
        <v>54</v>
      </c>
      <c r="M3193" s="1" t="b">
        <f>OR(Solution!$C$2=1,INDEX(Solution!$A$1:$A$11,Solution!$C$2)=Sales_Pipeline[Country])</f>
        <v>1</v>
      </c>
    </row>
    <row r="3194" spans="1:13" x14ac:dyDescent="0.25">
      <c r="A3194" s="2"/>
      <c r="B3194" s="1" t="s">
        <v>54</v>
      </c>
      <c r="C3194" s="1" t="s">
        <v>54</v>
      </c>
      <c r="D3194" s="1" t="s">
        <v>54</v>
      </c>
      <c r="E3194" s="1" t="s">
        <v>54</v>
      </c>
      <c r="I3194" s="1" t="s">
        <v>54</v>
      </c>
      <c r="J3194" s="2"/>
      <c r="K3194" s="1" t="s">
        <v>54</v>
      </c>
      <c r="M3194" s="1" t="b">
        <f>OR(Solution!$C$2=1,INDEX(Solution!$A$1:$A$11,Solution!$C$2)=Sales_Pipeline[Country])</f>
        <v>1</v>
      </c>
    </row>
    <row r="3195" spans="1:13" x14ac:dyDescent="0.25">
      <c r="A3195" s="2"/>
      <c r="B3195" s="1" t="s">
        <v>54</v>
      </c>
      <c r="C3195" s="1" t="s">
        <v>54</v>
      </c>
      <c r="D3195" s="1" t="s">
        <v>54</v>
      </c>
      <c r="E3195" s="1" t="s">
        <v>54</v>
      </c>
      <c r="I3195" s="1" t="s">
        <v>54</v>
      </c>
      <c r="J3195" s="2"/>
      <c r="K3195" s="1" t="s">
        <v>54</v>
      </c>
      <c r="M3195" s="1" t="b">
        <f>OR(Solution!$C$2=1,INDEX(Solution!$A$1:$A$11,Solution!$C$2)=Sales_Pipeline[Country])</f>
        <v>1</v>
      </c>
    </row>
    <row r="3196" spans="1:13" x14ac:dyDescent="0.25">
      <c r="A3196" s="2"/>
      <c r="B3196" s="1" t="s">
        <v>54</v>
      </c>
      <c r="C3196" s="1" t="s">
        <v>54</v>
      </c>
      <c r="D3196" s="1" t="s">
        <v>54</v>
      </c>
      <c r="E3196" s="1" t="s">
        <v>54</v>
      </c>
      <c r="I3196" s="1" t="s">
        <v>54</v>
      </c>
      <c r="J3196" s="2"/>
      <c r="K3196" s="1" t="s">
        <v>54</v>
      </c>
      <c r="M3196" s="1" t="b">
        <f>OR(Solution!$C$2=1,INDEX(Solution!$A$1:$A$11,Solution!$C$2)=Sales_Pipeline[Country])</f>
        <v>1</v>
      </c>
    </row>
    <row r="3197" spans="1:13" x14ac:dyDescent="0.25">
      <c r="A3197" s="2"/>
      <c r="B3197" s="1" t="s">
        <v>54</v>
      </c>
      <c r="C3197" s="1" t="s">
        <v>54</v>
      </c>
      <c r="D3197" s="1" t="s">
        <v>54</v>
      </c>
      <c r="E3197" s="1" t="s">
        <v>54</v>
      </c>
      <c r="I3197" s="1" t="s">
        <v>54</v>
      </c>
      <c r="J3197" s="2"/>
      <c r="K3197" s="1" t="s">
        <v>54</v>
      </c>
      <c r="M3197" s="1" t="b">
        <f>OR(Solution!$C$2=1,INDEX(Solution!$A$1:$A$11,Solution!$C$2)=Sales_Pipeline[Country])</f>
        <v>1</v>
      </c>
    </row>
    <row r="3198" spans="1:13" x14ac:dyDescent="0.25">
      <c r="A3198" s="2"/>
      <c r="B3198" s="1" t="s">
        <v>54</v>
      </c>
      <c r="C3198" s="1" t="s">
        <v>54</v>
      </c>
      <c r="D3198" s="1" t="s">
        <v>54</v>
      </c>
      <c r="E3198" s="1" t="s">
        <v>54</v>
      </c>
      <c r="I3198" s="1" t="s">
        <v>54</v>
      </c>
      <c r="J3198" s="2"/>
      <c r="K3198" s="1" t="s">
        <v>54</v>
      </c>
      <c r="M3198" s="1" t="b">
        <f>OR(Solution!$C$2=1,INDEX(Solution!$A$1:$A$11,Solution!$C$2)=Sales_Pipeline[Country])</f>
        <v>1</v>
      </c>
    </row>
    <row r="3199" spans="1:13" x14ac:dyDescent="0.25">
      <c r="A3199" s="2"/>
      <c r="B3199" s="1" t="s">
        <v>54</v>
      </c>
      <c r="C3199" s="1" t="s">
        <v>54</v>
      </c>
      <c r="D3199" s="1" t="s">
        <v>54</v>
      </c>
      <c r="E3199" s="1" t="s">
        <v>54</v>
      </c>
      <c r="I3199" s="1" t="s">
        <v>54</v>
      </c>
      <c r="J3199" s="2"/>
      <c r="K3199" s="1" t="s">
        <v>54</v>
      </c>
      <c r="M3199" s="1" t="b">
        <f>OR(Solution!$C$2=1,INDEX(Solution!$A$1:$A$11,Solution!$C$2)=Sales_Pipeline[Country])</f>
        <v>1</v>
      </c>
    </row>
    <row r="3200" spans="1:13" x14ac:dyDescent="0.25">
      <c r="A3200" s="2"/>
      <c r="B3200" s="1" t="s">
        <v>54</v>
      </c>
      <c r="C3200" s="1" t="s">
        <v>54</v>
      </c>
      <c r="D3200" s="1" t="s">
        <v>54</v>
      </c>
      <c r="E3200" s="1" t="s">
        <v>54</v>
      </c>
      <c r="I3200" s="1" t="s">
        <v>54</v>
      </c>
      <c r="J3200" s="2"/>
      <c r="K3200" s="1" t="s">
        <v>54</v>
      </c>
      <c r="M3200" s="1" t="b">
        <f>OR(Solution!$C$2=1,INDEX(Solution!$A$1:$A$11,Solution!$C$2)=Sales_Pipeline[Country])</f>
        <v>1</v>
      </c>
    </row>
    <row r="3201" spans="1:13" x14ac:dyDescent="0.25">
      <c r="A3201" s="2"/>
      <c r="B3201" s="1" t="s">
        <v>54</v>
      </c>
      <c r="C3201" s="1" t="s">
        <v>54</v>
      </c>
      <c r="D3201" s="1" t="s">
        <v>54</v>
      </c>
      <c r="E3201" s="1" t="s">
        <v>54</v>
      </c>
      <c r="I3201" s="1" t="s">
        <v>54</v>
      </c>
      <c r="J3201" s="2"/>
      <c r="K3201" s="1" t="s">
        <v>54</v>
      </c>
      <c r="M3201" s="1" t="b">
        <f>OR(Solution!$C$2=1,INDEX(Solution!$A$1:$A$11,Solution!$C$2)=Sales_Pipeline[Country])</f>
        <v>1</v>
      </c>
    </row>
    <row r="3202" spans="1:13" x14ac:dyDescent="0.25">
      <c r="A3202" s="2"/>
      <c r="B3202" s="1" t="s">
        <v>54</v>
      </c>
      <c r="C3202" s="1" t="s">
        <v>54</v>
      </c>
      <c r="D3202" s="1" t="s">
        <v>54</v>
      </c>
      <c r="E3202" s="1" t="s">
        <v>54</v>
      </c>
      <c r="I3202" s="1" t="s">
        <v>54</v>
      </c>
      <c r="J3202" s="2"/>
      <c r="K3202" s="1" t="s">
        <v>54</v>
      </c>
      <c r="M3202" s="1" t="b">
        <f>OR(Solution!$C$2=1,INDEX(Solution!$A$1:$A$11,Solution!$C$2)=Sales_Pipeline[Country])</f>
        <v>1</v>
      </c>
    </row>
    <row r="3203" spans="1:13" x14ac:dyDescent="0.25">
      <c r="A3203" s="2"/>
      <c r="B3203" s="1" t="s">
        <v>54</v>
      </c>
      <c r="C3203" s="1" t="s">
        <v>54</v>
      </c>
      <c r="D3203" s="1" t="s">
        <v>54</v>
      </c>
      <c r="E3203" s="1" t="s">
        <v>54</v>
      </c>
      <c r="I3203" s="1" t="s">
        <v>54</v>
      </c>
      <c r="J3203" s="2"/>
      <c r="K3203" s="1" t="s">
        <v>54</v>
      </c>
      <c r="M3203" s="1" t="b">
        <f>OR(Solution!$C$2=1,INDEX(Solution!$A$1:$A$11,Solution!$C$2)=Sales_Pipeline[Country])</f>
        <v>1</v>
      </c>
    </row>
    <row r="3204" spans="1:13" x14ac:dyDescent="0.25">
      <c r="A3204" s="2"/>
      <c r="B3204" s="1" t="s">
        <v>54</v>
      </c>
      <c r="C3204" s="1" t="s">
        <v>54</v>
      </c>
      <c r="D3204" s="1" t="s">
        <v>54</v>
      </c>
      <c r="E3204" s="1" t="s">
        <v>54</v>
      </c>
      <c r="I3204" s="1" t="s">
        <v>54</v>
      </c>
      <c r="J3204" s="2"/>
      <c r="K3204" s="1" t="s">
        <v>54</v>
      </c>
      <c r="M3204" s="1" t="b">
        <f>OR(Solution!$C$2=1,INDEX(Solution!$A$1:$A$11,Solution!$C$2)=Sales_Pipeline[Country])</f>
        <v>1</v>
      </c>
    </row>
    <row r="3205" spans="1:13" x14ac:dyDescent="0.25">
      <c r="A3205" s="2"/>
      <c r="B3205" s="1" t="s">
        <v>54</v>
      </c>
      <c r="C3205" s="1" t="s">
        <v>54</v>
      </c>
      <c r="D3205" s="1" t="s">
        <v>54</v>
      </c>
      <c r="E3205" s="1" t="s">
        <v>54</v>
      </c>
      <c r="I3205" s="1" t="s">
        <v>54</v>
      </c>
      <c r="J3205" s="2"/>
      <c r="K3205" s="1" t="s">
        <v>54</v>
      </c>
      <c r="M3205" s="1" t="b">
        <f>OR(Solution!$C$2=1,INDEX(Solution!$A$1:$A$11,Solution!$C$2)=Sales_Pipeline[Country])</f>
        <v>1</v>
      </c>
    </row>
    <row r="3206" spans="1:13" x14ac:dyDescent="0.25">
      <c r="A3206" s="2"/>
      <c r="B3206" s="1" t="s">
        <v>54</v>
      </c>
      <c r="C3206" s="1" t="s">
        <v>54</v>
      </c>
      <c r="D3206" s="1" t="s">
        <v>54</v>
      </c>
      <c r="E3206" s="1" t="s">
        <v>54</v>
      </c>
      <c r="I3206" s="1" t="s">
        <v>54</v>
      </c>
      <c r="J3206" s="2"/>
      <c r="K3206" s="1" t="s">
        <v>54</v>
      </c>
      <c r="M3206" s="1" t="b">
        <f>OR(Solution!$C$2=1,INDEX(Solution!$A$1:$A$11,Solution!$C$2)=Sales_Pipeline[Country])</f>
        <v>1</v>
      </c>
    </row>
    <row r="3207" spans="1:13" x14ac:dyDescent="0.25">
      <c r="A3207" s="2"/>
      <c r="B3207" s="1" t="s">
        <v>54</v>
      </c>
      <c r="C3207" s="1" t="s">
        <v>54</v>
      </c>
      <c r="D3207" s="1" t="s">
        <v>54</v>
      </c>
      <c r="E3207" s="1" t="s">
        <v>54</v>
      </c>
      <c r="I3207" s="1" t="s">
        <v>54</v>
      </c>
      <c r="J3207" s="2"/>
      <c r="K3207" s="1" t="s">
        <v>54</v>
      </c>
      <c r="M3207" s="1" t="b">
        <f>OR(Solution!$C$2=1,INDEX(Solution!$A$1:$A$11,Solution!$C$2)=Sales_Pipeline[Country])</f>
        <v>1</v>
      </c>
    </row>
    <row r="3208" spans="1:13" x14ac:dyDescent="0.25">
      <c r="A3208" s="2"/>
      <c r="B3208" s="1" t="s">
        <v>54</v>
      </c>
      <c r="C3208" s="1" t="s">
        <v>54</v>
      </c>
      <c r="D3208" s="1" t="s">
        <v>54</v>
      </c>
      <c r="E3208" s="1" t="s">
        <v>54</v>
      </c>
      <c r="I3208" s="1" t="s">
        <v>54</v>
      </c>
      <c r="J3208" s="2"/>
      <c r="K3208" s="1" t="s">
        <v>54</v>
      </c>
      <c r="M3208" s="1" t="b">
        <f>OR(Solution!$C$2=1,INDEX(Solution!$A$1:$A$11,Solution!$C$2)=Sales_Pipeline[Country])</f>
        <v>1</v>
      </c>
    </row>
    <row r="3209" spans="1:13" x14ac:dyDescent="0.25">
      <c r="A3209" s="2"/>
      <c r="B3209" s="1" t="s">
        <v>54</v>
      </c>
      <c r="C3209" s="1" t="s">
        <v>54</v>
      </c>
      <c r="D3209" s="1" t="s">
        <v>54</v>
      </c>
      <c r="E3209" s="1" t="s">
        <v>54</v>
      </c>
      <c r="I3209" s="1" t="s">
        <v>54</v>
      </c>
      <c r="J3209" s="2"/>
      <c r="K3209" s="1" t="s">
        <v>54</v>
      </c>
      <c r="M3209" s="1" t="b">
        <f>OR(Solution!$C$2=1,INDEX(Solution!$A$1:$A$11,Solution!$C$2)=Sales_Pipeline[Country])</f>
        <v>1</v>
      </c>
    </row>
    <row r="3210" spans="1:13" x14ac:dyDescent="0.25">
      <c r="A3210" s="2"/>
      <c r="B3210" s="1" t="s">
        <v>54</v>
      </c>
      <c r="C3210" s="1" t="s">
        <v>54</v>
      </c>
      <c r="D3210" s="1" t="s">
        <v>54</v>
      </c>
      <c r="E3210" s="1" t="s">
        <v>54</v>
      </c>
      <c r="I3210" s="1" t="s">
        <v>54</v>
      </c>
      <c r="J3210" s="2"/>
      <c r="K3210" s="1" t="s">
        <v>54</v>
      </c>
      <c r="M3210" s="1" t="b">
        <f>OR(Solution!$C$2=1,INDEX(Solution!$A$1:$A$11,Solution!$C$2)=Sales_Pipeline[Country])</f>
        <v>1</v>
      </c>
    </row>
    <row r="3211" spans="1:13" x14ac:dyDescent="0.25">
      <c r="A3211" s="2"/>
      <c r="B3211" s="1" t="s">
        <v>54</v>
      </c>
      <c r="C3211" s="1" t="s">
        <v>54</v>
      </c>
      <c r="D3211" s="1" t="s">
        <v>54</v>
      </c>
      <c r="E3211" s="1" t="s">
        <v>54</v>
      </c>
      <c r="I3211" s="1" t="s">
        <v>54</v>
      </c>
      <c r="J3211" s="2"/>
      <c r="K3211" s="1" t="s">
        <v>54</v>
      </c>
      <c r="M3211" s="1" t="b">
        <f>OR(Solution!$C$2=1,INDEX(Solution!$A$1:$A$11,Solution!$C$2)=Sales_Pipeline[Country])</f>
        <v>1</v>
      </c>
    </row>
    <row r="3212" spans="1:13" x14ac:dyDescent="0.25">
      <c r="A3212" s="2"/>
      <c r="B3212" s="1" t="s">
        <v>54</v>
      </c>
      <c r="C3212" s="1" t="s">
        <v>54</v>
      </c>
      <c r="D3212" s="1" t="s">
        <v>54</v>
      </c>
      <c r="E3212" s="1" t="s">
        <v>54</v>
      </c>
      <c r="I3212" s="1" t="s">
        <v>54</v>
      </c>
      <c r="J3212" s="2"/>
      <c r="K3212" s="1" t="s">
        <v>54</v>
      </c>
      <c r="M3212" s="1" t="b">
        <f>OR(Solution!$C$2=1,INDEX(Solution!$A$1:$A$11,Solution!$C$2)=Sales_Pipeline[Country])</f>
        <v>1</v>
      </c>
    </row>
    <row r="3213" spans="1:13" x14ac:dyDescent="0.25">
      <c r="A3213" s="2"/>
      <c r="B3213" s="1" t="s">
        <v>54</v>
      </c>
      <c r="C3213" s="1" t="s">
        <v>54</v>
      </c>
      <c r="D3213" s="1" t="s">
        <v>54</v>
      </c>
      <c r="E3213" s="1" t="s">
        <v>54</v>
      </c>
      <c r="I3213" s="1" t="s">
        <v>54</v>
      </c>
      <c r="J3213" s="2"/>
      <c r="K3213" s="1" t="s">
        <v>54</v>
      </c>
      <c r="M3213" s="1" t="b">
        <f>OR(Solution!$C$2=1,INDEX(Solution!$A$1:$A$11,Solution!$C$2)=Sales_Pipeline[Country])</f>
        <v>1</v>
      </c>
    </row>
    <row r="3214" spans="1:13" x14ac:dyDescent="0.25">
      <c r="A3214" s="2"/>
      <c r="B3214" s="1" t="s">
        <v>54</v>
      </c>
      <c r="C3214" s="1" t="s">
        <v>54</v>
      </c>
      <c r="D3214" s="1" t="s">
        <v>54</v>
      </c>
      <c r="E3214" s="1" t="s">
        <v>54</v>
      </c>
      <c r="I3214" s="1" t="s">
        <v>54</v>
      </c>
      <c r="J3214" s="2"/>
      <c r="K3214" s="1" t="s">
        <v>54</v>
      </c>
      <c r="M3214" s="1" t="b">
        <f>OR(Solution!$C$2=1,INDEX(Solution!$A$1:$A$11,Solution!$C$2)=Sales_Pipeline[Country])</f>
        <v>1</v>
      </c>
    </row>
    <row r="3215" spans="1:13" x14ac:dyDescent="0.25">
      <c r="A3215" s="2"/>
      <c r="B3215" s="1" t="s">
        <v>54</v>
      </c>
      <c r="C3215" s="1" t="s">
        <v>54</v>
      </c>
      <c r="D3215" s="1" t="s">
        <v>54</v>
      </c>
      <c r="E3215" s="1" t="s">
        <v>54</v>
      </c>
      <c r="I3215" s="1" t="s">
        <v>54</v>
      </c>
      <c r="J3215" s="2"/>
      <c r="K3215" s="1" t="s">
        <v>54</v>
      </c>
      <c r="M3215" s="1" t="b">
        <f>OR(Solution!$C$2=1,INDEX(Solution!$A$1:$A$11,Solution!$C$2)=Sales_Pipeline[Country])</f>
        <v>1</v>
      </c>
    </row>
    <row r="3216" spans="1:13" x14ac:dyDescent="0.25">
      <c r="A3216" s="2"/>
      <c r="B3216" s="1" t="s">
        <v>54</v>
      </c>
      <c r="C3216" s="1" t="s">
        <v>54</v>
      </c>
      <c r="D3216" s="1" t="s">
        <v>54</v>
      </c>
      <c r="E3216" s="1" t="s">
        <v>54</v>
      </c>
      <c r="I3216" s="1" t="s">
        <v>54</v>
      </c>
      <c r="J3216" s="2"/>
      <c r="K3216" s="1" t="s">
        <v>54</v>
      </c>
      <c r="M3216" s="1" t="b">
        <f>OR(Solution!$C$2=1,INDEX(Solution!$A$1:$A$11,Solution!$C$2)=Sales_Pipeline[Country])</f>
        <v>1</v>
      </c>
    </row>
    <row r="3217" spans="1:13" x14ac:dyDescent="0.25">
      <c r="A3217" s="2"/>
      <c r="B3217" s="1" t="s">
        <v>54</v>
      </c>
      <c r="C3217" s="1" t="s">
        <v>54</v>
      </c>
      <c r="D3217" s="1" t="s">
        <v>54</v>
      </c>
      <c r="E3217" s="1" t="s">
        <v>54</v>
      </c>
      <c r="I3217" s="1" t="s">
        <v>54</v>
      </c>
      <c r="J3217" s="2"/>
      <c r="K3217" s="1" t="s">
        <v>54</v>
      </c>
      <c r="M3217" s="1" t="b">
        <f>OR(Solution!$C$2=1,INDEX(Solution!$A$1:$A$11,Solution!$C$2)=Sales_Pipeline[Country])</f>
        <v>1</v>
      </c>
    </row>
    <row r="3218" spans="1:13" x14ac:dyDescent="0.25">
      <c r="A3218" s="2"/>
      <c r="B3218" s="1" t="s">
        <v>54</v>
      </c>
      <c r="C3218" s="1" t="s">
        <v>54</v>
      </c>
      <c r="D3218" s="1" t="s">
        <v>54</v>
      </c>
      <c r="E3218" s="1" t="s">
        <v>54</v>
      </c>
      <c r="I3218" s="1" t="s">
        <v>54</v>
      </c>
      <c r="J3218" s="2"/>
      <c r="K3218" s="1" t="s">
        <v>54</v>
      </c>
      <c r="M3218" s="1" t="b">
        <f>OR(Solution!$C$2=1,INDEX(Solution!$A$1:$A$11,Solution!$C$2)=Sales_Pipeline[Country])</f>
        <v>1</v>
      </c>
    </row>
    <row r="3219" spans="1:13" x14ac:dyDescent="0.25">
      <c r="A3219" s="2"/>
      <c r="B3219" s="1" t="s">
        <v>54</v>
      </c>
      <c r="C3219" s="1" t="s">
        <v>54</v>
      </c>
      <c r="D3219" s="1" t="s">
        <v>54</v>
      </c>
      <c r="E3219" s="1" t="s">
        <v>54</v>
      </c>
      <c r="I3219" s="1" t="s">
        <v>54</v>
      </c>
      <c r="J3219" s="2"/>
      <c r="K3219" s="1" t="s">
        <v>54</v>
      </c>
      <c r="M3219" s="1" t="b">
        <f>OR(Solution!$C$2=1,INDEX(Solution!$A$1:$A$11,Solution!$C$2)=Sales_Pipeline[Country])</f>
        <v>1</v>
      </c>
    </row>
    <row r="3220" spans="1:13" x14ac:dyDescent="0.25">
      <c r="A3220" s="2"/>
      <c r="B3220" s="1" t="s">
        <v>54</v>
      </c>
      <c r="C3220" s="1" t="s">
        <v>54</v>
      </c>
      <c r="D3220" s="1" t="s">
        <v>54</v>
      </c>
      <c r="E3220" s="1" t="s">
        <v>54</v>
      </c>
      <c r="I3220" s="1" t="s">
        <v>54</v>
      </c>
      <c r="J3220" s="2"/>
      <c r="K3220" s="1" t="s">
        <v>54</v>
      </c>
      <c r="M3220" s="1" t="b">
        <f>OR(Solution!$C$2=1,INDEX(Solution!$A$1:$A$11,Solution!$C$2)=Sales_Pipeline[Country])</f>
        <v>1</v>
      </c>
    </row>
    <row r="3221" spans="1:13" x14ac:dyDescent="0.25">
      <c r="A3221" s="2"/>
      <c r="B3221" s="1" t="s">
        <v>54</v>
      </c>
      <c r="C3221" s="1" t="s">
        <v>54</v>
      </c>
      <c r="D3221" s="1" t="s">
        <v>54</v>
      </c>
      <c r="E3221" s="1" t="s">
        <v>54</v>
      </c>
      <c r="I3221" s="1" t="s">
        <v>54</v>
      </c>
      <c r="J3221" s="2"/>
      <c r="K3221" s="1" t="s">
        <v>54</v>
      </c>
      <c r="M3221" s="1" t="b">
        <f>OR(Solution!$C$2=1,INDEX(Solution!$A$1:$A$11,Solution!$C$2)=Sales_Pipeline[Country])</f>
        <v>1</v>
      </c>
    </row>
    <row r="3222" spans="1:13" x14ac:dyDescent="0.25">
      <c r="A3222" s="2"/>
      <c r="B3222" s="1" t="s">
        <v>54</v>
      </c>
      <c r="C3222" s="1" t="s">
        <v>54</v>
      </c>
      <c r="D3222" s="1" t="s">
        <v>54</v>
      </c>
      <c r="E3222" s="1" t="s">
        <v>54</v>
      </c>
      <c r="I3222" s="1" t="s">
        <v>54</v>
      </c>
      <c r="J3222" s="2"/>
      <c r="K3222" s="1" t="s">
        <v>54</v>
      </c>
      <c r="M3222" s="1" t="b">
        <f>OR(Solution!$C$2=1,INDEX(Solution!$A$1:$A$11,Solution!$C$2)=Sales_Pipeline[Country])</f>
        <v>1</v>
      </c>
    </row>
    <row r="3223" spans="1:13" x14ac:dyDescent="0.25">
      <c r="A3223" s="2"/>
      <c r="B3223" s="1" t="s">
        <v>54</v>
      </c>
      <c r="C3223" s="1" t="s">
        <v>54</v>
      </c>
      <c r="D3223" s="1" t="s">
        <v>54</v>
      </c>
      <c r="E3223" s="1" t="s">
        <v>54</v>
      </c>
      <c r="I3223" s="1" t="s">
        <v>54</v>
      </c>
      <c r="J3223" s="2"/>
      <c r="K3223" s="1" t="s">
        <v>54</v>
      </c>
      <c r="M3223" s="1" t="b">
        <f>OR(Solution!$C$2=1,INDEX(Solution!$A$1:$A$11,Solution!$C$2)=Sales_Pipeline[Country])</f>
        <v>1</v>
      </c>
    </row>
    <row r="3224" spans="1:13" x14ac:dyDescent="0.25">
      <c r="A3224" s="2"/>
      <c r="B3224" s="1" t="s">
        <v>54</v>
      </c>
      <c r="C3224" s="1" t="s">
        <v>54</v>
      </c>
      <c r="D3224" s="1" t="s">
        <v>54</v>
      </c>
      <c r="E3224" s="1" t="s">
        <v>54</v>
      </c>
      <c r="I3224" s="1" t="s">
        <v>54</v>
      </c>
      <c r="J3224" s="2"/>
      <c r="K3224" s="1" t="s">
        <v>54</v>
      </c>
      <c r="M3224" s="1" t="b">
        <f>OR(Solution!$C$2=1,INDEX(Solution!$A$1:$A$11,Solution!$C$2)=Sales_Pipeline[Country])</f>
        <v>1</v>
      </c>
    </row>
    <row r="3225" spans="1:13" x14ac:dyDescent="0.25">
      <c r="A3225" s="2"/>
      <c r="B3225" s="1" t="s">
        <v>54</v>
      </c>
      <c r="C3225" s="1" t="s">
        <v>54</v>
      </c>
      <c r="D3225" s="1" t="s">
        <v>54</v>
      </c>
      <c r="E3225" s="1" t="s">
        <v>54</v>
      </c>
      <c r="I3225" s="1" t="s">
        <v>54</v>
      </c>
      <c r="J3225" s="2"/>
      <c r="K3225" s="1" t="s">
        <v>54</v>
      </c>
      <c r="M3225" s="1" t="b">
        <f>OR(Solution!$C$2=1,INDEX(Solution!$A$1:$A$11,Solution!$C$2)=Sales_Pipeline[Country])</f>
        <v>1</v>
      </c>
    </row>
    <row r="3226" spans="1:13" x14ac:dyDescent="0.25">
      <c r="A3226" s="2"/>
      <c r="B3226" s="1" t="s">
        <v>54</v>
      </c>
      <c r="C3226" s="1" t="s">
        <v>54</v>
      </c>
      <c r="D3226" s="1" t="s">
        <v>54</v>
      </c>
      <c r="E3226" s="1" t="s">
        <v>54</v>
      </c>
      <c r="I3226" s="1" t="s">
        <v>54</v>
      </c>
      <c r="J3226" s="2"/>
      <c r="K3226" s="1" t="s">
        <v>54</v>
      </c>
      <c r="M3226" s="1" t="b">
        <f>OR(Solution!$C$2=1,INDEX(Solution!$A$1:$A$11,Solution!$C$2)=Sales_Pipeline[Country])</f>
        <v>1</v>
      </c>
    </row>
    <row r="3227" spans="1:13" x14ac:dyDescent="0.25">
      <c r="A3227" s="2"/>
      <c r="B3227" s="1" t="s">
        <v>54</v>
      </c>
      <c r="C3227" s="1" t="s">
        <v>54</v>
      </c>
      <c r="D3227" s="1" t="s">
        <v>54</v>
      </c>
      <c r="E3227" s="1" t="s">
        <v>54</v>
      </c>
      <c r="I3227" s="1" t="s">
        <v>54</v>
      </c>
      <c r="J3227" s="2"/>
      <c r="K3227" s="1" t="s">
        <v>54</v>
      </c>
      <c r="M3227" s="1" t="b">
        <f>OR(Solution!$C$2=1,INDEX(Solution!$A$1:$A$11,Solution!$C$2)=Sales_Pipeline[Country])</f>
        <v>1</v>
      </c>
    </row>
    <row r="3228" spans="1:13" x14ac:dyDescent="0.25">
      <c r="A3228" s="2"/>
      <c r="B3228" s="1" t="s">
        <v>54</v>
      </c>
      <c r="C3228" s="1" t="s">
        <v>54</v>
      </c>
      <c r="D3228" s="1" t="s">
        <v>54</v>
      </c>
      <c r="E3228" s="1" t="s">
        <v>54</v>
      </c>
      <c r="I3228" s="1" t="s">
        <v>54</v>
      </c>
      <c r="J3228" s="2"/>
      <c r="K3228" s="1" t="s">
        <v>54</v>
      </c>
      <c r="M3228" s="1" t="b">
        <f>OR(Solution!$C$2=1,INDEX(Solution!$A$1:$A$11,Solution!$C$2)=Sales_Pipeline[Country])</f>
        <v>1</v>
      </c>
    </row>
    <row r="3229" spans="1:13" x14ac:dyDescent="0.25">
      <c r="A3229" s="2"/>
      <c r="B3229" s="1" t="s">
        <v>54</v>
      </c>
      <c r="C3229" s="1" t="s">
        <v>54</v>
      </c>
      <c r="D3229" s="1" t="s">
        <v>54</v>
      </c>
      <c r="E3229" s="1" t="s">
        <v>54</v>
      </c>
      <c r="I3229" s="1" t="s">
        <v>54</v>
      </c>
      <c r="J3229" s="2"/>
      <c r="K3229" s="1" t="s">
        <v>54</v>
      </c>
      <c r="M3229" s="1" t="b">
        <f>OR(Solution!$C$2=1,INDEX(Solution!$A$1:$A$11,Solution!$C$2)=Sales_Pipeline[Country])</f>
        <v>1</v>
      </c>
    </row>
    <row r="3230" spans="1:13" x14ac:dyDescent="0.25">
      <c r="A3230" s="2"/>
      <c r="B3230" s="1" t="s">
        <v>54</v>
      </c>
      <c r="C3230" s="1" t="s">
        <v>54</v>
      </c>
      <c r="D3230" s="1" t="s">
        <v>54</v>
      </c>
      <c r="E3230" s="1" t="s">
        <v>54</v>
      </c>
      <c r="I3230" s="1" t="s">
        <v>54</v>
      </c>
      <c r="J3230" s="2"/>
      <c r="K3230" s="1" t="s">
        <v>54</v>
      </c>
      <c r="M3230" s="1" t="b">
        <f>OR(Solution!$C$2=1,INDEX(Solution!$A$1:$A$11,Solution!$C$2)=Sales_Pipeline[Country])</f>
        <v>1</v>
      </c>
    </row>
    <row r="3231" spans="1:13" x14ac:dyDescent="0.25">
      <c r="A3231" s="2"/>
      <c r="B3231" s="1" t="s">
        <v>54</v>
      </c>
      <c r="C3231" s="1" t="s">
        <v>54</v>
      </c>
      <c r="D3231" s="1" t="s">
        <v>54</v>
      </c>
      <c r="E3231" s="1" t="s">
        <v>54</v>
      </c>
      <c r="I3231" s="1" t="s">
        <v>54</v>
      </c>
      <c r="J3231" s="2"/>
      <c r="K3231" s="1" t="s">
        <v>54</v>
      </c>
      <c r="M3231" s="1" t="b">
        <f>OR(Solution!$C$2=1,INDEX(Solution!$A$1:$A$11,Solution!$C$2)=Sales_Pipeline[Country])</f>
        <v>1</v>
      </c>
    </row>
    <row r="3232" spans="1:13" x14ac:dyDescent="0.25">
      <c r="A3232" s="2"/>
      <c r="B3232" s="1" t="s">
        <v>54</v>
      </c>
      <c r="C3232" s="1" t="s">
        <v>54</v>
      </c>
      <c r="D3232" s="1" t="s">
        <v>54</v>
      </c>
      <c r="E3232" s="1" t="s">
        <v>54</v>
      </c>
      <c r="I3232" s="1" t="s">
        <v>54</v>
      </c>
      <c r="J3232" s="2"/>
      <c r="K3232" s="1" t="s">
        <v>54</v>
      </c>
      <c r="M3232" s="1" t="b">
        <f>OR(Solution!$C$2=1,INDEX(Solution!$A$1:$A$11,Solution!$C$2)=Sales_Pipeline[Country])</f>
        <v>1</v>
      </c>
    </row>
    <row r="3233" spans="1:13" x14ac:dyDescent="0.25">
      <c r="A3233" s="2"/>
      <c r="B3233" s="1" t="s">
        <v>54</v>
      </c>
      <c r="C3233" s="1" t="s">
        <v>54</v>
      </c>
      <c r="D3233" s="1" t="s">
        <v>54</v>
      </c>
      <c r="E3233" s="1" t="s">
        <v>54</v>
      </c>
      <c r="I3233" s="1" t="s">
        <v>54</v>
      </c>
      <c r="J3233" s="2"/>
      <c r="K3233" s="1" t="s">
        <v>54</v>
      </c>
      <c r="M3233" s="1" t="b">
        <f>OR(Solution!$C$2=1,INDEX(Solution!$A$1:$A$11,Solution!$C$2)=Sales_Pipeline[Country])</f>
        <v>1</v>
      </c>
    </row>
    <row r="3234" spans="1:13" x14ac:dyDescent="0.25">
      <c r="A3234" s="2"/>
      <c r="B3234" s="1" t="s">
        <v>54</v>
      </c>
      <c r="C3234" s="1" t="s">
        <v>54</v>
      </c>
      <c r="D3234" s="1" t="s">
        <v>54</v>
      </c>
      <c r="E3234" s="1" t="s">
        <v>54</v>
      </c>
      <c r="I3234" s="1" t="s">
        <v>54</v>
      </c>
      <c r="J3234" s="2"/>
      <c r="K3234" s="1" t="s">
        <v>54</v>
      </c>
      <c r="M3234" s="1" t="b">
        <f>OR(Solution!$C$2=1,INDEX(Solution!$A$1:$A$11,Solution!$C$2)=Sales_Pipeline[Country])</f>
        <v>1</v>
      </c>
    </row>
    <row r="3235" spans="1:13" x14ac:dyDescent="0.25">
      <c r="A3235" s="2"/>
      <c r="B3235" s="1" t="s">
        <v>54</v>
      </c>
      <c r="C3235" s="1" t="s">
        <v>54</v>
      </c>
      <c r="D3235" s="1" t="s">
        <v>54</v>
      </c>
      <c r="E3235" s="1" t="s">
        <v>54</v>
      </c>
      <c r="I3235" s="1" t="s">
        <v>54</v>
      </c>
      <c r="J3235" s="2"/>
      <c r="K3235" s="1" t="s">
        <v>54</v>
      </c>
      <c r="M3235" s="1" t="b">
        <f>OR(Solution!$C$2=1,INDEX(Solution!$A$1:$A$11,Solution!$C$2)=Sales_Pipeline[Country])</f>
        <v>1</v>
      </c>
    </row>
    <row r="3236" spans="1:13" x14ac:dyDescent="0.25">
      <c r="A3236" s="2"/>
      <c r="B3236" s="1" t="s">
        <v>54</v>
      </c>
      <c r="C3236" s="1" t="s">
        <v>54</v>
      </c>
      <c r="D3236" s="1" t="s">
        <v>54</v>
      </c>
      <c r="E3236" s="1" t="s">
        <v>54</v>
      </c>
      <c r="I3236" s="1" t="s">
        <v>54</v>
      </c>
      <c r="J3236" s="2"/>
      <c r="K3236" s="1" t="s">
        <v>54</v>
      </c>
      <c r="M3236" s="1" t="b">
        <f>OR(Solution!$C$2=1,INDEX(Solution!$A$1:$A$11,Solution!$C$2)=Sales_Pipeline[Country])</f>
        <v>1</v>
      </c>
    </row>
    <row r="3237" spans="1:13" x14ac:dyDescent="0.25">
      <c r="A3237" s="2"/>
      <c r="B3237" s="1" t="s">
        <v>54</v>
      </c>
      <c r="C3237" s="1" t="s">
        <v>54</v>
      </c>
      <c r="D3237" s="1" t="s">
        <v>54</v>
      </c>
      <c r="E3237" s="1" t="s">
        <v>54</v>
      </c>
      <c r="I3237" s="1" t="s">
        <v>54</v>
      </c>
      <c r="J3237" s="2"/>
      <c r="K3237" s="1" t="s">
        <v>54</v>
      </c>
      <c r="M3237" s="1" t="b">
        <f>OR(Solution!$C$2=1,INDEX(Solution!$A$1:$A$11,Solution!$C$2)=Sales_Pipeline[Country])</f>
        <v>1</v>
      </c>
    </row>
    <row r="3238" spans="1:13" x14ac:dyDescent="0.25">
      <c r="A3238" s="2"/>
      <c r="B3238" s="1" t="s">
        <v>54</v>
      </c>
      <c r="C3238" s="1" t="s">
        <v>54</v>
      </c>
      <c r="D3238" s="1" t="s">
        <v>54</v>
      </c>
      <c r="E3238" s="1" t="s">
        <v>54</v>
      </c>
      <c r="I3238" s="1" t="s">
        <v>54</v>
      </c>
      <c r="J3238" s="2"/>
      <c r="K3238" s="1" t="s">
        <v>54</v>
      </c>
      <c r="M3238" s="1" t="b">
        <f>OR(Solution!$C$2=1,INDEX(Solution!$A$1:$A$11,Solution!$C$2)=Sales_Pipeline[Country])</f>
        <v>1</v>
      </c>
    </row>
    <row r="3239" spans="1:13" x14ac:dyDescent="0.25">
      <c r="A3239" s="2"/>
      <c r="B3239" s="1" t="s">
        <v>54</v>
      </c>
      <c r="C3239" s="1" t="s">
        <v>54</v>
      </c>
      <c r="D3239" s="1" t="s">
        <v>54</v>
      </c>
      <c r="E3239" s="1" t="s">
        <v>54</v>
      </c>
      <c r="I3239" s="1" t="s">
        <v>54</v>
      </c>
      <c r="J3239" s="2"/>
      <c r="K3239" s="1" t="s">
        <v>54</v>
      </c>
      <c r="M3239" s="1" t="b">
        <f>OR(Solution!$C$2=1,INDEX(Solution!$A$1:$A$11,Solution!$C$2)=Sales_Pipeline[Country])</f>
        <v>1</v>
      </c>
    </row>
    <row r="3240" spans="1:13" x14ac:dyDescent="0.25">
      <c r="A3240" s="2"/>
      <c r="B3240" s="1" t="s">
        <v>54</v>
      </c>
      <c r="C3240" s="1" t="s">
        <v>54</v>
      </c>
      <c r="D3240" s="1" t="s">
        <v>54</v>
      </c>
      <c r="E3240" s="1" t="s">
        <v>54</v>
      </c>
      <c r="I3240" s="1" t="s">
        <v>54</v>
      </c>
      <c r="J3240" s="2"/>
      <c r="K3240" s="1" t="s">
        <v>54</v>
      </c>
      <c r="M3240" s="1" t="b">
        <f>OR(Solution!$C$2=1,INDEX(Solution!$A$1:$A$11,Solution!$C$2)=Sales_Pipeline[Country])</f>
        <v>1</v>
      </c>
    </row>
    <row r="3241" spans="1:13" x14ac:dyDescent="0.25">
      <c r="A3241" s="2"/>
      <c r="B3241" s="1" t="s">
        <v>54</v>
      </c>
      <c r="C3241" s="1" t="s">
        <v>54</v>
      </c>
      <c r="D3241" s="1" t="s">
        <v>54</v>
      </c>
      <c r="E3241" s="1" t="s">
        <v>54</v>
      </c>
      <c r="I3241" s="1" t="s">
        <v>54</v>
      </c>
      <c r="J3241" s="2"/>
      <c r="K3241" s="1" t="s">
        <v>54</v>
      </c>
      <c r="M3241" s="1" t="b">
        <f>OR(Solution!$C$2=1,INDEX(Solution!$A$1:$A$11,Solution!$C$2)=Sales_Pipeline[Country])</f>
        <v>1</v>
      </c>
    </row>
    <row r="3242" spans="1:13" x14ac:dyDescent="0.25">
      <c r="A3242" s="2"/>
      <c r="B3242" s="1" t="s">
        <v>54</v>
      </c>
      <c r="C3242" s="1" t="s">
        <v>54</v>
      </c>
      <c r="D3242" s="1" t="s">
        <v>54</v>
      </c>
      <c r="E3242" s="1" t="s">
        <v>54</v>
      </c>
      <c r="I3242" s="1" t="s">
        <v>54</v>
      </c>
      <c r="J3242" s="2"/>
      <c r="K3242" s="1" t="s">
        <v>54</v>
      </c>
      <c r="M3242" s="1" t="b">
        <f>OR(Solution!$C$2=1,INDEX(Solution!$A$1:$A$11,Solution!$C$2)=Sales_Pipeline[Country])</f>
        <v>1</v>
      </c>
    </row>
    <row r="3243" spans="1:13" x14ac:dyDescent="0.25">
      <c r="A3243" s="2"/>
      <c r="B3243" s="1" t="s">
        <v>54</v>
      </c>
      <c r="C3243" s="1" t="s">
        <v>54</v>
      </c>
      <c r="D3243" s="1" t="s">
        <v>54</v>
      </c>
      <c r="E3243" s="1" t="s">
        <v>54</v>
      </c>
      <c r="I3243" s="1" t="s">
        <v>54</v>
      </c>
      <c r="J3243" s="2"/>
      <c r="K3243" s="1" t="s">
        <v>54</v>
      </c>
      <c r="M3243" s="1" t="b">
        <f>OR(Solution!$C$2=1,INDEX(Solution!$A$1:$A$11,Solution!$C$2)=Sales_Pipeline[Country])</f>
        <v>1</v>
      </c>
    </row>
    <row r="3244" spans="1:13" x14ac:dyDescent="0.25">
      <c r="A3244" s="2"/>
      <c r="B3244" s="1" t="s">
        <v>54</v>
      </c>
      <c r="C3244" s="1" t="s">
        <v>54</v>
      </c>
      <c r="D3244" s="1" t="s">
        <v>54</v>
      </c>
      <c r="E3244" s="1" t="s">
        <v>54</v>
      </c>
      <c r="I3244" s="1" t="s">
        <v>54</v>
      </c>
      <c r="J3244" s="2"/>
      <c r="K3244" s="1" t="s">
        <v>54</v>
      </c>
      <c r="M3244" s="1" t="b">
        <f>OR(Solution!$C$2=1,INDEX(Solution!$A$1:$A$11,Solution!$C$2)=Sales_Pipeline[Country])</f>
        <v>1</v>
      </c>
    </row>
    <row r="3245" spans="1:13" x14ac:dyDescent="0.25">
      <c r="A3245" s="2"/>
      <c r="B3245" s="1" t="s">
        <v>54</v>
      </c>
      <c r="C3245" s="1" t="s">
        <v>54</v>
      </c>
      <c r="D3245" s="1" t="s">
        <v>54</v>
      </c>
      <c r="E3245" s="1" t="s">
        <v>54</v>
      </c>
      <c r="I3245" s="1" t="s">
        <v>54</v>
      </c>
      <c r="J3245" s="2"/>
      <c r="K3245" s="1" t="s">
        <v>54</v>
      </c>
      <c r="M3245" s="1" t="b">
        <f>OR(Solution!$C$2=1,INDEX(Solution!$A$1:$A$11,Solution!$C$2)=Sales_Pipeline[Country])</f>
        <v>1</v>
      </c>
    </row>
    <row r="3246" spans="1:13" x14ac:dyDescent="0.25">
      <c r="A3246" s="2"/>
      <c r="B3246" s="1" t="s">
        <v>54</v>
      </c>
      <c r="C3246" s="1" t="s">
        <v>54</v>
      </c>
      <c r="D3246" s="1" t="s">
        <v>54</v>
      </c>
      <c r="E3246" s="1" t="s">
        <v>54</v>
      </c>
      <c r="I3246" s="1" t="s">
        <v>54</v>
      </c>
      <c r="J3246" s="2"/>
      <c r="K3246" s="1" t="s">
        <v>54</v>
      </c>
      <c r="M3246" s="1" t="b">
        <f>OR(Solution!$C$2=1,INDEX(Solution!$A$1:$A$11,Solution!$C$2)=Sales_Pipeline[Country])</f>
        <v>1</v>
      </c>
    </row>
    <row r="3247" spans="1:13" x14ac:dyDescent="0.25">
      <c r="A3247" s="2"/>
      <c r="B3247" s="1" t="s">
        <v>54</v>
      </c>
      <c r="C3247" s="1" t="s">
        <v>54</v>
      </c>
      <c r="D3247" s="1" t="s">
        <v>54</v>
      </c>
      <c r="E3247" s="1" t="s">
        <v>54</v>
      </c>
      <c r="I3247" s="1" t="s">
        <v>54</v>
      </c>
      <c r="J3247" s="2"/>
      <c r="K3247" s="1" t="s">
        <v>54</v>
      </c>
      <c r="M3247" s="1" t="b">
        <f>OR(Solution!$C$2=1,INDEX(Solution!$A$1:$A$11,Solution!$C$2)=Sales_Pipeline[Country])</f>
        <v>1</v>
      </c>
    </row>
    <row r="3248" spans="1:13" x14ac:dyDescent="0.25">
      <c r="A3248" s="2"/>
      <c r="B3248" s="1" t="s">
        <v>54</v>
      </c>
      <c r="C3248" s="1" t="s">
        <v>54</v>
      </c>
      <c r="D3248" s="1" t="s">
        <v>54</v>
      </c>
      <c r="E3248" s="1" t="s">
        <v>54</v>
      </c>
      <c r="I3248" s="1" t="s">
        <v>54</v>
      </c>
      <c r="J3248" s="2"/>
      <c r="K3248" s="1" t="s">
        <v>54</v>
      </c>
      <c r="M3248" s="1" t="b">
        <f>OR(Solution!$C$2=1,INDEX(Solution!$A$1:$A$11,Solution!$C$2)=Sales_Pipeline[Country])</f>
        <v>1</v>
      </c>
    </row>
    <row r="3249" spans="1:13" x14ac:dyDescent="0.25">
      <c r="A3249" s="2"/>
      <c r="B3249" s="1" t="s">
        <v>54</v>
      </c>
      <c r="C3249" s="1" t="s">
        <v>54</v>
      </c>
      <c r="D3249" s="1" t="s">
        <v>54</v>
      </c>
      <c r="E3249" s="1" t="s">
        <v>54</v>
      </c>
      <c r="I3249" s="1" t="s">
        <v>54</v>
      </c>
      <c r="J3249" s="2"/>
      <c r="K3249" s="1" t="s">
        <v>54</v>
      </c>
      <c r="M3249" s="1" t="b">
        <f>OR(Solution!$C$2=1,INDEX(Solution!$A$1:$A$11,Solution!$C$2)=Sales_Pipeline[Country])</f>
        <v>1</v>
      </c>
    </row>
    <row r="3250" spans="1:13" x14ac:dyDescent="0.25">
      <c r="A3250" s="2"/>
      <c r="B3250" s="1" t="s">
        <v>54</v>
      </c>
      <c r="C3250" s="1" t="s">
        <v>54</v>
      </c>
      <c r="D3250" s="1" t="s">
        <v>54</v>
      </c>
      <c r="E3250" s="1" t="s">
        <v>54</v>
      </c>
      <c r="I3250" s="1" t="s">
        <v>54</v>
      </c>
      <c r="J3250" s="2"/>
      <c r="K3250" s="1" t="s">
        <v>54</v>
      </c>
      <c r="M3250" s="1" t="b">
        <f>OR(Solution!$C$2=1,INDEX(Solution!$A$1:$A$11,Solution!$C$2)=Sales_Pipeline[Country])</f>
        <v>1</v>
      </c>
    </row>
    <row r="3251" spans="1:13" x14ac:dyDescent="0.25">
      <c r="A3251" s="2"/>
      <c r="B3251" s="1" t="s">
        <v>54</v>
      </c>
      <c r="C3251" s="1" t="s">
        <v>54</v>
      </c>
      <c r="D3251" s="1" t="s">
        <v>54</v>
      </c>
      <c r="E3251" s="1" t="s">
        <v>54</v>
      </c>
      <c r="I3251" s="1" t="s">
        <v>54</v>
      </c>
      <c r="J3251" s="2"/>
      <c r="K3251" s="1" t="s">
        <v>54</v>
      </c>
      <c r="M3251" s="1" t="b">
        <f>OR(Solution!$C$2=1,INDEX(Solution!$A$1:$A$11,Solution!$C$2)=Sales_Pipeline[Country])</f>
        <v>1</v>
      </c>
    </row>
    <row r="3252" spans="1:13" x14ac:dyDescent="0.25">
      <c r="A3252" s="2"/>
      <c r="B3252" s="1" t="s">
        <v>54</v>
      </c>
      <c r="C3252" s="1" t="s">
        <v>54</v>
      </c>
      <c r="D3252" s="1" t="s">
        <v>54</v>
      </c>
      <c r="E3252" s="1" t="s">
        <v>54</v>
      </c>
      <c r="I3252" s="1" t="s">
        <v>54</v>
      </c>
      <c r="J3252" s="2"/>
      <c r="K3252" s="1" t="s">
        <v>54</v>
      </c>
      <c r="M3252" s="1" t="b">
        <f>OR(Solution!$C$2=1,INDEX(Solution!$A$1:$A$11,Solution!$C$2)=Sales_Pipeline[Country])</f>
        <v>1</v>
      </c>
    </row>
    <row r="3253" spans="1:13" x14ac:dyDescent="0.25">
      <c r="A3253" s="2"/>
      <c r="B3253" s="1" t="s">
        <v>54</v>
      </c>
      <c r="C3253" s="1" t="s">
        <v>54</v>
      </c>
      <c r="D3253" s="1" t="s">
        <v>54</v>
      </c>
      <c r="E3253" s="1" t="s">
        <v>54</v>
      </c>
      <c r="I3253" s="1" t="s">
        <v>54</v>
      </c>
      <c r="J3253" s="2"/>
      <c r="K3253" s="1" t="s">
        <v>54</v>
      </c>
      <c r="M3253" s="1" t="b">
        <f>OR(Solution!$C$2=1,INDEX(Solution!$A$1:$A$11,Solution!$C$2)=Sales_Pipeline[Country])</f>
        <v>1</v>
      </c>
    </row>
    <row r="3254" spans="1:13" x14ac:dyDescent="0.25">
      <c r="A3254" s="2"/>
      <c r="B3254" s="1" t="s">
        <v>54</v>
      </c>
      <c r="C3254" s="1" t="s">
        <v>54</v>
      </c>
      <c r="D3254" s="1" t="s">
        <v>54</v>
      </c>
      <c r="E3254" s="1" t="s">
        <v>54</v>
      </c>
      <c r="I3254" s="1" t="s">
        <v>54</v>
      </c>
      <c r="J3254" s="2"/>
      <c r="K3254" s="1" t="s">
        <v>54</v>
      </c>
      <c r="M3254" s="1" t="b">
        <f>OR(Solution!$C$2=1,INDEX(Solution!$A$1:$A$11,Solution!$C$2)=Sales_Pipeline[Country])</f>
        <v>1</v>
      </c>
    </row>
    <row r="3255" spans="1:13" x14ac:dyDescent="0.25">
      <c r="A3255" s="2"/>
      <c r="B3255" s="1" t="s">
        <v>54</v>
      </c>
      <c r="C3255" s="1" t="s">
        <v>54</v>
      </c>
      <c r="D3255" s="1" t="s">
        <v>54</v>
      </c>
      <c r="E3255" s="1" t="s">
        <v>54</v>
      </c>
      <c r="I3255" s="1" t="s">
        <v>54</v>
      </c>
      <c r="J3255" s="2"/>
      <c r="K3255" s="1" t="s">
        <v>54</v>
      </c>
      <c r="M3255" s="1" t="b">
        <f>OR(Solution!$C$2=1,INDEX(Solution!$A$1:$A$11,Solution!$C$2)=Sales_Pipeline[Country])</f>
        <v>1</v>
      </c>
    </row>
    <row r="3256" spans="1:13" x14ac:dyDescent="0.25">
      <c r="A3256" s="2"/>
      <c r="B3256" s="1" t="s">
        <v>54</v>
      </c>
      <c r="C3256" s="1" t="s">
        <v>54</v>
      </c>
      <c r="D3256" s="1" t="s">
        <v>54</v>
      </c>
      <c r="E3256" s="1" t="s">
        <v>54</v>
      </c>
      <c r="I3256" s="1" t="s">
        <v>54</v>
      </c>
      <c r="J3256" s="2"/>
      <c r="K3256" s="1" t="s">
        <v>54</v>
      </c>
      <c r="M3256" s="1" t="b">
        <f>OR(Solution!$C$2=1,INDEX(Solution!$A$1:$A$11,Solution!$C$2)=Sales_Pipeline[Country])</f>
        <v>1</v>
      </c>
    </row>
    <row r="3257" spans="1:13" x14ac:dyDescent="0.25">
      <c r="A3257" s="2"/>
      <c r="B3257" s="1" t="s">
        <v>54</v>
      </c>
      <c r="C3257" s="1" t="s">
        <v>54</v>
      </c>
      <c r="D3257" s="1" t="s">
        <v>54</v>
      </c>
      <c r="E3257" s="1" t="s">
        <v>54</v>
      </c>
      <c r="I3257" s="1" t="s">
        <v>54</v>
      </c>
      <c r="J3257" s="2"/>
      <c r="K3257" s="1" t="s">
        <v>54</v>
      </c>
      <c r="M3257" s="1" t="b">
        <f>OR(Solution!$C$2=1,INDEX(Solution!$A$1:$A$11,Solution!$C$2)=Sales_Pipeline[Country])</f>
        <v>1</v>
      </c>
    </row>
    <row r="3258" spans="1:13" x14ac:dyDescent="0.25">
      <c r="A3258" s="2"/>
      <c r="B3258" s="1" t="s">
        <v>54</v>
      </c>
      <c r="C3258" s="1" t="s">
        <v>54</v>
      </c>
      <c r="D3258" s="1" t="s">
        <v>54</v>
      </c>
      <c r="E3258" s="1" t="s">
        <v>54</v>
      </c>
      <c r="I3258" s="1" t="s">
        <v>54</v>
      </c>
      <c r="J3258" s="2"/>
      <c r="K3258" s="1" t="s">
        <v>54</v>
      </c>
      <c r="M3258" s="1" t="b">
        <f>OR(Solution!$C$2=1,INDEX(Solution!$A$1:$A$11,Solution!$C$2)=Sales_Pipeline[Country])</f>
        <v>1</v>
      </c>
    </row>
    <row r="3259" spans="1:13" x14ac:dyDescent="0.25">
      <c r="A3259" s="2"/>
      <c r="B3259" s="1" t="s">
        <v>54</v>
      </c>
      <c r="C3259" s="1" t="s">
        <v>54</v>
      </c>
      <c r="D3259" s="1" t="s">
        <v>54</v>
      </c>
      <c r="E3259" s="1" t="s">
        <v>54</v>
      </c>
      <c r="I3259" s="1" t="s">
        <v>54</v>
      </c>
      <c r="J3259" s="2"/>
      <c r="K3259" s="1" t="s">
        <v>54</v>
      </c>
      <c r="M3259" s="1" t="b">
        <f>OR(Solution!$C$2=1,INDEX(Solution!$A$1:$A$11,Solution!$C$2)=Sales_Pipeline[Country])</f>
        <v>1</v>
      </c>
    </row>
    <row r="3260" spans="1:13" x14ac:dyDescent="0.25">
      <c r="A3260" s="2"/>
      <c r="B3260" s="1" t="s">
        <v>54</v>
      </c>
      <c r="C3260" s="1" t="s">
        <v>54</v>
      </c>
      <c r="D3260" s="1" t="s">
        <v>54</v>
      </c>
      <c r="E3260" s="1" t="s">
        <v>54</v>
      </c>
      <c r="I3260" s="1" t="s">
        <v>54</v>
      </c>
      <c r="J3260" s="2"/>
      <c r="K3260" s="1" t="s">
        <v>54</v>
      </c>
      <c r="M3260" s="1" t="b">
        <f>OR(Solution!$C$2=1,INDEX(Solution!$A$1:$A$11,Solution!$C$2)=Sales_Pipeline[Country])</f>
        <v>1</v>
      </c>
    </row>
    <row r="3261" spans="1:13" x14ac:dyDescent="0.25">
      <c r="A3261" s="2"/>
      <c r="B3261" s="1" t="s">
        <v>54</v>
      </c>
      <c r="C3261" s="1" t="s">
        <v>54</v>
      </c>
      <c r="D3261" s="1" t="s">
        <v>54</v>
      </c>
      <c r="E3261" s="1" t="s">
        <v>54</v>
      </c>
      <c r="I3261" s="1" t="s">
        <v>54</v>
      </c>
      <c r="J3261" s="2"/>
      <c r="K3261" s="1" t="s">
        <v>54</v>
      </c>
      <c r="M3261" s="1" t="b">
        <f>OR(Solution!$C$2=1,INDEX(Solution!$A$1:$A$11,Solution!$C$2)=Sales_Pipeline[Country])</f>
        <v>1</v>
      </c>
    </row>
    <row r="3262" spans="1:13" x14ac:dyDescent="0.25">
      <c r="A3262" s="2"/>
      <c r="B3262" s="1" t="s">
        <v>54</v>
      </c>
      <c r="C3262" s="1" t="s">
        <v>54</v>
      </c>
      <c r="D3262" s="1" t="s">
        <v>54</v>
      </c>
      <c r="E3262" s="1" t="s">
        <v>54</v>
      </c>
      <c r="I3262" s="1" t="s">
        <v>54</v>
      </c>
      <c r="J3262" s="2"/>
      <c r="K3262" s="1" t="s">
        <v>54</v>
      </c>
      <c r="M3262" s="1" t="b">
        <f>OR(Solution!$C$2=1,INDEX(Solution!$A$1:$A$11,Solution!$C$2)=Sales_Pipeline[Country])</f>
        <v>1</v>
      </c>
    </row>
    <row r="3263" spans="1:13" x14ac:dyDescent="0.25">
      <c r="A3263" s="2"/>
      <c r="B3263" s="1" t="s">
        <v>54</v>
      </c>
      <c r="C3263" s="1" t="s">
        <v>54</v>
      </c>
      <c r="D3263" s="1" t="s">
        <v>54</v>
      </c>
      <c r="E3263" s="1" t="s">
        <v>54</v>
      </c>
      <c r="I3263" s="1" t="s">
        <v>54</v>
      </c>
      <c r="J3263" s="2"/>
      <c r="K3263" s="1" t="s">
        <v>54</v>
      </c>
      <c r="M3263" s="1" t="b">
        <f>OR(Solution!$C$2=1,INDEX(Solution!$A$1:$A$11,Solution!$C$2)=Sales_Pipeline[Country])</f>
        <v>1</v>
      </c>
    </row>
    <row r="3264" spans="1:13" x14ac:dyDescent="0.25">
      <c r="A3264" s="2"/>
      <c r="B3264" s="1" t="s">
        <v>54</v>
      </c>
      <c r="C3264" s="1" t="s">
        <v>54</v>
      </c>
      <c r="D3264" s="1" t="s">
        <v>54</v>
      </c>
      <c r="E3264" s="1" t="s">
        <v>54</v>
      </c>
      <c r="I3264" s="1" t="s">
        <v>54</v>
      </c>
      <c r="J3264" s="2"/>
      <c r="K3264" s="1" t="s">
        <v>54</v>
      </c>
      <c r="M3264" s="1" t="b">
        <f>OR(Solution!$C$2=1,INDEX(Solution!$A$1:$A$11,Solution!$C$2)=Sales_Pipeline[Country])</f>
        <v>1</v>
      </c>
    </row>
    <row r="3265" spans="1:13" x14ac:dyDescent="0.25">
      <c r="A3265" s="2"/>
      <c r="B3265" s="1" t="s">
        <v>54</v>
      </c>
      <c r="C3265" s="1" t="s">
        <v>54</v>
      </c>
      <c r="D3265" s="1" t="s">
        <v>54</v>
      </c>
      <c r="E3265" s="1" t="s">
        <v>54</v>
      </c>
      <c r="I3265" s="1" t="s">
        <v>54</v>
      </c>
      <c r="J3265" s="2"/>
      <c r="K3265" s="1" t="s">
        <v>54</v>
      </c>
      <c r="M3265" s="1" t="b">
        <f>OR(Solution!$C$2=1,INDEX(Solution!$A$1:$A$11,Solution!$C$2)=Sales_Pipeline[Country])</f>
        <v>1</v>
      </c>
    </row>
    <row r="3266" spans="1:13" x14ac:dyDescent="0.25">
      <c r="A3266" s="2"/>
      <c r="B3266" s="1" t="s">
        <v>54</v>
      </c>
      <c r="C3266" s="1" t="s">
        <v>54</v>
      </c>
      <c r="D3266" s="1" t="s">
        <v>54</v>
      </c>
      <c r="E3266" s="1" t="s">
        <v>54</v>
      </c>
      <c r="I3266" s="1" t="s">
        <v>54</v>
      </c>
      <c r="J3266" s="2"/>
      <c r="K3266" s="1" t="s">
        <v>54</v>
      </c>
      <c r="M3266" s="1" t="b">
        <f>OR(Solution!$C$2=1,INDEX(Solution!$A$1:$A$11,Solution!$C$2)=Sales_Pipeline[Country])</f>
        <v>1</v>
      </c>
    </row>
    <row r="3267" spans="1:13" x14ac:dyDescent="0.25">
      <c r="A3267" s="2"/>
      <c r="B3267" s="1" t="s">
        <v>54</v>
      </c>
      <c r="C3267" s="1" t="s">
        <v>54</v>
      </c>
      <c r="D3267" s="1" t="s">
        <v>54</v>
      </c>
      <c r="E3267" s="1" t="s">
        <v>54</v>
      </c>
      <c r="I3267" s="1" t="s">
        <v>54</v>
      </c>
      <c r="J3267" s="2"/>
      <c r="K3267" s="1" t="s">
        <v>54</v>
      </c>
      <c r="M3267" s="1" t="b">
        <f>OR(Solution!$C$2=1,INDEX(Solution!$A$1:$A$11,Solution!$C$2)=Sales_Pipeline[Country])</f>
        <v>1</v>
      </c>
    </row>
    <row r="3268" spans="1:13" x14ac:dyDescent="0.25">
      <c r="A3268" s="2"/>
      <c r="B3268" s="1" t="s">
        <v>54</v>
      </c>
      <c r="C3268" s="1" t="s">
        <v>54</v>
      </c>
      <c r="D3268" s="1" t="s">
        <v>54</v>
      </c>
      <c r="E3268" s="1" t="s">
        <v>54</v>
      </c>
      <c r="I3268" s="1" t="s">
        <v>54</v>
      </c>
      <c r="J3268" s="2"/>
      <c r="K3268" s="1" t="s">
        <v>54</v>
      </c>
      <c r="M3268" s="1" t="b">
        <f>OR(Solution!$C$2=1,INDEX(Solution!$A$1:$A$11,Solution!$C$2)=Sales_Pipeline[Country])</f>
        <v>1</v>
      </c>
    </row>
    <row r="3269" spans="1:13" x14ac:dyDescent="0.25">
      <c r="A3269" s="2"/>
      <c r="B3269" s="1" t="s">
        <v>54</v>
      </c>
      <c r="C3269" s="1" t="s">
        <v>54</v>
      </c>
      <c r="D3269" s="1" t="s">
        <v>54</v>
      </c>
      <c r="E3269" s="1" t="s">
        <v>54</v>
      </c>
      <c r="I3269" s="1" t="s">
        <v>54</v>
      </c>
      <c r="J3269" s="2"/>
      <c r="K3269" s="1" t="s">
        <v>54</v>
      </c>
      <c r="M3269" s="1" t="b">
        <f>OR(Solution!$C$2=1,INDEX(Solution!$A$1:$A$11,Solution!$C$2)=Sales_Pipeline[Country])</f>
        <v>1</v>
      </c>
    </row>
    <row r="3270" spans="1:13" x14ac:dyDescent="0.25">
      <c r="A3270" s="2"/>
      <c r="B3270" s="1" t="s">
        <v>54</v>
      </c>
      <c r="C3270" s="1" t="s">
        <v>54</v>
      </c>
      <c r="D3270" s="1" t="s">
        <v>54</v>
      </c>
      <c r="E3270" s="1" t="s">
        <v>54</v>
      </c>
      <c r="I3270" s="1" t="s">
        <v>54</v>
      </c>
      <c r="J3270" s="2"/>
      <c r="K3270" s="1" t="s">
        <v>54</v>
      </c>
      <c r="M3270" s="1" t="b">
        <f>OR(Solution!$C$2=1,INDEX(Solution!$A$1:$A$11,Solution!$C$2)=Sales_Pipeline[Country])</f>
        <v>1</v>
      </c>
    </row>
    <row r="3271" spans="1:13" x14ac:dyDescent="0.25">
      <c r="A3271" s="2"/>
      <c r="B3271" s="1" t="s">
        <v>54</v>
      </c>
      <c r="C3271" s="1" t="s">
        <v>54</v>
      </c>
      <c r="D3271" s="1" t="s">
        <v>54</v>
      </c>
      <c r="E3271" s="1" t="s">
        <v>54</v>
      </c>
      <c r="I3271" s="1" t="s">
        <v>54</v>
      </c>
      <c r="J3271" s="2"/>
      <c r="K3271" s="1" t="s">
        <v>54</v>
      </c>
      <c r="M3271" s="1" t="b">
        <f>OR(Solution!$C$2=1,INDEX(Solution!$A$1:$A$11,Solution!$C$2)=Sales_Pipeline[Country])</f>
        <v>1</v>
      </c>
    </row>
    <row r="3272" spans="1:13" x14ac:dyDescent="0.25">
      <c r="A3272" s="2"/>
      <c r="B3272" s="1" t="s">
        <v>54</v>
      </c>
      <c r="C3272" s="1" t="s">
        <v>54</v>
      </c>
      <c r="D3272" s="1" t="s">
        <v>54</v>
      </c>
      <c r="E3272" s="1" t="s">
        <v>54</v>
      </c>
      <c r="I3272" s="1" t="s">
        <v>54</v>
      </c>
      <c r="J3272" s="2"/>
      <c r="K3272" s="1" t="s">
        <v>54</v>
      </c>
      <c r="M3272" s="1" t="b">
        <f>OR(Solution!$C$2=1,INDEX(Solution!$A$1:$A$11,Solution!$C$2)=Sales_Pipeline[Country])</f>
        <v>1</v>
      </c>
    </row>
    <row r="3273" spans="1:13" x14ac:dyDescent="0.25">
      <c r="A3273" s="2"/>
      <c r="B3273" s="1" t="s">
        <v>54</v>
      </c>
      <c r="C3273" s="1" t="s">
        <v>54</v>
      </c>
      <c r="D3273" s="1" t="s">
        <v>54</v>
      </c>
      <c r="E3273" s="1" t="s">
        <v>54</v>
      </c>
      <c r="I3273" s="1" t="s">
        <v>54</v>
      </c>
      <c r="J3273" s="2"/>
      <c r="K3273" s="1" t="s">
        <v>54</v>
      </c>
      <c r="M3273" s="1" t="b">
        <f>OR(Solution!$C$2=1,INDEX(Solution!$A$1:$A$11,Solution!$C$2)=Sales_Pipeline[Country])</f>
        <v>1</v>
      </c>
    </row>
    <row r="3274" spans="1:13" x14ac:dyDescent="0.25">
      <c r="A3274" s="2"/>
      <c r="B3274" s="1" t="s">
        <v>54</v>
      </c>
      <c r="C3274" s="1" t="s">
        <v>54</v>
      </c>
      <c r="D3274" s="1" t="s">
        <v>54</v>
      </c>
      <c r="E3274" s="1" t="s">
        <v>54</v>
      </c>
      <c r="I3274" s="1" t="s">
        <v>54</v>
      </c>
      <c r="J3274" s="2"/>
      <c r="K3274" s="1" t="s">
        <v>54</v>
      </c>
      <c r="M3274" s="1" t="b">
        <f>OR(Solution!$C$2=1,INDEX(Solution!$A$1:$A$11,Solution!$C$2)=Sales_Pipeline[Country])</f>
        <v>1</v>
      </c>
    </row>
    <row r="3275" spans="1:13" x14ac:dyDescent="0.25">
      <c r="A3275" s="2"/>
      <c r="B3275" s="1" t="s">
        <v>54</v>
      </c>
      <c r="C3275" s="1" t="s">
        <v>54</v>
      </c>
      <c r="D3275" s="1" t="s">
        <v>54</v>
      </c>
      <c r="E3275" s="1" t="s">
        <v>54</v>
      </c>
      <c r="I3275" s="1" t="s">
        <v>54</v>
      </c>
      <c r="J3275" s="2"/>
      <c r="K3275" s="1" t="s">
        <v>54</v>
      </c>
      <c r="M3275" s="1" t="b">
        <f>OR(Solution!$C$2=1,INDEX(Solution!$A$1:$A$11,Solution!$C$2)=Sales_Pipeline[Country])</f>
        <v>1</v>
      </c>
    </row>
    <row r="3276" spans="1:13" x14ac:dyDescent="0.25">
      <c r="A3276" s="2"/>
      <c r="B3276" s="1" t="s">
        <v>54</v>
      </c>
      <c r="C3276" s="1" t="s">
        <v>54</v>
      </c>
      <c r="D3276" s="1" t="s">
        <v>54</v>
      </c>
      <c r="E3276" s="1" t="s">
        <v>54</v>
      </c>
      <c r="I3276" s="1" t="s">
        <v>54</v>
      </c>
      <c r="J3276" s="2"/>
      <c r="K3276" s="1" t="s">
        <v>54</v>
      </c>
      <c r="M3276" s="1" t="b">
        <f>OR(Solution!$C$2=1,INDEX(Solution!$A$1:$A$11,Solution!$C$2)=Sales_Pipeline[Country])</f>
        <v>1</v>
      </c>
    </row>
    <row r="3277" spans="1:13" x14ac:dyDescent="0.25">
      <c r="A3277" s="2"/>
      <c r="B3277" s="1" t="s">
        <v>54</v>
      </c>
      <c r="C3277" s="1" t="s">
        <v>54</v>
      </c>
      <c r="D3277" s="1" t="s">
        <v>54</v>
      </c>
      <c r="E3277" s="1" t="s">
        <v>54</v>
      </c>
      <c r="I3277" s="1" t="s">
        <v>54</v>
      </c>
      <c r="J3277" s="2"/>
      <c r="K3277" s="1" t="s">
        <v>54</v>
      </c>
      <c r="M3277" s="1" t="b">
        <f>OR(Solution!$C$2=1,INDEX(Solution!$A$1:$A$11,Solution!$C$2)=Sales_Pipeline[Country])</f>
        <v>1</v>
      </c>
    </row>
    <row r="3278" spans="1:13" x14ac:dyDescent="0.25">
      <c r="A3278" s="2"/>
      <c r="B3278" s="1" t="s">
        <v>54</v>
      </c>
      <c r="C3278" s="1" t="s">
        <v>54</v>
      </c>
      <c r="D3278" s="1" t="s">
        <v>54</v>
      </c>
      <c r="E3278" s="1" t="s">
        <v>54</v>
      </c>
      <c r="I3278" s="1" t="s">
        <v>54</v>
      </c>
      <c r="J3278" s="2"/>
      <c r="K3278" s="1" t="s">
        <v>54</v>
      </c>
      <c r="M3278" s="1" t="b">
        <f>OR(Solution!$C$2=1,INDEX(Solution!$A$1:$A$11,Solution!$C$2)=Sales_Pipeline[Country])</f>
        <v>1</v>
      </c>
    </row>
    <row r="3279" spans="1:13" x14ac:dyDescent="0.25">
      <c r="A3279" s="2"/>
      <c r="B3279" s="1" t="s">
        <v>54</v>
      </c>
      <c r="C3279" s="1" t="s">
        <v>54</v>
      </c>
      <c r="D3279" s="1" t="s">
        <v>54</v>
      </c>
      <c r="E3279" s="1" t="s">
        <v>54</v>
      </c>
      <c r="I3279" s="1" t="s">
        <v>54</v>
      </c>
      <c r="J3279" s="2"/>
      <c r="K3279" s="1" t="s">
        <v>54</v>
      </c>
      <c r="M3279" s="1" t="b">
        <f>OR(Solution!$C$2=1,INDEX(Solution!$A$1:$A$11,Solution!$C$2)=Sales_Pipeline[Country])</f>
        <v>1</v>
      </c>
    </row>
    <row r="3280" spans="1:13" x14ac:dyDescent="0.25">
      <c r="A3280" s="2"/>
      <c r="B3280" s="1" t="s">
        <v>54</v>
      </c>
      <c r="C3280" s="1" t="s">
        <v>54</v>
      </c>
      <c r="D3280" s="1" t="s">
        <v>54</v>
      </c>
      <c r="E3280" s="1" t="s">
        <v>54</v>
      </c>
      <c r="I3280" s="1" t="s">
        <v>54</v>
      </c>
      <c r="J3280" s="2"/>
      <c r="K3280" s="1" t="s">
        <v>54</v>
      </c>
      <c r="M3280" s="1" t="b">
        <f>OR(Solution!$C$2=1,INDEX(Solution!$A$1:$A$11,Solution!$C$2)=Sales_Pipeline[Country])</f>
        <v>1</v>
      </c>
    </row>
    <row r="3281" spans="1:13" x14ac:dyDescent="0.25">
      <c r="A3281" s="2"/>
      <c r="B3281" s="1" t="s">
        <v>54</v>
      </c>
      <c r="C3281" s="1" t="s">
        <v>54</v>
      </c>
      <c r="D3281" s="1" t="s">
        <v>54</v>
      </c>
      <c r="E3281" s="1" t="s">
        <v>54</v>
      </c>
      <c r="I3281" s="1" t="s">
        <v>54</v>
      </c>
      <c r="J3281" s="2"/>
      <c r="K3281" s="1" t="s">
        <v>54</v>
      </c>
      <c r="M3281" s="1" t="b">
        <f>OR(Solution!$C$2=1,INDEX(Solution!$A$1:$A$11,Solution!$C$2)=Sales_Pipeline[Country])</f>
        <v>1</v>
      </c>
    </row>
    <row r="3282" spans="1:13" x14ac:dyDescent="0.25">
      <c r="A3282" s="2"/>
      <c r="B3282" s="1" t="s">
        <v>54</v>
      </c>
      <c r="C3282" s="1" t="s">
        <v>54</v>
      </c>
      <c r="D3282" s="1" t="s">
        <v>54</v>
      </c>
      <c r="E3282" s="1" t="s">
        <v>54</v>
      </c>
      <c r="I3282" s="1" t="s">
        <v>54</v>
      </c>
      <c r="J3282" s="2"/>
      <c r="K3282" s="1" t="s">
        <v>54</v>
      </c>
      <c r="M3282" s="1" t="b">
        <f>OR(Solution!$C$2=1,INDEX(Solution!$A$1:$A$11,Solution!$C$2)=Sales_Pipeline[Country])</f>
        <v>1</v>
      </c>
    </row>
    <row r="3283" spans="1:13" x14ac:dyDescent="0.25">
      <c r="A3283" s="2"/>
      <c r="B3283" s="1" t="s">
        <v>54</v>
      </c>
      <c r="C3283" s="1" t="s">
        <v>54</v>
      </c>
      <c r="D3283" s="1" t="s">
        <v>54</v>
      </c>
      <c r="E3283" s="1" t="s">
        <v>54</v>
      </c>
      <c r="I3283" s="1" t="s">
        <v>54</v>
      </c>
      <c r="J3283" s="2"/>
      <c r="K3283" s="1" t="s">
        <v>54</v>
      </c>
      <c r="M3283" s="1" t="b">
        <f>OR(Solution!$C$2=1,INDEX(Solution!$A$1:$A$11,Solution!$C$2)=Sales_Pipeline[Country])</f>
        <v>1</v>
      </c>
    </row>
    <row r="3284" spans="1:13" x14ac:dyDescent="0.25">
      <c r="A3284" s="2"/>
      <c r="B3284" s="1" t="s">
        <v>54</v>
      </c>
      <c r="C3284" s="1" t="s">
        <v>54</v>
      </c>
      <c r="D3284" s="1" t="s">
        <v>54</v>
      </c>
      <c r="E3284" s="1" t="s">
        <v>54</v>
      </c>
      <c r="I3284" s="1" t="s">
        <v>54</v>
      </c>
      <c r="J3284" s="2"/>
      <c r="K3284" s="1" t="s">
        <v>54</v>
      </c>
      <c r="M3284" s="1" t="b">
        <f>OR(Solution!$C$2=1,INDEX(Solution!$A$1:$A$11,Solution!$C$2)=Sales_Pipeline[Country])</f>
        <v>1</v>
      </c>
    </row>
    <row r="3285" spans="1:13" x14ac:dyDescent="0.25">
      <c r="A3285" s="2"/>
      <c r="B3285" s="1" t="s">
        <v>54</v>
      </c>
      <c r="C3285" s="1" t="s">
        <v>54</v>
      </c>
      <c r="D3285" s="1" t="s">
        <v>54</v>
      </c>
      <c r="E3285" s="1" t="s">
        <v>54</v>
      </c>
      <c r="I3285" s="1" t="s">
        <v>54</v>
      </c>
      <c r="J3285" s="2"/>
      <c r="K3285" s="1" t="s">
        <v>54</v>
      </c>
      <c r="M3285" s="1" t="b">
        <f>OR(Solution!$C$2=1,INDEX(Solution!$A$1:$A$11,Solution!$C$2)=Sales_Pipeline[Country])</f>
        <v>1</v>
      </c>
    </row>
    <row r="3286" spans="1:13" x14ac:dyDescent="0.25">
      <c r="A3286" s="2"/>
      <c r="B3286" s="1" t="s">
        <v>54</v>
      </c>
      <c r="C3286" s="1" t="s">
        <v>54</v>
      </c>
      <c r="D3286" s="1" t="s">
        <v>54</v>
      </c>
      <c r="E3286" s="1" t="s">
        <v>54</v>
      </c>
      <c r="I3286" s="1" t="s">
        <v>54</v>
      </c>
      <c r="J3286" s="2"/>
      <c r="K3286" s="1" t="s">
        <v>54</v>
      </c>
      <c r="M3286" s="1" t="b">
        <f>OR(Solution!$C$2=1,INDEX(Solution!$A$1:$A$11,Solution!$C$2)=Sales_Pipeline[Country])</f>
        <v>1</v>
      </c>
    </row>
    <row r="3287" spans="1:13" x14ac:dyDescent="0.25">
      <c r="A3287" s="2"/>
      <c r="B3287" s="1" t="s">
        <v>54</v>
      </c>
      <c r="C3287" s="1" t="s">
        <v>54</v>
      </c>
      <c r="D3287" s="1" t="s">
        <v>54</v>
      </c>
      <c r="E3287" s="1" t="s">
        <v>54</v>
      </c>
      <c r="I3287" s="1" t="s">
        <v>54</v>
      </c>
      <c r="J3287" s="2"/>
      <c r="K3287" s="1" t="s">
        <v>54</v>
      </c>
      <c r="M3287" s="1" t="b">
        <f>OR(Solution!$C$2=1,INDEX(Solution!$A$1:$A$11,Solution!$C$2)=Sales_Pipeline[Country])</f>
        <v>1</v>
      </c>
    </row>
    <row r="3288" spans="1:13" x14ac:dyDescent="0.25">
      <c r="A3288" s="2"/>
      <c r="B3288" s="1" t="s">
        <v>54</v>
      </c>
      <c r="C3288" s="1" t="s">
        <v>54</v>
      </c>
      <c r="D3288" s="1" t="s">
        <v>54</v>
      </c>
      <c r="E3288" s="1" t="s">
        <v>54</v>
      </c>
      <c r="I3288" s="1" t="s">
        <v>54</v>
      </c>
      <c r="J3288" s="2"/>
      <c r="K3288" s="1" t="s">
        <v>54</v>
      </c>
      <c r="M3288" s="1" t="b">
        <f>OR(Solution!$C$2=1,INDEX(Solution!$A$1:$A$11,Solution!$C$2)=Sales_Pipeline[Country])</f>
        <v>1</v>
      </c>
    </row>
    <row r="3289" spans="1:13" x14ac:dyDescent="0.25">
      <c r="A3289" s="2"/>
      <c r="B3289" s="1" t="s">
        <v>54</v>
      </c>
      <c r="C3289" s="1" t="s">
        <v>54</v>
      </c>
      <c r="D3289" s="1" t="s">
        <v>54</v>
      </c>
      <c r="E3289" s="1" t="s">
        <v>54</v>
      </c>
      <c r="I3289" s="1" t="s">
        <v>54</v>
      </c>
      <c r="J3289" s="2"/>
      <c r="K3289" s="1" t="s">
        <v>54</v>
      </c>
      <c r="M3289" s="1" t="b">
        <f>OR(Solution!$C$2=1,INDEX(Solution!$A$1:$A$11,Solution!$C$2)=Sales_Pipeline[Country])</f>
        <v>1</v>
      </c>
    </row>
    <row r="3290" spans="1:13" x14ac:dyDescent="0.25">
      <c r="A3290" s="2"/>
      <c r="B3290" s="1" t="s">
        <v>54</v>
      </c>
      <c r="C3290" s="1" t="s">
        <v>54</v>
      </c>
      <c r="D3290" s="1" t="s">
        <v>54</v>
      </c>
      <c r="E3290" s="1" t="s">
        <v>54</v>
      </c>
      <c r="I3290" s="1" t="s">
        <v>54</v>
      </c>
      <c r="J3290" s="2"/>
      <c r="K3290" s="1" t="s">
        <v>54</v>
      </c>
      <c r="M3290" s="1" t="b">
        <f>OR(Solution!$C$2=1,INDEX(Solution!$A$1:$A$11,Solution!$C$2)=Sales_Pipeline[Country])</f>
        <v>1</v>
      </c>
    </row>
    <row r="3291" spans="1:13" x14ac:dyDescent="0.25">
      <c r="A3291" s="2"/>
      <c r="B3291" s="1" t="s">
        <v>54</v>
      </c>
      <c r="C3291" s="1" t="s">
        <v>54</v>
      </c>
      <c r="D3291" s="1" t="s">
        <v>54</v>
      </c>
      <c r="E3291" s="1" t="s">
        <v>54</v>
      </c>
      <c r="I3291" s="1" t="s">
        <v>54</v>
      </c>
      <c r="J3291" s="2"/>
      <c r="K3291" s="1" t="s">
        <v>54</v>
      </c>
      <c r="M3291" s="1" t="b">
        <f>OR(Solution!$C$2=1,INDEX(Solution!$A$1:$A$11,Solution!$C$2)=Sales_Pipeline[Country])</f>
        <v>1</v>
      </c>
    </row>
    <row r="3292" spans="1:13" x14ac:dyDescent="0.25">
      <c r="A3292" s="2"/>
      <c r="B3292" s="1" t="s">
        <v>54</v>
      </c>
      <c r="C3292" s="1" t="s">
        <v>54</v>
      </c>
      <c r="D3292" s="1" t="s">
        <v>54</v>
      </c>
      <c r="E3292" s="1" t="s">
        <v>54</v>
      </c>
      <c r="I3292" s="1" t="s">
        <v>54</v>
      </c>
      <c r="J3292" s="2"/>
      <c r="K3292" s="1" t="s">
        <v>54</v>
      </c>
      <c r="M3292" s="1" t="b">
        <f>OR(Solution!$C$2=1,INDEX(Solution!$A$1:$A$11,Solution!$C$2)=Sales_Pipeline[Country])</f>
        <v>1</v>
      </c>
    </row>
    <row r="3293" spans="1:13" x14ac:dyDescent="0.25">
      <c r="A3293" s="2"/>
      <c r="B3293" s="1" t="s">
        <v>54</v>
      </c>
      <c r="C3293" s="1" t="s">
        <v>54</v>
      </c>
      <c r="D3293" s="1" t="s">
        <v>54</v>
      </c>
      <c r="E3293" s="1" t="s">
        <v>54</v>
      </c>
      <c r="I3293" s="1" t="s">
        <v>54</v>
      </c>
      <c r="J3293" s="2"/>
      <c r="K3293" s="1" t="s">
        <v>54</v>
      </c>
      <c r="M3293" s="1" t="b">
        <f>OR(Solution!$C$2=1,INDEX(Solution!$A$1:$A$11,Solution!$C$2)=Sales_Pipeline[Country])</f>
        <v>1</v>
      </c>
    </row>
    <row r="3294" spans="1:13" x14ac:dyDescent="0.25">
      <c r="A3294" s="2"/>
      <c r="B3294" s="1" t="s">
        <v>54</v>
      </c>
      <c r="C3294" s="1" t="s">
        <v>54</v>
      </c>
      <c r="D3294" s="1" t="s">
        <v>54</v>
      </c>
      <c r="E3294" s="1" t="s">
        <v>54</v>
      </c>
      <c r="I3294" s="1" t="s">
        <v>54</v>
      </c>
      <c r="J3294" s="2"/>
      <c r="K3294" s="1" t="s">
        <v>54</v>
      </c>
      <c r="M3294" s="1" t="b">
        <f>OR(Solution!$C$2=1,INDEX(Solution!$A$1:$A$11,Solution!$C$2)=Sales_Pipeline[Country])</f>
        <v>1</v>
      </c>
    </row>
    <row r="3295" spans="1:13" x14ac:dyDescent="0.25">
      <c r="A3295" s="2"/>
      <c r="B3295" s="1" t="s">
        <v>54</v>
      </c>
      <c r="C3295" s="1" t="s">
        <v>54</v>
      </c>
      <c r="D3295" s="1" t="s">
        <v>54</v>
      </c>
      <c r="E3295" s="1" t="s">
        <v>54</v>
      </c>
      <c r="I3295" s="1" t="s">
        <v>54</v>
      </c>
      <c r="J3295" s="2"/>
      <c r="K3295" s="1" t="s">
        <v>54</v>
      </c>
      <c r="M3295" s="1" t="b">
        <f>OR(Solution!$C$2=1,INDEX(Solution!$A$1:$A$11,Solution!$C$2)=Sales_Pipeline[Country])</f>
        <v>1</v>
      </c>
    </row>
    <row r="3296" spans="1:13" x14ac:dyDescent="0.25">
      <c r="A3296" s="2"/>
      <c r="B3296" s="1" t="s">
        <v>54</v>
      </c>
      <c r="C3296" s="1" t="s">
        <v>54</v>
      </c>
      <c r="D3296" s="1" t="s">
        <v>54</v>
      </c>
      <c r="E3296" s="1" t="s">
        <v>54</v>
      </c>
      <c r="I3296" s="1" t="s">
        <v>54</v>
      </c>
      <c r="J3296" s="2"/>
      <c r="K3296" s="1" t="s">
        <v>54</v>
      </c>
      <c r="M3296" s="1" t="b">
        <f>OR(Solution!$C$2=1,INDEX(Solution!$A$1:$A$11,Solution!$C$2)=Sales_Pipeline[Country])</f>
        <v>1</v>
      </c>
    </row>
    <row r="3297" spans="1:13" x14ac:dyDescent="0.25">
      <c r="A3297" s="2"/>
      <c r="B3297" s="1" t="s">
        <v>54</v>
      </c>
      <c r="C3297" s="1" t="s">
        <v>54</v>
      </c>
      <c r="D3297" s="1" t="s">
        <v>54</v>
      </c>
      <c r="E3297" s="1" t="s">
        <v>54</v>
      </c>
      <c r="I3297" s="1" t="s">
        <v>54</v>
      </c>
      <c r="J3297" s="2"/>
      <c r="K3297" s="1" t="s">
        <v>54</v>
      </c>
      <c r="M3297" s="1" t="b">
        <f>OR(Solution!$C$2=1,INDEX(Solution!$A$1:$A$11,Solution!$C$2)=Sales_Pipeline[Country])</f>
        <v>1</v>
      </c>
    </row>
    <row r="3298" spans="1:13" x14ac:dyDescent="0.25">
      <c r="A3298" s="2"/>
      <c r="B3298" s="1" t="s">
        <v>54</v>
      </c>
      <c r="C3298" s="1" t="s">
        <v>54</v>
      </c>
      <c r="D3298" s="1" t="s">
        <v>54</v>
      </c>
      <c r="E3298" s="1" t="s">
        <v>54</v>
      </c>
      <c r="I3298" s="1" t="s">
        <v>54</v>
      </c>
      <c r="J3298" s="2"/>
      <c r="K3298" s="1" t="s">
        <v>54</v>
      </c>
      <c r="M3298" s="1" t="b">
        <f>OR(Solution!$C$2=1,INDEX(Solution!$A$1:$A$11,Solution!$C$2)=Sales_Pipeline[Country])</f>
        <v>1</v>
      </c>
    </row>
    <row r="3299" spans="1:13" x14ac:dyDescent="0.25">
      <c r="A3299" s="2"/>
      <c r="B3299" s="1" t="s">
        <v>54</v>
      </c>
      <c r="C3299" s="1" t="s">
        <v>54</v>
      </c>
      <c r="D3299" s="1" t="s">
        <v>54</v>
      </c>
      <c r="E3299" s="1" t="s">
        <v>54</v>
      </c>
      <c r="I3299" s="1" t="s">
        <v>54</v>
      </c>
      <c r="J3299" s="2"/>
      <c r="K3299" s="1" t="s">
        <v>54</v>
      </c>
      <c r="M3299" s="1" t="b">
        <f>OR(Solution!$C$2=1,INDEX(Solution!$A$1:$A$11,Solution!$C$2)=Sales_Pipeline[Country])</f>
        <v>1</v>
      </c>
    </row>
    <row r="3300" spans="1:13" x14ac:dyDescent="0.25">
      <c r="A3300" s="2"/>
      <c r="B3300" s="1" t="s">
        <v>54</v>
      </c>
      <c r="C3300" s="1" t="s">
        <v>54</v>
      </c>
      <c r="D3300" s="1" t="s">
        <v>54</v>
      </c>
      <c r="E3300" s="1" t="s">
        <v>54</v>
      </c>
      <c r="I3300" s="1" t="s">
        <v>54</v>
      </c>
      <c r="J3300" s="2"/>
      <c r="K3300" s="1" t="s">
        <v>54</v>
      </c>
      <c r="M3300" s="1" t="b">
        <f>OR(Solution!$C$2=1,INDEX(Solution!$A$1:$A$11,Solution!$C$2)=Sales_Pipeline[Country])</f>
        <v>1</v>
      </c>
    </row>
    <row r="3301" spans="1:13" x14ac:dyDescent="0.25">
      <c r="A3301" s="2"/>
      <c r="B3301" s="1" t="s">
        <v>54</v>
      </c>
      <c r="C3301" s="1" t="s">
        <v>54</v>
      </c>
      <c r="D3301" s="1" t="s">
        <v>54</v>
      </c>
      <c r="E3301" s="1" t="s">
        <v>54</v>
      </c>
      <c r="I3301" s="1" t="s">
        <v>54</v>
      </c>
      <c r="J3301" s="2"/>
      <c r="K3301" s="1" t="s">
        <v>54</v>
      </c>
      <c r="M3301" s="1" t="b">
        <f>OR(Solution!$C$2=1,INDEX(Solution!$A$1:$A$11,Solution!$C$2)=Sales_Pipeline[Country])</f>
        <v>1</v>
      </c>
    </row>
    <row r="3302" spans="1:13" x14ac:dyDescent="0.25">
      <c r="A3302" s="2"/>
      <c r="B3302" s="1" t="s">
        <v>54</v>
      </c>
      <c r="C3302" s="1" t="s">
        <v>54</v>
      </c>
      <c r="D3302" s="1" t="s">
        <v>54</v>
      </c>
      <c r="E3302" s="1" t="s">
        <v>54</v>
      </c>
      <c r="I3302" s="1" t="s">
        <v>54</v>
      </c>
      <c r="J3302" s="2"/>
      <c r="K3302" s="1" t="s">
        <v>54</v>
      </c>
      <c r="M3302" s="1" t="b">
        <f>OR(Solution!$C$2=1,INDEX(Solution!$A$1:$A$11,Solution!$C$2)=Sales_Pipeline[Country])</f>
        <v>1</v>
      </c>
    </row>
    <row r="3303" spans="1:13" x14ac:dyDescent="0.25">
      <c r="A3303" s="2"/>
      <c r="B3303" s="1" t="s">
        <v>54</v>
      </c>
      <c r="C3303" s="1" t="s">
        <v>54</v>
      </c>
      <c r="D3303" s="1" t="s">
        <v>54</v>
      </c>
      <c r="E3303" s="1" t="s">
        <v>54</v>
      </c>
      <c r="I3303" s="1" t="s">
        <v>54</v>
      </c>
      <c r="J3303" s="2"/>
      <c r="K3303" s="1" t="s">
        <v>54</v>
      </c>
      <c r="M3303" s="1" t="b">
        <f>OR(Solution!$C$2=1,INDEX(Solution!$A$1:$A$11,Solution!$C$2)=Sales_Pipeline[Country])</f>
        <v>1</v>
      </c>
    </row>
    <row r="3304" spans="1:13" x14ac:dyDescent="0.25">
      <c r="A3304" s="2"/>
      <c r="B3304" s="1" t="s">
        <v>54</v>
      </c>
      <c r="C3304" s="1" t="s">
        <v>54</v>
      </c>
      <c r="D3304" s="1" t="s">
        <v>54</v>
      </c>
      <c r="E3304" s="1" t="s">
        <v>54</v>
      </c>
      <c r="I3304" s="1" t="s">
        <v>54</v>
      </c>
      <c r="J3304" s="2"/>
      <c r="K3304" s="1" t="s">
        <v>54</v>
      </c>
      <c r="M3304" s="1" t="b">
        <f>OR(Solution!$C$2=1,INDEX(Solution!$A$1:$A$11,Solution!$C$2)=Sales_Pipeline[Country])</f>
        <v>1</v>
      </c>
    </row>
    <row r="3305" spans="1:13" x14ac:dyDescent="0.25">
      <c r="A3305" s="2"/>
      <c r="B3305" s="1" t="s">
        <v>54</v>
      </c>
      <c r="C3305" s="1" t="s">
        <v>54</v>
      </c>
      <c r="D3305" s="1" t="s">
        <v>54</v>
      </c>
      <c r="E3305" s="1" t="s">
        <v>54</v>
      </c>
      <c r="I3305" s="1" t="s">
        <v>54</v>
      </c>
      <c r="J3305" s="2"/>
      <c r="K3305" s="1" t="s">
        <v>54</v>
      </c>
      <c r="M3305" s="1" t="b">
        <f>OR(Solution!$C$2=1,INDEX(Solution!$A$1:$A$11,Solution!$C$2)=Sales_Pipeline[Country])</f>
        <v>1</v>
      </c>
    </row>
    <row r="3306" spans="1:13" x14ac:dyDescent="0.25">
      <c r="A3306" s="2"/>
      <c r="B3306" s="1" t="s">
        <v>54</v>
      </c>
      <c r="C3306" s="1" t="s">
        <v>54</v>
      </c>
      <c r="D3306" s="1" t="s">
        <v>54</v>
      </c>
      <c r="E3306" s="1" t="s">
        <v>54</v>
      </c>
      <c r="I3306" s="1" t="s">
        <v>54</v>
      </c>
      <c r="J3306" s="2"/>
      <c r="K3306" s="1" t="s">
        <v>54</v>
      </c>
      <c r="M3306" s="1" t="b">
        <f>OR(Solution!$C$2=1,INDEX(Solution!$A$1:$A$11,Solution!$C$2)=Sales_Pipeline[Country])</f>
        <v>1</v>
      </c>
    </row>
    <row r="3307" spans="1:13" x14ac:dyDescent="0.25">
      <c r="A3307" s="2"/>
      <c r="B3307" s="1" t="s">
        <v>54</v>
      </c>
      <c r="C3307" s="1" t="s">
        <v>54</v>
      </c>
      <c r="D3307" s="1" t="s">
        <v>54</v>
      </c>
      <c r="E3307" s="1" t="s">
        <v>54</v>
      </c>
      <c r="I3307" s="1" t="s">
        <v>54</v>
      </c>
      <c r="J3307" s="2"/>
      <c r="K3307" s="1" t="s">
        <v>54</v>
      </c>
      <c r="M3307" s="1" t="b">
        <f>OR(Solution!$C$2=1,INDEX(Solution!$A$1:$A$11,Solution!$C$2)=Sales_Pipeline[Country])</f>
        <v>1</v>
      </c>
    </row>
    <row r="3308" spans="1:13" x14ac:dyDescent="0.25">
      <c r="A3308" s="2"/>
      <c r="B3308" s="1" t="s">
        <v>54</v>
      </c>
      <c r="C3308" s="1" t="s">
        <v>54</v>
      </c>
      <c r="D3308" s="1" t="s">
        <v>54</v>
      </c>
      <c r="E3308" s="1" t="s">
        <v>54</v>
      </c>
      <c r="I3308" s="1" t="s">
        <v>54</v>
      </c>
      <c r="J3308" s="2"/>
      <c r="K3308" s="1" t="s">
        <v>54</v>
      </c>
      <c r="M3308" s="1" t="b">
        <f>OR(Solution!$C$2=1,INDEX(Solution!$A$1:$A$11,Solution!$C$2)=Sales_Pipeline[Country])</f>
        <v>1</v>
      </c>
    </row>
    <row r="3309" spans="1:13" x14ac:dyDescent="0.25">
      <c r="A3309" s="2"/>
      <c r="B3309" s="1" t="s">
        <v>54</v>
      </c>
      <c r="C3309" s="1" t="s">
        <v>54</v>
      </c>
      <c r="D3309" s="1" t="s">
        <v>54</v>
      </c>
      <c r="E3309" s="1" t="s">
        <v>54</v>
      </c>
      <c r="I3309" s="1" t="s">
        <v>54</v>
      </c>
      <c r="J3309" s="2"/>
      <c r="K3309" s="1" t="s">
        <v>54</v>
      </c>
      <c r="M3309" s="1" t="b">
        <f>OR(Solution!$C$2=1,INDEX(Solution!$A$1:$A$11,Solution!$C$2)=Sales_Pipeline[Country])</f>
        <v>1</v>
      </c>
    </row>
    <row r="3310" spans="1:13" x14ac:dyDescent="0.25">
      <c r="A3310" s="2"/>
      <c r="B3310" s="1" t="s">
        <v>54</v>
      </c>
      <c r="C3310" s="1" t="s">
        <v>54</v>
      </c>
      <c r="D3310" s="1" t="s">
        <v>54</v>
      </c>
      <c r="E3310" s="1" t="s">
        <v>54</v>
      </c>
      <c r="I3310" s="1" t="s">
        <v>54</v>
      </c>
      <c r="J3310" s="2"/>
      <c r="K3310" s="1" t="s">
        <v>54</v>
      </c>
      <c r="M3310" s="1" t="b">
        <f>OR(Solution!$C$2=1,INDEX(Solution!$A$1:$A$11,Solution!$C$2)=Sales_Pipeline[Country])</f>
        <v>1</v>
      </c>
    </row>
    <row r="3311" spans="1:13" x14ac:dyDescent="0.25">
      <c r="A3311" s="2"/>
      <c r="B3311" s="1" t="s">
        <v>54</v>
      </c>
      <c r="C3311" s="1" t="s">
        <v>54</v>
      </c>
      <c r="D3311" s="1" t="s">
        <v>54</v>
      </c>
      <c r="E3311" s="1" t="s">
        <v>54</v>
      </c>
      <c r="I3311" s="1" t="s">
        <v>54</v>
      </c>
      <c r="J3311" s="2"/>
      <c r="K3311" s="1" t="s">
        <v>54</v>
      </c>
      <c r="M3311" s="1" t="b">
        <f>OR(Solution!$C$2=1,INDEX(Solution!$A$1:$A$11,Solution!$C$2)=Sales_Pipeline[Country])</f>
        <v>1</v>
      </c>
    </row>
    <row r="3312" spans="1:13" x14ac:dyDescent="0.25">
      <c r="A3312" s="2"/>
      <c r="B3312" s="1" t="s">
        <v>54</v>
      </c>
      <c r="C3312" s="1" t="s">
        <v>54</v>
      </c>
      <c r="D3312" s="1" t="s">
        <v>54</v>
      </c>
      <c r="E3312" s="1" t="s">
        <v>54</v>
      </c>
      <c r="I3312" s="1" t="s">
        <v>54</v>
      </c>
      <c r="J3312" s="2"/>
      <c r="K3312" s="1" t="s">
        <v>54</v>
      </c>
      <c r="M3312" s="1" t="b">
        <f>OR(Solution!$C$2=1,INDEX(Solution!$A$1:$A$11,Solution!$C$2)=Sales_Pipeline[Country])</f>
        <v>1</v>
      </c>
    </row>
    <row r="3313" spans="1:13" x14ac:dyDescent="0.25">
      <c r="A3313" s="2"/>
      <c r="B3313" s="1" t="s">
        <v>54</v>
      </c>
      <c r="C3313" s="1" t="s">
        <v>54</v>
      </c>
      <c r="D3313" s="1" t="s">
        <v>54</v>
      </c>
      <c r="E3313" s="1" t="s">
        <v>54</v>
      </c>
      <c r="I3313" s="1" t="s">
        <v>54</v>
      </c>
      <c r="J3313" s="2"/>
      <c r="K3313" s="1" t="s">
        <v>54</v>
      </c>
      <c r="M3313" s="1" t="b">
        <f>OR(Solution!$C$2=1,INDEX(Solution!$A$1:$A$11,Solution!$C$2)=Sales_Pipeline[Country])</f>
        <v>1</v>
      </c>
    </row>
    <row r="3314" spans="1:13" x14ac:dyDescent="0.25">
      <c r="A3314" s="2"/>
      <c r="B3314" s="1" t="s">
        <v>54</v>
      </c>
      <c r="C3314" s="1" t="s">
        <v>54</v>
      </c>
      <c r="D3314" s="1" t="s">
        <v>54</v>
      </c>
      <c r="E3314" s="1" t="s">
        <v>54</v>
      </c>
      <c r="I3314" s="1" t="s">
        <v>54</v>
      </c>
      <c r="J3314" s="2"/>
      <c r="K3314" s="1" t="s">
        <v>54</v>
      </c>
      <c r="M3314" s="1" t="b">
        <f>OR(Solution!$C$2=1,INDEX(Solution!$A$1:$A$11,Solution!$C$2)=Sales_Pipeline[Country])</f>
        <v>1</v>
      </c>
    </row>
    <row r="3315" spans="1:13" x14ac:dyDescent="0.25">
      <c r="A3315" s="2"/>
      <c r="B3315" s="1" t="s">
        <v>54</v>
      </c>
      <c r="C3315" s="1" t="s">
        <v>54</v>
      </c>
      <c r="D3315" s="1" t="s">
        <v>54</v>
      </c>
      <c r="E3315" s="1" t="s">
        <v>54</v>
      </c>
      <c r="I3315" s="1" t="s">
        <v>54</v>
      </c>
      <c r="J3315" s="2"/>
      <c r="K3315" s="1" t="s">
        <v>54</v>
      </c>
      <c r="M3315" s="1" t="b">
        <f>OR(Solution!$C$2=1,INDEX(Solution!$A$1:$A$11,Solution!$C$2)=Sales_Pipeline[Country])</f>
        <v>1</v>
      </c>
    </row>
    <row r="3316" spans="1:13" x14ac:dyDescent="0.25">
      <c r="A3316" s="2"/>
      <c r="B3316" s="1" t="s">
        <v>54</v>
      </c>
      <c r="C3316" s="1" t="s">
        <v>54</v>
      </c>
      <c r="D3316" s="1" t="s">
        <v>54</v>
      </c>
      <c r="E3316" s="1" t="s">
        <v>54</v>
      </c>
      <c r="I3316" s="1" t="s">
        <v>54</v>
      </c>
      <c r="J3316" s="2"/>
      <c r="K3316" s="1" t="s">
        <v>54</v>
      </c>
      <c r="M3316" s="1" t="b">
        <f>OR(Solution!$C$2=1,INDEX(Solution!$A$1:$A$11,Solution!$C$2)=Sales_Pipeline[Country])</f>
        <v>1</v>
      </c>
    </row>
    <row r="3317" spans="1:13" x14ac:dyDescent="0.25">
      <c r="A3317" s="2"/>
      <c r="B3317" s="1" t="s">
        <v>54</v>
      </c>
      <c r="C3317" s="1" t="s">
        <v>54</v>
      </c>
      <c r="D3317" s="1" t="s">
        <v>54</v>
      </c>
      <c r="E3317" s="1" t="s">
        <v>54</v>
      </c>
      <c r="I3317" s="1" t="s">
        <v>54</v>
      </c>
      <c r="J3317" s="2"/>
      <c r="K3317" s="1" t="s">
        <v>54</v>
      </c>
      <c r="M3317" s="1" t="b">
        <f>OR(Solution!$C$2=1,INDEX(Solution!$A$1:$A$11,Solution!$C$2)=Sales_Pipeline[Country])</f>
        <v>1</v>
      </c>
    </row>
    <row r="3318" spans="1:13" x14ac:dyDescent="0.25">
      <c r="A3318" s="2"/>
      <c r="B3318" s="1" t="s">
        <v>54</v>
      </c>
      <c r="C3318" s="1" t="s">
        <v>54</v>
      </c>
      <c r="D3318" s="1" t="s">
        <v>54</v>
      </c>
      <c r="E3318" s="1" t="s">
        <v>54</v>
      </c>
      <c r="I3318" s="1" t="s">
        <v>54</v>
      </c>
      <c r="J3318" s="2"/>
      <c r="K3318" s="1" t="s">
        <v>54</v>
      </c>
      <c r="M3318" s="1" t="b">
        <f>OR(Solution!$C$2=1,INDEX(Solution!$A$1:$A$11,Solution!$C$2)=Sales_Pipeline[Country])</f>
        <v>1</v>
      </c>
    </row>
    <row r="3319" spans="1:13" x14ac:dyDescent="0.25">
      <c r="A3319" s="2"/>
      <c r="B3319" s="1" t="s">
        <v>54</v>
      </c>
      <c r="C3319" s="1" t="s">
        <v>54</v>
      </c>
      <c r="D3319" s="1" t="s">
        <v>54</v>
      </c>
      <c r="E3319" s="1" t="s">
        <v>54</v>
      </c>
      <c r="I3319" s="1" t="s">
        <v>54</v>
      </c>
      <c r="J3319" s="2"/>
      <c r="K3319" s="1" t="s">
        <v>54</v>
      </c>
      <c r="M3319" s="1" t="b">
        <f>OR(Solution!$C$2=1,INDEX(Solution!$A$1:$A$11,Solution!$C$2)=Sales_Pipeline[Country])</f>
        <v>1</v>
      </c>
    </row>
    <row r="3320" spans="1:13" x14ac:dyDescent="0.25">
      <c r="A3320" s="2"/>
      <c r="B3320" s="1" t="s">
        <v>54</v>
      </c>
      <c r="C3320" s="1" t="s">
        <v>54</v>
      </c>
      <c r="D3320" s="1" t="s">
        <v>54</v>
      </c>
      <c r="E3320" s="1" t="s">
        <v>54</v>
      </c>
      <c r="I3320" s="1" t="s">
        <v>54</v>
      </c>
      <c r="J3320" s="2"/>
      <c r="K3320" s="1" t="s">
        <v>54</v>
      </c>
      <c r="M3320" s="1" t="b">
        <f>OR(Solution!$C$2=1,INDEX(Solution!$A$1:$A$11,Solution!$C$2)=Sales_Pipeline[Country])</f>
        <v>1</v>
      </c>
    </row>
    <row r="3321" spans="1:13" x14ac:dyDescent="0.25">
      <c r="A3321" s="2"/>
      <c r="B3321" s="1" t="s">
        <v>54</v>
      </c>
      <c r="C3321" s="1" t="s">
        <v>54</v>
      </c>
      <c r="D3321" s="1" t="s">
        <v>54</v>
      </c>
      <c r="E3321" s="1" t="s">
        <v>54</v>
      </c>
      <c r="I3321" s="1" t="s">
        <v>54</v>
      </c>
      <c r="J3321" s="2"/>
      <c r="K3321" s="1" t="s">
        <v>54</v>
      </c>
      <c r="M3321" s="1" t="b">
        <f>OR(Solution!$C$2=1,INDEX(Solution!$A$1:$A$11,Solution!$C$2)=Sales_Pipeline[Country])</f>
        <v>1</v>
      </c>
    </row>
    <row r="3322" spans="1:13" x14ac:dyDescent="0.25">
      <c r="A3322" s="2"/>
      <c r="B3322" s="1" t="s">
        <v>54</v>
      </c>
      <c r="C3322" s="1" t="s">
        <v>54</v>
      </c>
      <c r="D3322" s="1" t="s">
        <v>54</v>
      </c>
      <c r="E3322" s="1" t="s">
        <v>54</v>
      </c>
      <c r="I3322" s="1" t="s">
        <v>54</v>
      </c>
      <c r="J3322" s="2"/>
      <c r="K3322" s="1" t="s">
        <v>54</v>
      </c>
      <c r="M3322" s="1" t="b">
        <f>OR(Solution!$C$2=1,INDEX(Solution!$A$1:$A$11,Solution!$C$2)=Sales_Pipeline[Country])</f>
        <v>1</v>
      </c>
    </row>
    <row r="3323" spans="1:13" x14ac:dyDescent="0.25">
      <c r="A3323" s="2"/>
      <c r="B3323" s="1" t="s">
        <v>54</v>
      </c>
      <c r="C3323" s="1" t="s">
        <v>54</v>
      </c>
      <c r="D3323" s="1" t="s">
        <v>54</v>
      </c>
      <c r="E3323" s="1" t="s">
        <v>54</v>
      </c>
      <c r="I3323" s="1" t="s">
        <v>54</v>
      </c>
      <c r="J3323" s="2"/>
      <c r="K3323" s="1" t="s">
        <v>54</v>
      </c>
      <c r="M3323" s="1" t="b">
        <f>OR(Solution!$C$2=1,INDEX(Solution!$A$1:$A$11,Solution!$C$2)=Sales_Pipeline[Country])</f>
        <v>1</v>
      </c>
    </row>
    <row r="3324" spans="1:13" x14ac:dyDescent="0.25">
      <c r="A3324" s="2"/>
      <c r="B3324" s="1" t="s">
        <v>54</v>
      </c>
      <c r="C3324" s="1" t="s">
        <v>54</v>
      </c>
      <c r="D3324" s="1" t="s">
        <v>54</v>
      </c>
      <c r="E3324" s="1" t="s">
        <v>54</v>
      </c>
      <c r="I3324" s="1" t="s">
        <v>54</v>
      </c>
      <c r="J3324" s="2"/>
      <c r="K3324" s="1" t="s">
        <v>54</v>
      </c>
      <c r="M3324" s="1" t="b">
        <f>OR(Solution!$C$2=1,INDEX(Solution!$A$1:$A$11,Solution!$C$2)=Sales_Pipeline[Country])</f>
        <v>1</v>
      </c>
    </row>
    <row r="3325" spans="1:13" x14ac:dyDescent="0.25">
      <c r="A3325" s="2"/>
      <c r="B3325" s="1" t="s">
        <v>54</v>
      </c>
      <c r="C3325" s="1" t="s">
        <v>54</v>
      </c>
      <c r="D3325" s="1" t="s">
        <v>54</v>
      </c>
      <c r="E3325" s="1" t="s">
        <v>54</v>
      </c>
      <c r="I3325" s="1" t="s">
        <v>54</v>
      </c>
      <c r="J3325" s="2"/>
      <c r="K3325" s="1" t="s">
        <v>54</v>
      </c>
      <c r="M3325" s="1" t="b">
        <f>OR(Solution!$C$2=1,INDEX(Solution!$A$1:$A$11,Solution!$C$2)=Sales_Pipeline[Country])</f>
        <v>1</v>
      </c>
    </row>
    <row r="3326" spans="1:13" x14ac:dyDescent="0.25">
      <c r="A3326" s="2"/>
      <c r="B3326" s="1" t="s">
        <v>54</v>
      </c>
      <c r="C3326" s="1" t="s">
        <v>54</v>
      </c>
      <c r="D3326" s="1" t="s">
        <v>54</v>
      </c>
      <c r="E3326" s="1" t="s">
        <v>54</v>
      </c>
      <c r="I3326" s="1" t="s">
        <v>54</v>
      </c>
      <c r="J3326" s="2"/>
      <c r="K3326" s="1" t="s">
        <v>54</v>
      </c>
      <c r="M3326" s="1" t="b">
        <f>OR(Solution!$C$2=1,INDEX(Solution!$A$1:$A$11,Solution!$C$2)=Sales_Pipeline[Country])</f>
        <v>1</v>
      </c>
    </row>
    <row r="3327" spans="1:13" x14ac:dyDescent="0.25">
      <c r="A3327" s="2"/>
      <c r="B3327" s="1" t="s">
        <v>54</v>
      </c>
      <c r="C3327" s="1" t="s">
        <v>54</v>
      </c>
      <c r="D3327" s="1" t="s">
        <v>54</v>
      </c>
      <c r="E3327" s="1" t="s">
        <v>54</v>
      </c>
      <c r="I3327" s="1" t="s">
        <v>54</v>
      </c>
      <c r="J3327" s="2"/>
      <c r="K3327" s="1" t="s">
        <v>54</v>
      </c>
      <c r="M3327" s="1" t="b">
        <f>OR(Solution!$C$2=1,INDEX(Solution!$A$1:$A$11,Solution!$C$2)=Sales_Pipeline[Country])</f>
        <v>1</v>
      </c>
    </row>
    <row r="3328" spans="1:13" x14ac:dyDescent="0.25">
      <c r="A3328" s="2"/>
      <c r="B3328" s="1" t="s">
        <v>54</v>
      </c>
      <c r="C3328" s="1" t="s">
        <v>54</v>
      </c>
      <c r="D3328" s="1" t="s">
        <v>54</v>
      </c>
      <c r="E3328" s="1" t="s">
        <v>54</v>
      </c>
      <c r="I3328" s="1" t="s">
        <v>54</v>
      </c>
      <c r="J3328" s="2"/>
      <c r="K3328" s="1" t="s">
        <v>54</v>
      </c>
      <c r="M3328" s="1" t="b">
        <f>OR(Solution!$C$2=1,INDEX(Solution!$A$1:$A$11,Solution!$C$2)=Sales_Pipeline[Country])</f>
        <v>1</v>
      </c>
    </row>
    <row r="3329" spans="1:13" x14ac:dyDescent="0.25">
      <c r="A3329" s="2"/>
      <c r="B3329" s="1" t="s">
        <v>54</v>
      </c>
      <c r="C3329" s="1" t="s">
        <v>54</v>
      </c>
      <c r="D3329" s="1" t="s">
        <v>54</v>
      </c>
      <c r="E3329" s="1" t="s">
        <v>54</v>
      </c>
      <c r="I3329" s="1" t="s">
        <v>54</v>
      </c>
      <c r="J3329" s="2"/>
      <c r="K3329" s="1" t="s">
        <v>54</v>
      </c>
      <c r="M3329" s="1" t="b">
        <f>OR(Solution!$C$2=1,INDEX(Solution!$A$1:$A$11,Solution!$C$2)=Sales_Pipeline[Country])</f>
        <v>1</v>
      </c>
    </row>
    <row r="3330" spans="1:13" x14ac:dyDescent="0.25">
      <c r="A3330" s="2"/>
      <c r="B3330" s="1" t="s">
        <v>54</v>
      </c>
      <c r="C3330" s="1" t="s">
        <v>54</v>
      </c>
      <c r="D3330" s="1" t="s">
        <v>54</v>
      </c>
      <c r="E3330" s="1" t="s">
        <v>54</v>
      </c>
      <c r="I3330" s="1" t="s">
        <v>54</v>
      </c>
      <c r="J3330" s="2"/>
      <c r="K3330" s="1" t="s">
        <v>54</v>
      </c>
      <c r="M3330" s="1" t="b">
        <f>OR(Solution!$C$2=1,INDEX(Solution!$A$1:$A$11,Solution!$C$2)=Sales_Pipeline[Country])</f>
        <v>1</v>
      </c>
    </row>
    <row r="3331" spans="1:13" x14ac:dyDescent="0.25">
      <c r="A3331" s="2"/>
      <c r="B3331" s="1" t="s">
        <v>54</v>
      </c>
      <c r="C3331" s="1" t="s">
        <v>54</v>
      </c>
      <c r="D3331" s="1" t="s">
        <v>54</v>
      </c>
      <c r="E3331" s="1" t="s">
        <v>54</v>
      </c>
      <c r="I3331" s="1" t="s">
        <v>54</v>
      </c>
      <c r="J3331" s="2"/>
      <c r="K3331" s="1" t="s">
        <v>54</v>
      </c>
      <c r="M3331" s="1" t="b">
        <f>OR(Solution!$C$2=1,INDEX(Solution!$A$1:$A$11,Solution!$C$2)=Sales_Pipeline[Country])</f>
        <v>1</v>
      </c>
    </row>
    <row r="3332" spans="1:13" x14ac:dyDescent="0.25">
      <c r="A3332" s="2"/>
      <c r="B3332" s="1" t="s">
        <v>54</v>
      </c>
      <c r="C3332" s="1" t="s">
        <v>54</v>
      </c>
      <c r="D3332" s="1" t="s">
        <v>54</v>
      </c>
      <c r="E3332" s="1" t="s">
        <v>54</v>
      </c>
      <c r="I3332" s="1" t="s">
        <v>54</v>
      </c>
      <c r="J3332" s="2"/>
      <c r="K3332" s="1" t="s">
        <v>54</v>
      </c>
      <c r="M3332" s="1" t="b">
        <f>OR(Solution!$C$2=1,INDEX(Solution!$A$1:$A$11,Solution!$C$2)=Sales_Pipeline[Country])</f>
        <v>1</v>
      </c>
    </row>
    <row r="3333" spans="1:13" x14ac:dyDescent="0.25">
      <c r="A3333" s="2"/>
      <c r="B3333" s="1" t="s">
        <v>54</v>
      </c>
      <c r="C3333" s="1" t="s">
        <v>54</v>
      </c>
      <c r="D3333" s="1" t="s">
        <v>54</v>
      </c>
      <c r="E3333" s="1" t="s">
        <v>54</v>
      </c>
      <c r="I3333" s="1" t="s">
        <v>54</v>
      </c>
      <c r="J3333" s="2"/>
      <c r="K3333" s="1" t="s">
        <v>54</v>
      </c>
      <c r="M3333" s="1" t="b">
        <f>OR(Solution!$C$2=1,INDEX(Solution!$A$1:$A$11,Solution!$C$2)=Sales_Pipeline[Country])</f>
        <v>1</v>
      </c>
    </row>
    <row r="3334" spans="1:13" x14ac:dyDescent="0.25">
      <c r="A3334" s="2"/>
      <c r="B3334" s="1" t="s">
        <v>54</v>
      </c>
      <c r="C3334" s="1" t="s">
        <v>54</v>
      </c>
      <c r="D3334" s="1" t="s">
        <v>54</v>
      </c>
      <c r="E3334" s="1" t="s">
        <v>54</v>
      </c>
      <c r="I3334" s="1" t="s">
        <v>54</v>
      </c>
      <c r="J3334" s="2"/>
      <c r="K3334" s="1" t="s">
        <v>54</v>
      </c>
      <c r="M3334" s="1" t="b">
        <f>OR(Solution!$C$2=1,INDEX(Solution!$A$1:$A$11,Solution!$C$2)=Sales_Pipeline[Country])</f>
        <v>1</v>
      </c>
    </row>
    <row r="3335" spans="1:13" x14ac:dyDescent="0.25">
      <c r="A3335" s="2"/>
      <c r="B3335" s="1" t="s">
        <v>54</v>
      </c>
      <c r="C3335" s="1" t="s">
        <v>54</v>
      </c>
      <c r="D3335" s="1" t="s">
        <v>54</v>
      </c>
      <c r="E3335" s="1" t="s">
        <v>54</v>
      </c>
      <c r="I3335" s="1" t="s">
        <v>54</v>
      </c>
      <c r="J3335" s="2"/>
      <c r="K3335" s="1" t="s">
        <v>54</v>
      </c>
      <c r="M3335" s="1" t="b">
        <f>OR(Solution!$C$2=1,INDEX(Solution!$A$1:$A$11,Solution!$C$2)=Sales_Pipeline[Country])</f>
        <v>1</v>
      </c>
    </row>
    <row r="3336" spans="1:13" x14ac:dyDescent="0.25">
      <c r="A3336" s="2"/>
      <c r="B3336" s="1" t="s">
        <v>54</v>
      </c>
      <c r="C3336" s="1" t="s">
        <v>54</v>
      </c>
      <c r="D3336" s="1" t="s">
        <v>54</v>
      </c>
      <c r="E3336" s="1" t="s">
        <v>54</v>
      </c>
      <c r="I3336" s="1" t="s">
        <v>54</v>
      </c>
      <c r="J3336" s="2"/>
      <c r="K3336" s="1" t="s">
        <v>54</v>
      </c>
      <c r="M3336" s="1" t="b">
        <f>OR(Solution!$C$2=1,INDEX(Solution!$A$1:$A$11,Solution!$C$2)=Sales_Pipeline[Country])</f>
        <v>1</v>
      </c>
    </row>
    <row r="3337" spans="1:13" x14ac:dyDescent="0.25">
      <c r="A3337" s="2"/>
      <c r="B3337" s="1" t="s">
        <v>54</v>
      </c>
      <c r="C3337" s="1" t="s">
        <v>54</v>
      </c>
      <c r="D3337" s="1" t="s">
        <v>54</v>
      </c>
      <c r="E3337" s="1" t="s">
        <v>54</v>
      </c>
      <c r="I3337" s="1" t="s">
        <v>54</v>
      </c>
      <c r="J3337" s="2"/>
      <c r="K3337" s="1" t="s">
        <v>54</v>
      </c>
      <c r="M3337" s="1" t="b">
        <f>OR(Solution!$C$2=1,INDEX(Solution!$A$1:$A$11,Solution!$C$2)=Sales_Pipeline[Country])</f>
        <v>1</v>
      </c>
    </row>
    <row r="3338" spans="1:13" x14ac:dyDescent="0.25">
      <c r="A3338" s="2"/>
      <c r="B3338" s="1" t="s">
        <v>54</v>
      </c>
      <c r="C3338" s="1" t="s">
        <v>54</v>
      </c>
      <c r="D3338" s="1" t="s">
        <v>54</v>
      </c>
      <c r="E3338" s="1" t="s">
        <v>54</v>
      </c>
      <c r="I3338" s="1" t="s">
        <v>54</v>
      </c>
      <c r="J3338" s="2"/>
      <c r="K3338" s="1" t="s">
        <v>54</v>
      </c>
      <c r="M3338" s="1" t="b">
        <f>OR(Solution!$C$2=1,INDEX(Solution!$A$1:$A$11,Solution!$C$2)=Sales_Pipeline[Country])</f>
        <v>1</v>
      </c>
    </row>
    <row r="3339" spans="1:13" x14ac:dyDescent="0.25">
      <c r="A3339" s="2"/>
      <c r="B3339" s="1" t="s">
        <v>54</v>
      </c>
      <c r="C3339" s="1" t="s">
        <v>54</v>
      </c>
      <c r="D3339" s="1" t="s">
        <v>54</v>
      </c>
      <c r="E3339" s="1" t="s">
        <v>54</v>
      </c>
      <c r="I3339" s="1" t="s">
        <v>54</v>
      </c>
      <c r="J3339" s="2"/>
      <c r="K3339" s="1" t="s">
        <v>54</v>
      </c>
      <c r="M3339" s="1" t="b">
        <f>OR(Solution!$C$2=1,INDEX(Solution!$A$1:$A$11,Solution!$C$2)=Sales_Pipeline[Country])</f>
        <v>1</v>
      </c>
    </row>
    <row r="3340" spans="1:13" x14ac:dyDescent="0.25">
      <c r="A3340" s="2"/>
      <c r="B3340" s="1" t="s">
        <v>54</v>
      </c>
      <c r="C3340" s="1" t="s">
        <v>54</v>
      </c>
      <c r="D3340" s="1" t="s">
        <v>54</v>
      </c>
      <c r="E3340" s="1" t="s">
        <v>54</v>
      </c>
      <c r="I3340" s="1" t="s">
        <v>54</v>
      </c>
      <c r="J3340" s="2"/>
      <c r="K3340" s="1" t="s">
        <v>54</v>
      </c>
      <c r="M3340" s="1" t="b">
        <f>OR(Solution!$C$2=1,INDEX(Solution!$A$1:$A$11,Solution!$C$2)=Sales_Pipeline[Country])</f>
        <v>1</v>
      </c>
    </row>
    <row r="3341" spans="1:13" x14ac:dyDescent="0.25">
      <c r="A3341" s="2"/>
      <c r="B3341" s="1" t="s">
        <v>54</v>
      </c>
      <c r="C3341" s="1" t="s">
        <v>54</v>
      </c>
      <c r="D3341" s="1" t="s">
        <v>54</v>
      </c>
      <c r="E3341" s="1" t="s">
        <v>54</v>
      </c>
      <c r="I3341" s="1" t="s">
        <v>54</v>
      </c>
      <c r="J3341" s="2"/>
      <c r="K3341" s="1" t="s">
        <v>54</v>
      </c>
      <c r="M3341" s="1" t="b">
        <f>OR(Solution!$C$2=1,INDEX(Solution!$A$1:$A$11,Solution!$C$2)=Sales_Pipeline[Country])</f>
        <v>1</v>
      </c>
    </row>
    <row r="3342" spans="1:13" x14ac:dyDescent="0.25">
      <c r="A3342" s="2"/>
      <c r="B3342" s="1" t="s">
        <v>54</v>
      </c>
      <c r="C3342" s="1" t="s">
        <v>54</v>
      </c>
      <c r="D3342" s="1" t="s">
        <v>54</v>
      </c>
      <c r="E3342" s="1" t="s">
        <v>54</v>
      </c>
      <c r="I3342" s="1" t="s">
        <v>54</v>
      </c>
      <c r="J3342" s="2"/>
      <c r="K3342" s="1" t="s">
        <v>54</v>
      </c>
      <c r="M3342" s="1" t="b">
        <f>OR(Solution!$C$2=1,INDEX(Solution!$A$1:$A$11,Solution!$C$2)=Sales_Pipeline[Country])</f>
        <v>1</v>
      </c>
    </row>
    <row r="3343" spans="1:13" x14ac:dyDescent="0.25">
      <c r="A3343" s="2"/>
      <c r="B3343" s="1" t="s">
        <v>54</v>
      </c>
      <c r="C3343" s="1" t="s">
        <v>54</v>
      </c>
      <c r="D3343" s="1" t="s">
        <v>54</v>
      </c>
      <c r="E3343" s="1" t="s">
        <v>54</v>
      </c>
      <c r="I3343" s="1" t="s">
        <v>54</v>
      </c>
      <c r="J3343" s="2"/>
      <c r="K3343" s="1" t="s">
        <v>54</v>
      </c>
      <c r="M3343" s="1" t="b">
        <f>OR(Solution!$C$2=1,INDEX(Solution!$A$1:$A$11,Solution!$C$2)=Sales_Pipeline[Country])</f>
        <v>1</v>
      </c>
    </row>
    <row r="3344" spans="1:13" x14ac:dyDescent="0.25">
      <c r="A3344" s="2"/>
      <c r="B3344" s="1" t="s">
        <v>54</v>
      </c>
      <c r="C3344" s="1" t="s">
        <v>54</v>
      </c>
      <c r="D3344" s="1" t="s">
        <v>54</v>
      </c>
      <c r="E3344" s="1" t="s">
        <v>54</v>
      </c>
      <c r="I3344" s="1" t="s">
        <v>54</v>
      </c>
      <c r="J3344" s="2"/>
      <c r="K3344" s="1" t="s">
        <v>54</v>
      </c>
      <c r="M3344" s="1" t="b">
        <f>OR(Solution!$C$2=1,INDEX(Solution!$A$1:$A$11,Solution!$C$2)=Sales_Pipeline[Country])</f>
        <v>1</v>
      </c>
    </row>
    <row r="3345" spans="1:13" x14ac:dyDescent="0.25">
      <c r="A3345" s="2"/>
      <c r="B3345" s="1" t="s">
        <v>54</v>
      </c>
      <c r="C3345" s="1" t="s">
        <v>54</v>
      </c>
      <c r="D3345" s="1" t="s">
        <v>54</v>
      </c>
      <c r="E3345" s="1" t="s">
        <v>54</v>
      </c>
      <c r="I3345" s="1" t="s">
        <v>54</v>
      </c>
      <c r="J3345" s="2"/>
      <c r="K3345" s="1" t="s">
        <v>54</v>
      </c>
      <c r="M3345" s="1" t="b">
        <f>OR(Solution!$C$2=1,INDEX(Solution!$A$1:$A$11,Solution!$C$2)=Sales_Pipeline[Country])</f>
        <v>1</v>
      </c>
    </row>
    <row r="3346" spans="1:13" x14ac:dyDescent="0.25">
      <c r="A3346" s="2"/>
      <c r="B3346" s="1" t="s">
        <v>54</v>
      </c>
      <c r="C3346" s="1" t="s">
        <v>54</v>
      </c>
      <c r="D3346" s="1" t="s">
        <v>54</v>
      </c>
      <c r="E3346" s="1" t="s">
        <v>54</v>
      </c>
      <c r="I3346" s="1" t="s">
        <v>54</v>
      </c>
      <c r="J3346" s="2"/>
      <c r="K3346" s="1" t="s">
        <v>54</v>
      </c>
      <c r="M3346" s="1" t="b">
        <f>OR(Solution!$C$2=1,INDEX(Solution!$A$1:$A$11,Solution!$C$2)=Sales_Pipeline[Country])</f>
        <v>1</v>
      </c>
    </row>
    <row r="3347" spans="1:13" x14ac:dyDescent="0.25">
      <c r="A3347" s="2"/>
      <c r="B3347" s="1" t="s">
        <v>54</v>
      </c>
      <c r="C3347" s="1" t="s">
        <v>54</v>
      </c>
      <c r="D3347" s="1" t="s">
        <v>54</v>
      </c>
      <c r="E3347" s="1" t="s">
        <v>54</v>
      </c>
      <c r="I3347" s="1" t="s">
        <v>54</v>
      </c>
      <c r="J3347" s="2"/>
      <c r="K3347" s="1" t="s">
        <v>54</v>
      </c>
      <c r="M3347" s="1" t="b">
        <f>OR(Solution!$C$2=1,INDEX(Solution!$A$1:$A$11,Solution!$C$2)=Sales_Pipeline[Country])</f>
        <v>1</v>
      </c>
    </row>
    <row r="3348" spans="1:13" x14ac:dyDescent="0.25">
      <c r="A3348" s="2"/>
      <c r="B3348" s="1" t="s">
        <v>54</v>
      </c>
      <c r="C3348" s="1" t="s">
        <v>54</v>
      </c>
      <c r="D3348" s="1" t="s">
        <v>54</v>
      </c>
      <c r="E3348" s="1" t="s">
        <v>54</v>
      </c>
      <c r="I3348" s="1" t="s">
        <v>54</v>
      </c>
      <c r="J3348" s="2"/>
      <c r="K3348" s="1" t="s">
        <v>54</v>
      </c>
      <c r="M3348" s="1" t="b">
        <f>OR(Solution!$C$2=1,INDEX(Solution!$A$1:$A$11,Solution!$C$2)=Sales_Pipeline[Country])</f>
        <v>1</v>
      </c>
    </row>
    <row r="3349" spans="1:13" x14ac:dyDescent="0.25">
      <c r="A3349" s="2"/>
      <c r="B3349" s="1" t="s">
        <v>54</v>
      </c>
      <c r="C3349" s="1" t="s">
        <v>54</v>
      </c>
      <c r="D3349" s="1" t="s">
        <v>54</v>
      </c>
      <c r="E3349" s="1" t="s">
        <v>54</v>
      </c>
      <c r="I3349" s="1" t="s">
        <v>54</v>
      </c>
      <c r="J3349" s="2"/>
      <c r="K3349" s="1" t="s">
        <v>54</v>
      </c>
      <c r="M3349" s="1" t="b">
        <f>OR(Solution!$C$2=1,INDEX(Solution!$A$1:$A$11,Solution!$C$2)=Sales_Pipeline[Country])</f>
        <v>1</v>
      </c>
    </row>
    <row r="3350" spans="1:13" x14ac:dyDescent="0.25">
      <c r="A3350" s="2"/>
      <c r="B3350" s="1" t="s">
        <v>54</v>
      </c>
      <c r="C3350" s="1" t="s">
        <v>54</v>
      </c>
      <c r="D3350" s="1" t="s">
        <v>54</v>
      </c>
      <c r="E3350" s="1" t="s">
        <v>54</v>
      </c>
      <c r="I3350" s="1" t="s">
        <v>54</v>
      </c>
      <c r="J3350" s="2"/>
      <c r="K3350" s="1" t="s">
        <v>54</v>
      </c>
      <c r="M3350" s="1" t="b">
        <f>OR(Solution!$C$2=1,INDEX(Solution!$A$1:$A$11,Solution!$C$2)=Sales_Pipeline[Country])</f>
        <v>1</v>
      </c>
    </row>
    <row r="3351" spans="1:13" x14ac:dyDescent="0.25">
      <c r="A3351" s="2"/>
      <c r="B3351" s="1" t="s">
        <v>54</v>
      </c>
      <c r="C3351" s="1" t="s">
        <v>54</v>
      </c>
      <c r="D3351" s="1" t="s">
        <v>54</v>
      </c>
      <c r="E3351" s="1" t="s">
        <v>54</v>
      </c>
      <c r="I3351" s="1" t="s">
        <v>54</v>
      </c>
      <c r="J3351" s="2"/>
      <c r="K3351" s="1" t="s">
        <v>54</v>
      </c>
      <c r="M3351" s="1" t="b">
        <f>OR(Solution!$C$2=1,INDEX(Solution!$A$1:$A$11,Solution!$C$2)=Sales_Pipeline[Country])</f>
        <v>1</v>
      </c>
    </row>
    <row r="3352" spans="1:13" x14ac:dyDescent="0.25">
      <c r="A3352" s="2"/>
      <c r="B3352" s="1" t="s">
        <v>54</v>
      </c>
      <c r="C3352" s="1" t="s">
        <v>54</v>
      </c>
      <c r="D3352" s="1" t="s">
        <v>54</v>
      </c>
      <c r="E3352" s="1" t="s">
        <v>54</v>
      </c>
      <c r="I3352" s="1" t="s">
        <v>54</v>
      </c>
      <c r="J3352" s="2"/>
      <c r="K3352" s="1" t="s">
        <v>54</v>
      </c>
      <c r="M3352" s="1" t="b">
        <f>OR(Solution!$C$2=1,INDEX(Solution!$A$1:$A$11,Solution!$C$2)=Sales_Pipeline[Country])</f>
        <v>1</v>
      </c>
    </row>
    <row r="3353" spans="1:13" x14ac:dyDescent="0.25">
      <c r="A3353" s="2"/>
      <c r="B3353" s="1" t="s">
        <v>54</v>
      </c>
      <c r="C3353" s="1" t="s">
        <v>54</v>
      </c>
      <c r="D3353" s="1" t="s">
        <v>54</v>
      </c>
      <c r="E3353" s="1" t="s">
        <v>54</v>
      </c>
      <c r="I3353" s="1" t="s">
        <v>54</v>
      </c>
      <c r="J3353" s="2"/>
      <c r="K3353" s="1" t="s">
        <v>54</v>
      </c>
      <c r="M3353" s="1" t="b">
        <f>OR(Solution!$C$2=1,INDEX(Solution!$A$1:$A$11,Solution!$C$2)=Sales_Pipeline[Country])</f>
        <v>1</v>
      </c>
    </row>
    <row r="3354" spans="1:13" x14ac:dyDescent="0.25">
      <c r="A3354" s="2"/>
      <c r="B3354" s="1" t="s">
        <v>54</v>
      </c>
      <c r="C3354" s="1" t="s">
        <v>54</v>
      </c>
      <c r="D3354" s="1" t="s">
        <v>54</v>
      </c>
      <c r="E3354" s="1" t="s">
        <v>54</v>
      </c>
      <c r="I3354" s="1" t="s">
        <v>54</v>
      </c>
      <c r="J3354" s="2"/>
      <c r="K3354" s="1" t="s">
        <v>54</v>
      </c>
      <c r="M3354" s="1" t="b">
        <f>OR(Solution!$C$2=1,INDEX(Solution!$A$1:$A$11,Solution!$C$2)=Sales_Pipeline[Country])</f>
        <v>1</v>
      </c>
    </row>
    <row r="3355" spans="1:13" x14ac:dyDescent="0.25">
      <c r="A3355" s="2"/>
      <c r="B3355" s="1" t="s">
        <v>54</v>
      </c>
      <c r="C3355" s="1" t="s">
        <v>54</v>
      </c>
      <c r="D3355" s="1" t="s">
        <v>54</v>
      </c>
      <c r="E3355" s="1" t="s">
        <v>54</v>
      </c>
      <c r="I3355" s="1" t="s">
        <v>54</v>
      </c>
      <c r="J3355" s="2"/>
      <c r="K3355" s="1" t="s">
        <v>54</v>
      </c>
      <c r="M3355" s="1" t="b">
        <f>OR(Solution!$C$2=1,INDEX(Solution!$A$1:$A$11,Solution!$C$2)=Sales_Pipeline[Country])</f>
        <v>1</v>
      </c>
    </row>
    <row r="3356" spans="1:13" x14ac:dyDescent="0.25">
      <c r="A3356" s="2"/>
      <c r="B3356" s="1" t="s">
        <v>54</v>
      </c>
      <c r="C3356" s="1" t="s">
        <v>54</v>
      </c>
      <c r="D3356" s="1" t="s">
        <v>54</v>
      </c>
      <c r="E3356" s="1" t="s">
        <v>54</v>
      </c>
      <c r="I3356" s="1" t="s">
        <v>54</v>
      </c>
      <c r="J3356" s="2"/>
      <c r="K3356" s="1" t="s">
        <v>54</v>
      </c>
      <c r="M3356" s="1" t="b">
        <f>OR(Solution!$C$2=1,INDEX(Solution!$A$1:$A$11,Solution!$C$2)=Sales_Pipeline[Country])</f>
        <v>1</v>
      </c>
    </row>
    <row r="3357" spans="1:13" x14ac:dyDescent="0.25">
      <c r="A3357" s="2"/>
      <c r="B3357" s="1" t="s">
        <v>54</v>
      </c>
      <c r="C3357" s="1" t="s">
        <v>54</v>
      </c>
      <c r="D3357" s="1" t="s">
        <v>54</v>
      </c>
      <c r="E3357" s="1" t="s">
        <v>54</v>
      </c>
      <c r="I3357" s="1" t="s">
        <v>54</v>
      </c>
      <c r="J3357" s="2"/>
      <c r="K3357" s="1" t="s">
        <v>54</v>
      </c>
      <c r="M3357" s="1" t="b">
        <f>OR(Solution!$C$2=1,INDEX(Solution!$A$1:$A$11,Solution!$C$2)=Sales_Pipeline[Country])</f>
        <v>1</v>
      </c>
    </row>
    <row r="3358" spans="1:13" x14ac:dyDescent="0.25">
      <c r="A3358" s="2"/>
      <c r="B3358" s="1" t="s">
        <v>54</v>
      </c>
      <c r="C3358" s="1" t="s">
        <v>54</v>
      </c>
      <c r="D3358" s="1" t="s">
        <v>54</v>
      </c>
      <c r="E3358" s="1" t="s">
        <v>54</v>
      </c>
      <c r="I3358" s="1" t="s">
        <v>54</v>
      </c>
      <c r="J3358" s="2"/>
      <c r="K3358" s="1" t="s">
        <v>54</v>
      </c>
      <c r="M3358" s="1" t="b">
        <f>OR(Solution!$C$2=1,INDEX(Solution!$A$1:$A$11,Solution!$C$2)=Sales_Pipeline[Country])</f>
        <v>1</v>
      </c>
    </row>
    <row r="3359" spans="1:13" x14ac:dyDescent="0.25">
      <c r="A3359" s="2"/>
      <c r="B3359" s="1" t="s">
        <v>54</v>
      </c>
      <c r="C3359" s="1" t="s">
        <v>54</v>
      </c>
      <c r="D3359" s="1" t="s">
        <v>54</v>
      </c>
      <c r="E3359" s="1" t="s">
        <v>54</v>
      </c>
      <c r="I3359" s="1" t="s">
        <v>54</v>
      </c>
      <c r="J3359" s="2"/>
      <c r="K3359" s="1" t="s">
        <v>54</v>
      </c>
      <c r="M3359" s="1" t="b">
        <f>OR(Solution!$C$2=1,INDEX(Solution!$A$1:$A$11,Solution!$C$2)=Sales_Pipeline[Country])</f>
        <v>1</v>
      </c>
    </row>
    <row r="3360" spans="1:13" x14ac:dyDescent="0.25">
      <c r="A3360" s="2"/>
      <c r="B3360" s="1" t="s">
        <v>54</v>
      </c>
      <c r="C3360" s="1" t="s">
        <v>54</v>
      </c>
      <c r="D3360" s="1" t="s">
        <v>54</v>
      </c>
      <c r="E3360" s="1" t="s">
        <v>54</v>
      </c>
      <c r="I3360" s="1" t="s">
        <v>54</v>
      </c>
      <c r="J3360" s="2"/>
      <c r="K3360" s="1" t="s">
        <v>54</v>
      </c>
      <c r="M3360" s="1" t="b">
        <f>OR(Solution!$C$2=1,INDEX(Solution!$A$1:$A$11,Solution!$C$2)=Sales_Pipeline[Country])</f>
        <v>1</v>
      </c>
    </row>
    <row r="3361" spans="1:13" x14ac:dyDescent="0.25">
      <c r="A3361" s="2"/>
      <c r="B3361" s="1" t="s">
        <v>54</v>
      </c>
      <c r="C3361" s="1" t="s">
        <v>54</v>
      </c>
      <c r="D3361" s="1" t="s">
        <v>54</v>
      </c>
      <c r="E3361" s="1" t="s">
        <v>54</v>
      </c>
      <c r="I3361" s="1" t="s">
        <v>54</v>
      </c>
      <c r="J3361" s="2"/>
      <c r="K3361" s="1" t="s">
        <v>54</v>
      </c>
      <c r="M3361" s="1" t="b">
        <f>OR(Solution!$C$2=1,INDEX(Solution!$A$1:$A$11,Solution!$C$2)=Sales_Pipeline[Country])</f>
        <v>1</v>
      </c>
    </row>
    <row r="3362" spans="1:13" x14ac:dyDescent="0.25">
      <c r="A3362" s="2"/>
      <c r="B3362" s="1" t="s">
        <v>54</v>
      </c>
      <c r="C3362" s="1" t="s">
        <v>54</v>
      </c>
      <c r="D3362" s="1" t="s">
        <v>54</v>
      </c>
      <c r="E3362" s="1" t="s">
        <v>54</v>
      </c>
      <c r="I3362" s="1" t="s">
        <v>54</v>
      </c>
      <c r="J3362" s="2"/>
      <c r="K3362" s="1" t="s">
        <v>54</v>
      </c>
      <c r="M3362" s="1" t="b">
        <f>OR(Solution!$C$2=1,INDEX(Solution!$A$1:$A$11,Solution!$C$2)=Sales_Pipeline[Country])</f>
        <v>1</v>
      </c>
    </row>
    <row r="3363" spans="1:13" x14ac:dyDescent="0.25">
      <c r="A3363" s="2"/>
      <c r="B3363" s="1" t="s">
        <v>54</v>
      </c>
      <c r="C3363" s="1" t="s">
        <v>54</v>
      </c>
      <c r="D3363" s="1" t="s">
        <v>54</v>
      </c>
      <c r="E3363" s="1" t="s">
        <v>54</v>
      </c>
      <c r="I3363" s="1" t="s">
        <v>54</v>
      </c>
      <c r="J3363" s="2"/>
      <c r="K3363" s="1" t="s">
        <v>54</v>
      </c>
      <c r="M3363" s="1" t="b">
        <f>OR(Solution!$C$2=1,INDEX(Solution!$A$1:$A$11,Solution!$C$2)=Sales_Pipeline[Country])</f>
        <v>1</v>
      </c>
    </row>
    <row r="3364" spans="1:13" x14ac:dyDescent="0.25">
      <c r="A3364" s="2"/>
      <c r="B3364" s="1" t="s">
        <v>54</v>
      </c>
      <c r="C3364" s="1" t="s">
        <v>54</v>
      </c>
      <c r="D3364" s="1" t="s">
        <v>54</v>
      </c>
      <c r="E3364" s="1" t="s">
        <v>54</v>
      </c>
      <c r="I3364" s="1" t="s">
        <v>54</v>
      </c>
      <c r="J3364" s="2"/>
      <c r="K3364" s="1" t="s">
        <v>54</v>
      </c>
      <c r="M3364" s="1" t="b">
        <f>OR(Solution!$C$2=1,INDEX(Solution!$A$1:$A$11,Solution!$C$2)=Sales_Pipeline[Country])</f>
        <v>1</v>
      </c>
    </row>
    <row r="3365" spans="1:13" x14ac:dyDescent="0.25">
      <c r="A3365" s="2"/>
      <c r="B3365" s="1" t="s">
        <v>54</v>
      </c>
      <c r="C3365" s="1" t="s">
        <v>54</v>
      </c>
      <c r="D3365" s="1" t="s">
        <v>54</v>
      </c>
      <c r="E3365" s="1" t="s">
        <v>54</v>
      </c>
      <c r="I3365" s="1" t="s">
        <v>54</v>
      </c>
      <c r="J3365" s="2"/>
      <c r="K3365" s="1" t="s">
        <v>54</v>
      </c>
      <c r="M3365" s="1" t="b">
        <f>OR(Solution!$C$2=1,INDEX(Solution!$A$1:$A$11,Solution!$C$2)=Sales_Pipeline[Country])</f>
        <v>1</v>
      </c>
    </row>
    <row r="3366" spans="1:13" x14ac:dyDescent="0.25">
      <c r="A3366" s="2"/>
      <c r="B3366" s="1" t="s">
        <v>54</v>
      </c>
      <c r="C3366" s="1" t="s">
        <v>54</v>
      </c>
      <c r="D3366" s="1" t="s">
        <v>54</v>
      </c>
      <c r="E3366" s="1" t="s">
        <v>54</v>
      </c>
      <c r="I3366" s="1" t="s">
        <v>54</v>
      </c>
      <c r="J3366" s="2"/>
      <c r="K3366" s="1" t="s">
        <v>54</v>
      </c>
      <c r="M3366" s="1" t="b">
        <f>OR(Solution!$C$2=1,INDEX(Solution!$A$1:$A$11,Solution!$C$2)=Sales_Pipeline[Country])</f>
        <v>1</v>
      </c>
    </row>
    <row r="3367" spans="1:13" x14ac:dyDescent="0.25">
      <c r="A3367" s="2"/>
      <c r="B3367" s="1" t="s">
        <v>54</v>
      </c>
      <c r="C3367" s="1" t="s">
        <v>54</v>
      </c>
      <c r="D3367" s="1" t="s">
        <v>54</v>
      </c>
      <c r="E3367" s="1" t="s">
        <v>54</v>
      </c>
      <c r="I3367" s="1" t="s">
        <v>54</v>
      </c>
      <c r="J3367" s="2"/>
      <c r="K3367" s="1" t="s">
        <v>54</v>
      </c>
      <c r="M3367" s="1" t="b">
        <f>OR(Solution!$C$2=1,INDEX(Solution!$A$1:$A$11,Solution!$C$2)=Sales_Pipeline[Country])</f>
        <v>1</v>
      </c>
    </row>
    <row r="3368" spans="1:13" x14ac:dyDescent="0.25">
      <c r="A3368" s="2"/>
      <c r="B3368" s="1" t="s">
        <v>54</v>
      </c>
      <c r="C3368" s="1" t="s">
        <v>54</v>
      </c>
      <c r="D3368" s="1" t="s">
        <v>54</v>
      </c>
      <c r="E3368" s="1" t="s">
        <v>54</v>
      </c>
      <c r="I3368" s="1" t="s">
        <v>54</v>
      </c>
      <c r="J3368" s="2"/>
      <c r="K3368" s="1" t="s">
        <v>54</v>
      </c>
      <c r="M3368" s="1" t="b">
        <f>OR(Solution!$C$2=1,INDEX(Solution!$A$1:$A$11,Solution!$C$2)=Sales_Pipeline[Country])</f>
        <v>1</v>
      </c>
    </row>
    <row r="3369" spans="1:13" x14ac:dyDescent="0.25">
      <c r="A3369" s="2"/>
      <c r="B3369" s="1" t="s">
        <v>54</v>
      </c>
      <c r="C3369" s="1" t="s">
        <v>54</v>
      </c>
      <c r="D3369" s="1" t="s">
        <v>54</v>
      </c>
      <c r="E3369" s="1" t="s">
        <v>54</v>
      </c>
      <c r="I3369" s="1" t="s">
        <v>54</v>
      </c>
      <c r="J3369" s="2"/>
      <c r="K3369" s="1" t="s">
        <v>54</v>
      </c>
      <c r="M3369" s="1" t="b">
        <f>OR(Solution!$C$2=1,INDEX(Solution!$A$1:$A$11,Solution!$C$2)=Sales_Pipeline[Country])</f>
        <v>1</v>
      </c>
    </row>
    <row r="3370" spans="1:13" x14ac:dyDescent="0.25">
      <c r="A3370" s="2"/>
      <c r="B3370" s="1" t="s">
        <v>54</v>
      </c>
      <c r="C3370" s="1" t="s">
        <v>54</v>
      </c>
      <c r="D3370" s="1" t="s">
        <v>54</v>
      </c>
      <c r="E3370" s="1" t="s">
        <v>54</v>
      </c>
      <c r="I3370" s="1" t="s">
        <v>54</v>
      </c>
      <c r="J3370" s="2"/>
      <c r="K3370" s="1" t="s">
        <v>54</v>
      </c>
      <c r="M3370" s="1" t="b">
        <f>OR(Solution!$C$2=1,INDEX(Solution!$A$1:$A$11,Solution!$C$2)=Sales_Pipeline[Country])</f>
        <v>1</v>
      </c>
    </row>
    <row r="3371" spans="1:13" x14ac:dyDescent="0.25">
      <c r="A3371" s="2"/>
      <c r="B3371" s="1" t="s">
        <v>54</v>
      </c>
      <c r="C3371" s="1" t="s">
        <v>54</v>
      </c>
      <c r="D3371" s="1" t="s">
        <v>54</v>
      </c>
      <c r="E3371" s="1" t="s">
        <v>54</v>
      </c>
      <c r="I3371" s="1" t="s">
        <v>54</v>
      </c>
      <c r="J3371" s="2"/>
      <c r="K3371" s="1" t="s">
        <v>54</v>
      </c>
      <c r="M3371" s="1" t="b">
        <f>OR(Solution!$C$2=1,INDEX(Solution!$A$1:$A$11,Solution!$C$2)=Sales_Pipeline[Country])</f>
        <v>1</v>
      </c>
    </row>
    <row r="3372" spans="1:13" x14ac:dyDescent="0.25">
      <c r="A3372" s="2"/>
      <c r="B3372" s="1" t="s">
        <v>54</v>
      </c>
      <c r="C3372" s="1" t="s">
        <v>54</v>
      </c>
      <c r="D3372" s="1" t="s">
        <v>54</v>
      </c>
      <c r="E3372" s="1" t="s">
        <v>54</v>
      </c>
      <c r="I3372" s="1" t="s">
        <v>54</v>
      </c>
      <c r="J3372" s="2"/>
      <c r="K3372" s="1" t="s">
        <v>54</v>
      </c>
      <c r="M3372" s="1" t="b">
        <f>OR(Solution!$C$2=1,INDEX(Solution!$A$1:$A$11,Solution!$C$2)=Sales_Pipeline[Country])</f>
        <v>1</v>
      </c>
    </row>
    <row r="3373" spans="1:13" x14ac:dyDescent="0.25">
      <c r="A3373" s="2"/>
      <c r="B3373" s="1" t="s">
        <v>54</v>
      </c>
      <c r="C3373" s="1" t="s">
        <v>54</v>
      </c>
      <c r="D3373" s="1" t="s">
        <v>54</v>
      </c>
      <c r="E3373" s="1" t="s">
        <v>54</v>
      </c>
      <c r="I3373" s="1" t="s">
        <v>54</v>
      </c>
      <c r="J3373" s="2"/>
      <c r="K3373" s="1" t="s">
        <v>54</v>
      </c>
      <c r="M3373" s="1" t="b">
        <f>OR(Solution!$C$2=1,INDEX(Solution!$A$1:$A$11,Solution!$C$2)=Sales_Pipeline[Country])</f>
        <v>1</v>
      </c>
    </row>
    <row r="3374" spans="1:13" x14ac:dyDescent="0.25">
      <c r="A3374" s="2"/>
      <c r="B3374" s="1" t="s">
        <v>54</v>
      </c>
      <c r="C3374" s="1" t="s">
        <v>54</v>
      </c>
      <c r="D3374" s="1" t="s">
        <v>54</v>
      </c>
      <c r="E3374" s="1" t="s">
        <v>54</v>
      </c>
      <c r="I3374" s="1" t="s">
        <v>54</v>
      </c>
      <c r="J3374" s="2"/>
      <c r="K3374" s="1" t="s">
        <v>54</v>
      </c>
      <c r="M3374" s="1" t="b">
        <f>OR(Solution!$C$2=1,INDEX(Solution!$A$1:$A$11,Solution!$C$2)=Sales_Pipeline[Country])</f>
        <v>1</v>
      </c>
    </row>
    <row r="3375" spans="1:13" x14ac:dyDescent="0.25">
      <c r="A3375" s="2"/>
      <c r="B3375" s="1" t="s">
        <v>54</v>
      </c>
      <c r="C3375" s="1" t="s">
        <v>54</v>
      </c>
      <c r="D3375" s="1" t="s">
        <v>54</v>
      </c>
      <c r="E3375" s="1" t="s">
        <v>54</v>
      </c>
      <c r="I3375" s="1" t="s">
        <v>54</v>
      </c>
      <c r="J3375" s="2"/>
      <c r="K3375" s="1" t="s">
        <v>54</v>
      </c>
      <c r="M3375" s="1" t="b">
        <f>OR(Solution!$C$2=1,INDEX(Solution!$A$1:$A$11,Solution!$C$2)=Sales_Pipeline[Country])</f>
        <v>1</v>
      </c>
    </row>
    <row r="3376" spans="1:13" x14ac:dyDescent="0.25">
      <c r="A3376" s="2"/>
      <c r="B3376" s="1" t="s">
        <v>54</v>
      </c>
      <c r="C3376" s="1" t="s">
        <v>54</v>
      </c>
      <c r="D3376" s="1" t="s">
        <v>54</v>
      </c>
      <c r="E3376" s="1" t="s">
        <v>54</v>
      </c>
      <c r="I3376" s="1" t="s">
        <v>54</v>
      </c>
      <c r="J3376" s="2"/>
      <c r="K3376" s="1" t="s">
        <v>54</v>
      </c>
      <c r="M3376" s="1" t="b">
        <f>OR(Solution!$C$2=1,INDEX(Solution!$A$1:$A$11,Solution!$C$2)=Sales_Pipeline[Country])</f>
        <v>1</v>
      </c>
    </row>
    <row r="3377" spans="1:13" x14ac:dyDescent="0.25">
      <c r="A3377" s="2"/>
      <c r="B3377" s="1" t="s">
        <v>54</v>
      </c>
      <c r="C3377" s="1" t="s">
        <v>54</v>
      </c>
      <c r="D3377" s="1" t="s">
        <v>54</v>
      </c>
      <c r="E3377" s="1" t="s">
        <v>54</v>
      </c>
      <c r="I3377" s="1" t="s">
        <v>54</v>
      </c>
      <c r="J3377" s="2"/>
      <c r="K3377" s="1" t="s">
        <v>54</v>
      </c>
      <c r="M3377" s="1" t="b">
        <f>OR(Solution!$C$2=1,INDEX(Solution!$A$1:$A$11,Solution!$C$2)=Sales_Pipeline[Country])</f>
        <v>1</v>
      </c>
    </row>
    <row r="3378" spans="1:13" x14ac:dyDescent="0.25">
      <c r="A3378" s="2"/>
      <c r="B3378" s="1" t="s">
        <v>54</v>
      </c>
      <c r="C3378" s="1" t="s">
        <v>54</v>
      </c>
      <c r="D3378" s="1" t="s">
        <v>54</v>
      </c>
      <c r="E3378" s="1" t="s">
        <v>54</v>
      </c>
      <c r="I3378" s="1" t="s">
        <v>54</v>
      </c>
      <c r="J3378" s="2"/>
      <c r="K3378" s="1" t="s">
        <v>54</v>
      </c>
      <c r="M3378" s="1" t="b">
        <f>OR(Solution!$C$2=1,INDEX(Solution!$A$1:$A$11,Solution!$C$2)=Sales_Pipeline[Country])</f>
        <v>1</v>
      </c>
    </row>
    <row r="3379" spans="1:13" x14ac:dyDescent="0.25">
      <c r="A3379" s="2"/>
      <c r="B3379" s="1" t="s">
        <v>54</v>
      </c>
      <c r="C3379" s="1" t="s">
        <v>54</v>
      </c>
      <c r="D3379" s="1" t="s">
        <v>54</v>
      </c>
      <c r="E3379" s="1" t="s">
        <v>54</v>
      </c>
      <c r="I3379" s="1" t="s">
        <v>54</v>
      </c>
      <c r="J3379" s="2"/>
      <c r="K3379" s="1" t="s">
        <v>54</v>
      </c>
      <c r="M3379" s="1" t="b">
        <f>OR(Solution!$C$2=1,INDEX(Solution!$A$1:$A$11,Solution!$C$2)=Sales_Pipeline[Country])</f>
        <v>1</v>
      </c>
    </row>
    <row r="3380" spans="1:13" x14ac:dyDescent="0.25">
      <c r="A3380" s="2"/>
      <c r="B3380" s="1" t="s">
        <v>54</v>
      </c>
      <c r="C3380" s="1" t="s">
        <v>54</v>
      </c>
      <c r="D3380" s="1" t="s">
        <v>54</v>
      </c>
      <c r="E3380" s="1" t="s">
        <v>54</v>
      </c>
      <c r="I3380" s="1" t="s">
        <v>54</v>
      </c>
      <c r="J3380" s="2"/>
      <c r="K3380" s="1" t="s">
        <v>54</v>
      </c>
      <c r="M3380" s="1" t="b">
        <f>OR(Solution!$C$2=1,INDEX(Solution!$A$1:$A$11,Solution!$C$2)=Sales_Pipeline[Country])</f>
        <v>1</v>
      </c>
    </row>
    <row r="3381" spans="1:13" x14ac:dyDescent="0.25">
      <c r="A3381" s="2"/>
      <c r="B3381" s="1" t="s">
        <v>54</v>
      </c>
      <c r="C3381" s="1" t="s">
        <v>54</v>
      </c>
      <c r="D3381" s="1" t="s">
        <v>54</v>
      </c>
      <c r="E3381" s="1" t="s">
        <v>54</v>
      </c>
      <c r="I3381" s="1" t="s">
        <v>54</v>
      </c>
      <c r="J3381" s="2"/>
      <c r="K3381" s="1" t="s">
        <v>54</v>
      </c>
      <c r="M3381" s="1" t="b">
        <f>OR(Solution!$C$2=1,INDEX(Solution!$A$1:$A$11,Solution!$C$2)=Sales_Pipeline[Country])</f>
        <v>1</v>
      </c>
    </row>
    <row r="3382" spans="1:13" x14ac:dyDescent="0.25">
      <c r="A3382" s="2"/>
      <c r="B3382" s="1" t="s">
        <v>54</v>
      </c>
      <c r="C3382" s="1" t="s">
        <v>54</v>
      </c>
      <c r="D3382" s="1" t="s">
        <v>54</v>
      </c>
      <c r="E3382" s="1" t="s">
        <v>54</v>
      </c>
      <c r="I3382" s="1" t="s">
        <v>54</v>
      </c>
      <c r="J3382" s="2"/>
      <c r="K3382" s="1" t="s">
        <v>54</v>
      </c>
      <c r="M3382" s="1" t="b">
        <f>OR(Solution!$C$2=1,INDEX(Solution!$A$1:$A$11,Solution!$C$2)=Sales_Pipeline[Country])</f>
        <v>1</v>
      </c>
    </row>
    <row r="3383" spans="1:13" x14ac:dyDescent="0.25">
      <c r="A3383" s="2"/>
      <c r="B3383" s="1" t="s">
        <v>54</v>
      </c>
      <c r="C3383" s="1" t="s">
        <v>54</v>
      </c>
      <c r="D3383" s="1" t="s">
        <v>54</v>
      </c>
      <c r="E3383" s="1" t="s">
        <v>54</v>
      </c>
      <c r="I3383" s="1" t="s">
        <v>54</v>
      </c>
      <c r="J3383" s="2"/>
      <c r="K3383" s="1" t="s">
        <v>54</v>
      </c>
      <c r="M3383" s="1" t="b">
        <f>OR(Solution!$C$2=1,INDEX(Solution!$A$1:$A$11,Solution!$C$2)=Sales_Pipeline[Country])</f>
        <v>1</v>
      </c>
    </row>
    <row r="3384" spans="1:13" x14ac:dyDescent="0.25">
      <c r="A3384" s="2"/>
      <c r="B3384" s="1" t="s">
        <v>54</v>
      </c>
      <c r="C3384" s="1" t="s">
        <v>54</v>
      </c>
      <c r="D3384" s="1" t="s">
        <v>54</v>
      </c>
      <c r="E3384" s="1" t="s">
        <v>54</v>
      </c>
      <c r="I3384" s="1" t="s">
        <v>54</v>
      </c>
      <c r="J3384" s="2"/>
      <c r="K3384" s="1" t="s">
        <v>54</v>
      </c>
      <c r="M3384" s="1" t="b">
        <f>OR(Solution!$C$2=1,INDEX(Solution!$A$1:$A$11,Solution!$C$2)=Sales_Pipeline[Country])</f>
        <v>1</v>
      </c>
    </row>
    <row r="3385" spans="1:13" x14ac:dyDescent="0.25">
      <c r="A3385" s="2"/>
      <c r="B3385" s="1" t="s">
        <v>54</v>
      </c>
      <c r="C3385" s="1" t="s">
        <v>54</v>
      </c>
      <c r="D3385" s="1" t="s">
        <v>54</v>
      </c>
      <c r="E3385" s="1" t="s">
        <v>54</v>
      </c>
      <c r="I3385" s="1" t="s">
        <v>54</v>
      </c>
      <c r="J3385" s="2"/>
      <c r="K3385" s="1" t="s">
        <v>54</v>
      </c>
      <c r="M3385" s="1" t="b">
        <f>OR(Solution!$C$2=1,INDEX(Solution!$A$1:$A$11,Solution!$C$2)=Sales_Pipeline[Country])</f>
        <v>1</v>
      </c>
    </row>
    <row r="3386" spans="1:13" x14ac:dyDescent="0.25">
      <c r="A3386" s="2"/>
      <c r="B3386" s="1" t="s">
        <v>54</v>
      </c>
      <c r="C3386" s="1" t="s">
        <v>54</v>
      </c>
      <c r="D3386" s="1" t="s">
        <v>54</v>
      </c>
      <c r="E3386" s="1" t="s">
        <v>54</v>
      </c>
      <c r="I3386" s="1" t="s">
        <v>54</v>
      </c>
      <c r="J3386" s="2"/>
      <c r="K3386" s="1" t="s">
        <v>54</v>
      </c>
      <c r="M3386" s="1" t="b">
        <f>OR(Solution!$C$2=1,INDEX(Solution!$A$1:$A$11,Solution!$C$2)=Sales_Pipeline[Country])</f>
        <v>1</v>
      </c>
    </row>
    <row r="3387" spans="1:13" x14ac:dyDescent="0.25">
      <c r="A3387" s="2"/>
      <c r="B3387" s="1" t="s">
        <v>54</v>
      </c>
      <c r="C3387" s="1" t="s">
        <v>54</v>
      </c>
      <c r="D3387" s="1" t="s">
        <v>54</v>
      </c>
      <c r="E3387" s="1" t="s">
        <v>54</v>
      </c>
      <c r="I3387" s="1" t="s">
        <v>54</v>
      </c>
      <c r="J3387" s="2"/>
      <c r="K3387" s="1" t="s">
        <v>54</v>
      </c>
      <c r="M3387" s="1" t="b">
        <f>OR(Solution!$C$2=1,INDEX(Solution!$A$1:$A$11,Solution!$C$2)=Sales_Pipeline[Country])</f>
        <v>1</v>
      </c>
    </row>
    <row r="3388" spans="1:13" x14ac:dyDescent="0.25">
      <c r="A3388" s="2"/>
      <c r="B3388" s="1" t="s">
        <v>54</v>
      </c>
      <c r="C3388" s="1" t="s">
        <v>54</v>
      </c>
      <c r="D3388" s="1" t="s">
        <v>54</v>
      </c>
      <c r="E3388" s="1" t="s">
        <v>54</v>
      </c>
      <c r="I3388" s="1" t="s">
        <v>54</v>
      </c>
      <c r="J3388" s="2"/>
      <c r="K3388" s="1" t="s">
        <v>54</v>
      </c>
      <c r="M3388" s="1" t="b">
        <f>OR(Solution!$C$2=1,INDEX(Solution!$A$1:$A$11,Solution!$C$2)=Sales_Pipeline[Country])</f>
        <v>1</v>
      </c>
    </row>
    <row r="3389" spans="1:13" x14ac:dyDescent="0.25">
      <c r="A3389" s="2"/>
      <c r="B3389" s="1" t="s">
        <v>54</v>
      </c>
      <c r="C3389" s="1" t="s">
        <v>54</v>
      </c>
      <c r="D3389" s="1" t="s">
        <v>54</v>
      </c>
      <c r="E3389" s="1" t="s">
        <v>54</v>
      </c>
      <c r="I3389" s="1" t="s">
        <v>54</v>
      </c>
      <c r="J3389" s="2"/>
      <c r="K3389" s="1" t="s">
        <v>54</v>
      </c>
      <c r="M3389" s="1" t="b">
        <f>OR(Solution!$C$2=1,INDEX(Solution!$A$1:$A$11,Solution!$C$2)=Sales_Pipeline[Country])</f>
        <v>1</v>
      </c>
    </row>
    <row r="3390" spans="1:13" x14ac:dyDescent="0.25">
      <c r="A3390" s="2"/>
      <c r="B3390" s="1" t="s">
        <v>54</v>
      </c>
      <c r="C3390" s="1" t="s">
        <v>54</v>
      </c>
      <c r="D3390" s="1" t="s">
        <v>54</v>
      </c>
      <c r="E3390" s="1" t="s">
        <v>54</v>
      </c>
      <c r="I3390" s="1" t="s">
        <v>54</v>
      </c>
      <c r="J3390" s="2"/>
      <c r="K3390" s="1" t="s">
        <v>54</v>
      </c>
      <c r="M3390" s="1" t="b">
        <f>OR(Solution!$C$2=1,INDEX(Solution!$A$1:$A$11,Solution!$C$2)=Sales_Pipeline[Country])</f>
        <v>1</v>
      </c>
    </row>
    <row r="3391" spans="1:13" x14ac:dyDescent="0.25">
      <c r="A3391" s="2"/>
      <c r="B3391" s="1" t="s">
        <v>54</v>
      </c>
      <c r="C3391" s="1" t="s">
        <v>54</v>
      </c>
      <c r="D3391" s="1" t="s">
        <v>54</v>
      </c>
      <c r="E3391" s="1" t="s">
        <v>54</v>
      </c>
      <c r="I3391" s="1" t="s">
        <v>54</v>
      </c>
      <c r="J3391" s="2"/>
      <c r="K3391" s="1" t="s">
        <v>54</v>
      </c>
      <c r="M3391" s="1" t="b">
        <f>OR(Solution!$C$2=1,INDEX(Solution!$A$1:$A$11,Solution!$C$2)=Sales_Pipeline[Country])</f>
        <v>1</v>
      </c>
    </row>
    <row r="3392" spans="1:13" x14ac:dyDescent="0.25">
      <c r="A3392" s="2"/>
      <c r="B3392" s="1" t="s">
        <v>54</v>
      </c>
      <c r="C3392" s="1" t="s">
        <v>54</v>
      </c>
      <c r="D3392" s="1" t="s">
        <v>54</v>
      </c>
      <c r="E3392" s="1" t="s">
        <v>54</v>
      </c>
      <c r="I3392" s="1" t="s">
        <v>54</v>
      </c>
      <c r="J3392" s="2"/>
      <c r="K3392" s="1" t="s">
        <v>54</v>
      </c>
      <c r="M3392" s="1" t="b">
        <f>OR(Solution!$C$2=1,INDEX(Solution!$A$1:$A$11,Solution!$C$2)=Sales_Pipeline[Country])</f>
        <v>1</v>
      </c>
    </row>
    <row r="3393" spans="1:13" x14ac:dyDescent="0.25">
      <c r="A3393" s="2"/>
      <c r="B3393" s="1" t="s">
        <v>54</v>
      </c>
      <c r="C3393" s="1" t="s">
        <v>54</v>
      </c>
      <c r="D3393" s="1" t="s">
        <v>54</v>
      </c>
      <c r="E3393" s="1" t="s">
        <v>54</v>
      </c>
      <c r="I3393" s="1" t="s">
        <v>54</v>
      </c>
      <c r="J3393" s="2"/>
      <c r="K3393" s="1" t="s">
        <v>54</v>
      </c>
      <c r="M3393" s="1" t="b">
        <f>OR(Solution!$C$2=1,INDEX(Solution!$A$1:$A$11,Solution!$C$2)=Sales_Pipeline[Country])</f>
        <v>1</v>
      </c>
    </row>
    <row r="3394" spans="1:13" x14ac:dyDescent="0.25">
      <c r="A3394" s="2"/>
      <c r="B3394" s="1" t="s">
        <v>54</v>
      </c>
      <c r="C3394" s="1" t="s">
        <v>54</v>
      </c>
      <c r="D3394" s="1" t="s">
        <v>54</v>
      </c>
      <c r="E3394" s="1" t="s">
        <v>54</v>
      </c>
      <c r="I3394" s="1" t="s">
        <v>54</v>
      </c>
      <c r="J3394" s="2"/>
      <c r="K3394" s="1" t="s">
        <v>54</v>
      </c>
      <c r="M3394" s="1" t="b">
        <f>OR(Solution!$C$2=1,INDEX(Solution!$A$1:$A$11,Solution!$C$2)=Sales_Pipeline[Country])</f>
        <v>1</v>
      </c>
    </row>
    <row r="3395" spans="1:13" x14ac:dyDescent="0.25">
      <c r="A3395" s="2"/>
      <c r="B3395" s="1" t="s">
        <v>54</v>
      </c>
      <c r="C3395" s="1" t="s">
        <v>54</v>
      </c>
      <c r="D3395" s="1" t="s">
        <v>54</v>
      </c>
      <c r="E3395" s="1" t="s">
        <v>54</v>
      </c>
      <c r="I3395" s="1" t="s">
        <v>54</v>
      </c>
      <c r="J3395" s="2"/>
      <c r="K3395" s="1" t="s">
        <v>54</v>
      </c>
      <c r="M3395" s="1" t="b">
        <f>OR(Solution!$C$2=1,INDEX(Solution!$A$1:$A$11,Solution!$C$2)=Sales_Pipeline[Country])</f>
        <v>1</v>
      </c>
    </row>
    <row r="3396" spans="1:13" x14ac:dyDescent="0.25">
      <c r="A3396" s="2"/>
      <c r="B3396" s="1" t="s">
        <v>54</v>
      </c>
      <c r="C3396" s="1" t="s">
        <v>54</v>
      </c>
      <c r="D3396" s="1" t="s">
        <v>54</v>
      </c>
      <c r="E3396" s="1" t="s">
        <v>54</v>
      </c>
      <c r="I3396" s="1" t="s">
        <v>54</v>
      </c>
      <c r="J3396" s="2"/>
      <c r="K3396" s="1" t="s">
        <v>54</v>
      </c>
      <c r="M3396" s="1" t="b">
        <f>OR(Solution!$C$2=1,INDEX(Solution!$A$1:$A$11,Solution!$C$2)=Sales_Pipeline[Country])</f>
        <v>1</v>
      </c>
    </row>
    <row r="3397" spans="1:13" x14ac:dyDescent="0.25">
      <c r="A3397" s="2"/>
      <c r="B3397" s="1" t="s">
        <v>54</v>
      </c>
      <c r="C3397" s="1" t="s">
        <v>54</v>
      </c>
      <c r="D3397" s="1" t="s">
        <v>54</v>
      </c>
      <c r="E3397" s="1" t="s">
        <v>54</v>
      </c>
      <c r="I3397" s="1" t="s">
        <v>54</v>
      </c>
      <c r="J3397" s="2"/>
      <c r="K3397" s="1" t="s">
        <v>54</v>
      </c>
      <c r="M3397" s="1" t="b">
        <f>OR(Solution!$C$2=1,INDEX(Solution!$A$1:$A$11,Solution!$C$2)=Sales_Pipeline[Country])</f>
        <v>1</v>
      </c>
    </row>
    <row r="3398" spans="1:13" x14ac:dyDescent="0.25">
      <c r="A3398" s="2"/>
      <c r="B3398" s="1" t="s">
        <v>54</v>
      </c>
      <c r="C3398" s="1" t="s">
        <v>54</v>
      </c>
      <c r="D3398" s="1" t="s">
        <v>54</v>
      </c>
      <c r="E3398" s="1" t="s">
        <v>54</v>
      </c>
      <c r="I3398" s="1" t="s">
        <v>54</v>
      </c>
      <c r="J3398" s="2"/>
      <c r="K3398" s="1" t="s">
        <v>54</v>
      </c>
      <c r="M3398" s="1" t="b">
        <f>OR(Solution!$C$2=1,INDEX(Solution!$A$1:$A$11,Solution!$C$2)=Sales_Pipeline[Country])</f>
        <v>1</v>
      </c>
    </row>
    <row r="3399" spans="1:13" x14ac:dyDescent="0.25">
      <c r="A3399" s="2"/>
      <c r="B3399" s="1" t="s">
        <v>54</v>
      </c>
      <c r="C3399" s="1" t="s">
        <v>54</v>
      </c>
      <c r="D3399" s="1" t="s">
        <v>54</v>
      </c>
      <c r="E3399" s="1" t="s">
        <v>54</v>
      </c>
      <c r="I3399" s="1" t="s">
        <v>54</v>
      </c>
      <c r="J3399" s="2"/>
      <c r="K3399" s="1" t="s">
        <v>54</v>
      </c>
      <c r="M3399" s="1" t="b">
        <f>OR(Solution!$C$2=1,INDEX(Solution!$A$1:$A$11,Solution!$C$2)=Sales_Pipeline[Country])</f>
        <v>1</v>
      </c>
    </row>
    <row r="3400" spans="1:13" x14ac:dyDescent="0.25">
      <c r="A3400" s="2"/>
      <c r="B3400" s="1" t="s">
        <v>54</v>
      </c>
      <c r="C3400" s="1" t="s">
        <v>54</v>
      </c>
      <c r="D3400" s="1" t="s">
        <v>54</v>
      </c>
      <c r="E3400" s="1" t="s">
        <v>54</v>
      </c>
      <c r="I3400" s="1" t="s">
        <v>54</v>
      </c>
      <c r="J3400" s="2"/>
      <c r="K3400" s="1" t="s">
        <v>54</v>
      </c>
      <c r="M3400" s="1" t="b">
        <f>OR(Solution!$C$2=1,INDEX(Solution!$A$1:$A$11,Solution!$C$2)=Sales_Pipeline[Country])</f>
        <v>1</v>
      </c>
    </row>
    <row r="3401" spans="1:13" x14ac:dyDescent="0.25">
      <c r="A3401" s="2"/>
      <c r="B3401" s="1" t="s">
        <v>54</v>
      </c>
      <c r="C3401" s="1" t="s">
        <v>54</v>
      </c>
      <c r="D3401" s="1" t="s">
        <v>54</v>
      </c>
      <c r="E3401" s="1" t="s">
        <v>54</v>
      </c>
      <c r="I3401" s="1" t="s">
        <v>54</v>
      </c>
      <c r="J3401" s="2"/>
      <c r="K3401" s="1" t="s">
        <v>54</v>
      </c>
      <c r="M3401" s="1" t="b">
        <f>OR(Solution!$C$2=1,INDEX(Solution!$A$1:$A$11,Solution!$C$2)=Sales_Pipeline[Country])</f>
        <v>1</v>
      </c>
    </row>
    <row r="3402" spans="1:13" x14ac:dyDescent="0.25">
      <c r="A3402" s="2"/>
      <c r="B3402" s="1" t="s">
        <v>54</v>
      </c>
      <c r="C3402" s="1" t="s">
        <v>54</v>
      </c>
      <c r="D3402" s="1" t="s">
        <v>54</v>
      </c>
      <c r="E3402" s="1" t="s">
        <v>54</v>
      </c>
      <c r="I3402" s="1" t="s">
        <v>54</v>
      </c>
      <c r="J3402" s="2"/>
      <c r="K3402" s="1" t="s">
        <v>54</v>
      </c>
      <c r="M3402" s="1" t="b">
        <f>OR(Solution!$C$2=1,INDEX(Solution!$A$1:$A$11,Solution!$C$2)=Sales_Pipeline[Country])</f>
        <v>1</v>
      </c>
    </row>
    <row r="3403" spans="1:13" x14ac:dyDescent="0.25">
      <c r="A3403" s="2"/>
      <c r="B3403" s="1" t="s">
        <v>54</v>
      </c>
      <c r="C3403" s="1" t="s">
        <v>54</v>
      </c>
      <c r="D3403" s="1" t="s">
        <v>54</v>
      </c>
      <c r="E3403" s="1" t="s">
        <v>54</v>
      </c>
      <c r="I3403" s="1" t="s">
        <v>54</v>
      </c>
      <c r="J3403" s="2"/>
      <c r="K3403" s="1" t="s">
        <v>54</v>
      </c>
      <c r="M3403" s="1" t="b">
        <f>OR(Solution!$C$2=1,INDEX(Solution!$A$1:$A$11,Solution!$C$2)=Sales_Pipeline[Country])</f>
        <v>1</v>
      </c>
    </row>
    <row r="3404" spans="1:13" x14ac:dyDescent="0.25">
      <c r="A3404" s="2"/>
      <c r="B3404" s="1" t="s">
        <v>54</v>
      </c>
      <c r="C3404" s="1" t="s">
        <v>54</v>
      </c>
      <c r="D3404" s="1" t="s">
        <v>54</v>
      </c>
      <c r="E3404" s="1" t="s">
        <v>54</v>
      </c>
      <c r="I3404" s="1" t="s">
        <v>54</v>
      </c>
      <c r="J3404" s="2"/>
      <c r="K3404" s="1" t="s">
        <v>54</v>
      </c>
      <c r="M3404" s="1" t="b">
        <f>OR(Solution!$C$2=1,INDEX(Solution!$A$1:$A$11,Solution!$C$2)=Sales_Pipeline[Country])</f>
        <v>1</v>
      </c>
    </row>
    <row r="3405" spans="1:13" x14ac:dyDescent="0.25">
      <c r="A3405" s="2"/>
      <c r="B3405" s="1" t="s">
        <v>54</v>
      </c>
      <c r="C3405" s="1" t="s">
        <v>54</v>
      </c>
      <c r="D3405" s="1" t="s">
        <v>54</v>
      </c>
      <c r="E3405" s="1" t="s">
        <v>54</v>
      </c>
      <c r="I3405" s="1" t="s">
        <v>54</v>
      </c>
      <c r="J3405" s="2"/>
      <c r="K3405" s="1" t="s">
        <v>54</v>
      </c>
      <c r="M3405" s="1" t="b">
        <f>OR(Solution!$C$2=1,INDEX(Solution!$A$1:$A$11,Solution!$C$2)=Sales_Pipeline[Country])</f>
        <v>1</v>
      </c>
    </row>
    <row r="3406" spans="1:13" x14ac:dyDescent="0.25">
      <c r="A3406" s="2"/>
      <c r="B3406" s="1" t="s">
        <v>54</v>
      </c>
      <c r="C3406" s="1" t="s">
        <v>54</v>
      </c>
      <c r="D3406" s="1" t="s">
        <v>54</v>
      </c>
      <c r="E3406" s="1" t="s">
        <v>54</v>
      </c>
      <c r="I3406" s="1" t="s">
        <v>54</v>
      </c>
      <c r="J3406" s="2"/>
      <c r="K3406" s="1" t="s">
        <v>54</v>
      </c>
      <c r="M3406" s="1" t="b">
        <f>OR(Solution!$C$2=1,INDEX(Solution!$A$1:$A$11,Solution!$C$2)=Sales_Pipeline[Country])</f>
        <v>1</v>
      </c>
    </row>
    <row r="3407" spans="1:13" x14ac:dyDescent="0.25">
      <c r="A3407" s="2"/>
      <c r="B3407" s="1" t="s">
        <v>54</v>
      </c>
      <c r="C3407" s="1" t="s">
        <v>54</v>
      </c>
      <c r="D3407" s="1" t="s">
        <v>54</v>
      </c>
      <c r="E3407" s="1" t="s">
        <v>54</v>
      </c>
      <c r="I3407" s="1" t="s">
        <v>54</v>
      </c>
      <c r="J3407" s="2"/>
      <c r="K3407" s="1" t="s">
        <v>54</v>
      </c>
      <c r="M3407" s="1" t="b">
        <f>OR(Solution!$C$2=1,INDEX(Solution!$A$1:$A$11,Solution!$C$2)=Sales_Pipeline[Country])</f>
        <v>1</v>
      </c>
    </row>
    <row r="3408" spans="1:13" x14ac:dyDescent="0.25">
      <c r="A3408" s="2"/>
      <c r="B3408" s="1" t="s">
        <v>54</v>
      </c>
      <c r="C3408" s="1" t="s">
        <v>54</v>
      </c>
      <c r="D3408" s="1" t="s">
        <v>54</v>
      </c>
      <c r="E3408" s="1" t="s">
        <v>54</v>
      </c>
      <c r="I3408" s="1" t="s">
        <v>54</v>
      </c>
      <c r="J3408" s="2"/>
      <c r="K3408" s="1" t="s">
        <v>54</v>
      </c>
      <c r="M3408" s="1" t="b">
        <f>OR(Solution!$C$2=1,INDEX(Solution!$A$1:$A$11,Solution!$C$2)=Sales_Pipeline[Country])</f>
        <v>1</v>
      </c>
    </row>
    <row r="3409" spans="1:13" x14ac:dyDescent="0.25">
      <c r="A3409" s="2"/>
      <c r="B3409" s="1" t="s">
        <v>54</v>
      </c>
      <c r="C3409" s="1" t="s">
        <v>54</v>
      </c>
      <c r="D3409" s="1" t="s">
        <v>54</v>
      </c>
      <c r="E3409" s="1" t="s">
        <v>54</v>
      </c>
      <c r="I3409" s="1" t="s">
        <v>54</v>
      </c>
      <c r="J3409" s="2"/>
      <c r="K3409" s="1" t="s">
        <v>54</v>
      </c>
      <c r="M3409" s="1" t="b">
        <f>OR(Solution!$C$2=1,INDEX(Solution!$A$1:$A$11,Solution!$C$2)=Sales_Pipeline[Country])</f>
        <v>1</v>
      </c>
    </row>
    <row r="3410" spans="1:13" x14ac:dyDescent="0.25">
      <c r="A3410" s="2"/>
      <c r="B3410" s="1" t="s">
        <v>54</v>
      </c>
      <c r="C3410" s="1" t="s">
        <v>54</v>
      </c>
      <c r="D3410" s="1" t="s">
        <v>54</v>
      </c>
      <c r="E3410" s="1" t="s">
        <v>54</v>
      </c>
      <c r="I3410" s="1" t="s">
        <v>54</v>
      </c>
      <c r="J3410" s="2"/>
      <c r="K3410" s="1" t="s">
        <v>54</v>
      </c>
      <c r="M3410" s="1" t="b">
        <f>OR(Solution!$C$2=1,INDEX(Solution!$A$1:$A$11,Solution!$C$2)=Sales_Pipeline[Country])</f>
        <v>1</v>
      </c>
    </row>
    <row r="3411" spans="1:13" x14ac:dyDescent="0.25">
      <c r="A3411" s="2"/>
      <c r="B3411" s="1" t="s">
        <v>54</v>
      </c>
      <c r="C3411" s="1" t="s">
        <v>54</v>
      </c>
      <c r="D3411" s="1" t="s">
        <v>54</v>
      </c>
      <c r="E3411" s="1" t="s">
        <v>54</v>
      </c>
      <c r="I3411" s="1" t="s">
        <v>54</v>
      </c>
      <c r="J3411" s="2"/>
      <c r="K3411" s="1" t="s">
        <v>54</v>
      </c>
      <c r="M3411" s="1" t="b">
        <f>OR(Solution!$C$2=1,INDEX(Solution!$A$1:$A$11,Solution!$C$2)=Sales_Pipeline[Country])</f>
        <v>1</v>
      </c>
    </row>
    <row r="3412" spans="1:13" x14ac:dyDescent="0.25">
      <c r="A3412" s="2"/>
      <c r="B3412" s="1" t="s">
        <v>54</v>
      </c>
      <c r="C3412" s="1" t="s">
        <v>54</v>
      </c>
      <c r="D3412" s="1" t="s">
        <v>54</v>
      </c>
      <c r="E3412" s="1" t="s">
        <v>54</v>
      </c>
      <c r="I3412" s="1" t="s">
        <v>54</v>
      </c>
      <c r="J3412" s="2"/>
      <c r="K3412" s="1" t="s">
        <v>54</v>
      </c>
      <c r="M3412" s="1" t="b">
        <f>OR(Solution!$C$2=1,INDEX(Solution!$A$1:$A$11,Solution!$C$2)=Sales_Pipeline[Country])</f>
        <v>1</v>
      </c>
    </row>
    <row r="3413" spans="1:13" x14ac:dyDescent="0.25">
      <c r="A3413" s="2"/>
      <c r="B3413" s="1" t="s">
        <v>54</v>
      </c>
      <c r="C3413" s="1" t="s">
        <v>54</v>
      </c>
      <c r="D3413" s="1" t="s">
        <v>54</v>
      </c>
      <c r="E3413" s="1" t="s">
        <v>54</v>
      </c>
      <c r="I3413" s="1" t="s">
        <v>54</v>
      </c>
      <c r="J3413" s="2"/>
      <c r="K3413" s="1" t="s">
        <v>54</v>
      </c>
      <c r="M3413" s="1" t="b">
        <f>OR(Solution!$C$2=1,INDEX(Solution!$A$1:$A$11,Solution!$C$2)=Sales_Pipeline[Country])</f>
        <v>1</v>
      </c>
    </row>
    <row r="3414" spans="1:13" x14ac:dyDescent="0.25">
      <c r="A3414" s="2"/>
      <c r="B3414" s="1" t="s">
        <v>54</v>
      </c>
      <c r="C3414" s="1" t="s">
        <v>54</v>
      </c>
      <c r="D3414" s="1" t="s">
        <v>54</v>
      </c>
      <c r="E3414" s="1" t="s">
        <v>54</v>
      </c>
      <c r="I3414" s="1" t="s">
        <v>54</v>
      </c>
      <c r="J3414" s="2"/>
      <c r="K3414" s="1" t="s">
        <v>54</v>
      </c>
      <c r="M3414" s="1" t="b">
        <f>OR(Solution!$C$2=1,INDEX(Solution!$A$1:$A$11,Solution!$C$2)=Sales_Pipeline[Country])</f>
        <v>1</v>
      </c>
    </row>
    <row r="3415" spans="1:13" x14ac:dyDescent="0.25">
      <c r="A3415" s="2"/>
      <c r="B3415" s="1" t="s">
        <v>54</v>
      </c>
      <c r="C3415" s="1" t="s">
        <v>54</v>
      </c>
      <c r="D3415" s="1" t="s">
        <v>54</v>
      </c>
      <c r="E3415" s="1" t="s">
        <v>54</v>
      </c>
      <c r="I3415" s="1" t="s">
        <v>54</v>
      </c>
      <c r="J3415" s="2"/>
      <c r="K3415" s="1" t="s">
        <v>54</v>
      </c>
      <c r="M3415" s="1" t="b">
        <f>OR(Solution!$C$2=1,INDEX(Solution!$A$1:$A$11,Solution!$C$2)=Sales_Pipeline[Country])</f>
        <v>1</v>
      </c>
    </row>
    <row r="3416" spans="1:13" x14ac:dyDescent="0.25">
      <c r="A3416" s="2"/>
      <c r="B3416" s="1" t="s">
        <v>54</v>
      </c>
      <c r="C3416" s="1" t="s">
        <v>54</v>
      </c>
      <c r="D3416" s="1" t="s">
        <v>54</v>
      </c>
      <c r="E3416" s="1" t="s">
        <v>54</v>
      </c>
      <c r="I3416" s="1" t="s">
        <v>54</v>
      </c>
      <c r="J3416" s="2"/>
      <c r="K3416" s="1" t="s">
        <v>54</v>
      </c>
      <c r="M3416" s="1" t="b">
        <f>OR(Solution!$C$2=1,INDEX(Solution!$A$1:$A$11,Solution!$C$2)=Sales_Pipeline[Country])</f>
        <v>1</v>
      </c>
    </row>
    <row r="3417" spans="1:13" x14ac:dyDescent="0.25">
      <c r="A3417" s="2"/>
      <c r="B3417" s="1" t="s">
        <v>54</v>
      </c>
      <c r="C3417" s="1" t="s">
        <v>54</v>
      </c>
      <c r="D3417" s="1" t="s">
        <v>54</v>
      </c>
      <c r="E3417" s="1" t="s">
        <v>54</v>
      </c>
      <c r="I3417" s="1" t="s">
        <v>54</v>
      </c>
      <c r="J3417" s="2"/>
      <c r="K3417" s="1" t="s">
        <v>54</v>
      </c>
      <c r="M3417" s="1" t="b">
        <f>OR(Solution!$C$2=1,INDEX(Solution!$A$1:$A$11,Solution!$C$2)=Sales_Pipeline[Country])</f>
        <v>1</v>
      </c>
    </row>
    <row r="3418" spans="1:13" x14ac:dyDescent="0.25">
      <c r="A3418" s="2"/>
      <c r="B3418" s="1" t="s">
        <v>54</v>
      </c>
      <c r="C3418" s="1" t="s">
        <v>54</v>
      </c>
      <c r="D3418" s="1" t="s">
        <v>54</v>
      </c>
      <c r="E3418" s="1" t="s">
        <v>54</v>
      </c>
      <c r="I3418" s="1" t="s">
        <v>54</v>
      </c>
      <c r="J3418" s="2"/>
      <c r="K3418" s="1" t="s">
        <v>54</v>
      </c>
      <c r="M3418" s="1" t="b">
        <f>OR(Solution!$C$2=1,INDEX(Solution!$A$1:$A$11,Solution!$C$2)=Sales_Pipeline[Country])</f>
        <v>1</v>
      </c>
    </row>
    <row r="3419" spans="1:13" x14ac:dyDescent="0.25">
      <c r="A3419" s="2"/>
      <c r="B3419" s="1" t="s">
        <v>54</v>
      </c>
      <c r="C3419" s="1" t="s">
        <v>54</v>
      </c>
      <c r="D3419" s="1" t="s">
        <v>54</v>
      </c>
      <c r="E3419" s="1" t="s">
        <v>54</v>
      </c>
      <c r="I3419" s="1" t="s">
        <v>54</v>
      </c>
      <c r="J3419" s="2"/>
      <c r="K3419" s="1" t="s">
        <v>54</v>
      </c>
      <c r="M3419" s="1" t="b">
        <f>OR(Solution!$C$2=1,INDEX(Solution!$A$1:$A$11,Solution!$C$2)=Sales_Pipeline[Country])</f>
        <v>1</v>
      </c>
    </row>
    <row r="3420" spans="1:13" x14ac:dyDescent="0.25">
      <c r="A3420" s="2"/>
      <c r="B3420" s="1" t="s">
        <v>54</v>
      </c>
      <c r="C3420" s="1" t="s">
        <v>54</v>
      </c>
      <c r="D3420" s="1" t="s">
        <v>54</v>
      </c>
      <c r="E3420" s="1" t="s">
        <v>54</v>
      </c>
      <c r="I3420" s="1" t="s">
        <v>54</v>
      </c>
      <c r="J3420" s="2"/>
      <c r="K3420" s="1" t="s">
        <v>54</v>
      </c>
      <c r="M3420" s="1" t="b">
        <f>OR(Solution!$C$2=1,INDEX(Solution!$A$1:$A$11,Solution!$C$2)=Sales_Pipeline[Country])</f>
        <v>1</v>
      </c>
    </row>
    <row r="3421" spans="1:13" x14ac:dyDescent="0.25">
      <c r="A3421" s="2"/>
      <c r="B3421" s="1" t="s">
        <v>54</v>
      </c>
      <c r="C3421" s="1" t="s">
        <v>54</v>
      </c>
      <c r="D3421" s="1" t="s">
        <v>54</v>
      </c>
      <c r="E3421" s="1" t="s">
        <v>54</v>
      </c>
      <c r="I3421" s="1" t="s">
        <v>54</v>
      </c>
      <c r="J3421" s="2"/>
      <c r="K3421" s="1" t="s">
        <v>54</v>
      </c>
      <c r="M3421" s="1" t="b">
        <f>OR(Solution!$C$2=1,INDEX(Solution!$A$1:$A$11,Solution!$C$2)=Sales_Pipeline[Country])</f>
        <v>1</v>
      </c>
    </row>
    <row r="3422" spans="1:13" x14ac:dyDescent="0.25">
      <c r="A3422" s="2"/>
      <c r="B3422" s="1" t="s">
        <v>54</v>
      </c>
      <c r="C3422" s="1" t="s">
        <v>54</v>
      </c>
      <c r="D3422" s="1" t="s">
        <v>54</v>
      </c>
      <c r="E3422" s="1" t="s">
        <v>54</v>
      </c>
      <c r="I3422" s="1" t="s">
        <v>54</v>
      </c>
      <c r="J3422" s="2"/>
      <c r="K3422" s="1" t="s">
        <v>54</v>
      </c>
      <c r="M3422" s="1" t="b">
        <f>OR(Solution!$C$2=1,INDEX(Solution!$A$1:$A$11,Solution!$C$2)=Sales_Pipeline[Country])</f>
        <v>1</v>
      </c>
    </row>
    <row r="3423" spans="1:13" x14ac:dyDescent="0.25">
      <c r="A3423" s="2"/>
      <c r="B3423" s="1" t="s">
        <v>54</v>
      </c>
      <c r="C3423" s="1" t="s">
        <v>54</v>
      </c>
      <c r="D3423" s="1" t="s">
        <v>54</v>
      </c>
      <c r="E3423" s="1" t="s">
        <v>54</v>
      </c>
      <c r="I3423" s="1" t="s">
        <v>54</v>
      </c>
      <c r="J3423" s="2"/>
      <c r="K3423" s="1" t="s">
        <v>54</v>
      </c>
      <c r="M3423" s="1" t="b">
        <f>OR(Solution!$C$2=1,INDEX(Solution!$A$1:$A$11,Solution!$C$2)=Sales_Pipeline[Country])</f>
        <v>1</v>
      </c>
    </row>
    <row r="3424" spans="1:13" x14ac:dyDescent="0.25">
      <c r="A3424" s="2"/>
      <c r="B3424" s="1" t="s">
        <v>54</v>
      </c>
      <c r="C3424" s="1" t="s">
        <v>54</v>
      </c>
      <c r="D3424" s="1" t="s">
        <v>54</v>
      </c>
      <c r="E3424" s="1" t="s">
        <v>54</v>
      </c>
      <c r="I3424" s="1" t="s">
        <v>54</v>
      </c>
      <c r="J3424" s="2"/>
      <c r="K3424" s="1" t="s">
        <v>54</v>
      </c>
      <c r="M3424" s="1" t="b">
        <f>OR(Solution!$C$2=1,INDEX(Solution!$A$1:$A$11,Solution!$C$2)=Sales_Pipeline[Country])</f>
        <v>1</v>
      </c>
    </row>
    <row r="3425" spans="1:13" x14ac:dyDescent="0.25">
      <c r="A3425" s="2"/>
      <c r="B3425" s="1" t="s">
        <v>54</v>
      </c>
      <c r="C3425" s="1" t="s">
        <v>54</v>
      </c>
      <c r="D3425" s="1" t="s">
        <v>54</v>
      </c>
      <c r="E3425" s="1" t="s">
        <v>54</v>
      </c>
      <c r="I3425" s="1" t="s">
        <v>54</v>
      </c>
      <c r="J3425" s="2"/>
      <c r="K3425" s="1" t="s">
        <v>54</v>
      </c>
      <c r="M3425" s="1" t="b">
        <f>OR(Solution!$C$2=1,INDEX(Solution!$A$1:$A$11,Solution!$C$2)=Sales_Pipeline[Country])</f>
        <v>1</v>
      </c>
    </row>
    <row r="3426" spans="1:13" x14ac:dyDescent="0.25">
      <c r="A3426" s="2"/>
      <c r="B3426" s="1" t="s">
        <v>54</v>
      </c>
      <c r="C3426" s="1" t="s">
        <v>54</v>
      </c>
      <c r="D3426" s="1" t="s">
        <v>54</v>
      </c>
      <c r="E3426" s="1" t="s">
        <v>54</v>
      </c>
      <c r="I3426" s="1" t="s">
        <v>54</v>
      </c>
      <c r="J3426" s="2"/>
      <c r="K3426" s="1" t="s">
        <v>54</v>
      </c>
      <c r="M3426" s="1" t="b">
        <f>OR(Solution!$C$2=1,INDEX(Solution!$A$1:$A$11,Solution!$C$2)=Sales_Pipeline[Country])</f>
        <v>1</v>
      </c>
    </row>
    <row r="3427" spans="1:13" x14ac:dyDescent="0.25">
      <c r="A3427" s="2"/>
      <c r="B3427" s="1" t="s">
        <v>54</v>
      </c>
      <c r="C3427" s="1" t="s">
        <v>54</v>
      </c>
      <c r="D3427" s="1" t="s">
        <v>54</v>
      </c>
      <c r="E3427" s="1" t="s">
        <v>54</v>
      </c>
      <c r="I3427" s="1" t="s">
        <v>54</v>
      </c>
      <c r="J3427" s="2"/>
      <c r="K3427" s="1" t="s">
        <v>54</v>
      </c>
      <c r="M3427" s="1" t="b">
        <f>OR(Solution!$C$2=1,INDEX(Solution!$A$1:$A$11,Solution!$C$2)=Sales_Pipeline[Country])</f>
        <v>1</v>
      </c>
    </row>
    <row r="3428" spans="1:13" x14ac:dyDescent="0.25">
      <c r="A3428" s="2"/>
      <c r="B3428" s="1" t="s">
        <v>54</v>
      </c>
      <c r="C3428" s="1" t="s">
        <v>54</v>
      </c>
      <c r="D3428" s="1" t="s">
        <v>54</v>
      </c>
      <c r="E3428" s="1" t="s">
        <v>54</v>
      </c>
      <c r="I3428" s="1" t="s">
        <v>54</v>
      </c>
      <c r="J3428" s="2"/>
      <c r="K3428" s="1" t="s">
        <v>54</v>
      </c>
      <c r="M3428" s="1" t="b">
        <f>OR(Solution!$C$2=1,INDEX(Solution!$A$1:$A$11,Solution!$C$2)=Sales_Pipeline[Country])</f>
        <v>1</v>
      </c>
    </row>
    <row r="3429" spans="1:13" x14ac:dyDescent="0.25">
      <c r="A3429" s="2"/>
      <c r="B3429" s="1" t="s">
        <v>54</v>
      </c>
      <c r="C3429" s="1" t="s">
        <v>54</v>
      </c>
      <c r="D3429" s="1" t="s">
        <v>54</v>
      </c>
      <c r="E3429" s="1" t="s">
        <v>54</v>
      </c>
      <c r="I3429" s="1" t="s">
        <v>54</v>
      </c>
      <c r="J3429" s="2"/>
      <c r="K3429" s="1" t="s">
        <v>54</v>
      </c>
      <c r="M3429" s="1" t="b">
        <f>OR(Solution!$C$2=1,INDEX(Solution!$A$1:$A$11,Solution!$C$2)=Sales_Pipeline[Country])</f>
        <v>1</v>
      </c>
    </row>
    <row r="3430" spans="1:13" x14ac:dyDescent="0.25">
      <c r="A3430" s="2"/>
      <c r="B3430" s="1" t="s">
        <v>54</v>
      </c>
      <c r="C3430" s="1" t="s">
        <v>54</v>
      </c>
      <c r="D3430" s="1" t="s">
        <v>54</v>
      </c>
      <c r="E3430" s="1" t="s">
        <v>54</v>
      </c>
      <c r="I3430" s="1" t="s">
        <v>54</v>
      </c>
      <c r="J3430" s="2"/>
      <c r="K3430" s="1" t="s">
        <v>54</v>
      </c>
      <c r="M3430" s="1" t="b">
        <f>OR(Solution!$C$2=1,INDEX(Solution!$A$1:$A$11,Solution!$C$2)=Sales_Pipeline[Country])</f>
        <v>1</v>
      </c>
    </row>
    <row r="3431" spans="1:13" x14ac:dyDescent="0.25">
      <c r="A3431" s="2"/>
      <c r="B3431" s="1" t="s">
        <v>54</v>
      </c>
      <c r="C3431" s="1" t="s">
        <v>54</v>
      </c>
      <c r="D3431" s="1" t="s">
        <v>54</v>
      </c>
      <c r="E3431" s="1" t="s">
        <v>54</v>
      </c>
      <c r="I3431" s="1" t="s">
        <v>54</v>
      </c>
      <c r="J3431" s="2"/>
      <c r="K3431" s="1" t="s">
        <v>54</v>
      </c>
      <c r="M3431" s="1" t="b">
        <f>OR(Solution!$C$2=1,INDEX(Solution!$A$1:$A$11,Solution!$C$2)=Sales_Pipeline[Country])</f>
        <v>1</v>
      </c>
    </row>
    <row r="3432" spans="1:13" x14ac:dyDescent="0.25">
      <c r="A3432" s="2"/>
      <c r="B3432" s="1" t="s">
        <v>54</v>
      </c>
      <c r="C3432" s="1" t="s">
        <v>54</v>
      </c>
      <c r="D3432" s="1" t="s">
        <v>54</v>
      </c>
      <c r="E3432" s="1" t="s">
        <v>54</v>
      </c>
      <c r="I3432" s="1" t="s">
        <v>54</v>
      </c>
      <c r="J3432" s="2"/>
      <c r="K3432" s="1" t="s">
        <v>54</v>
      </c>
      <c r="M3432" s="1" t="b">
        <f>OR(Solution!$C$2=1,INDEX(Solution!$A$1:$A$11,Solution!$C$2)=Sales_Pipeline[Country])</f>
        <v>1</v>
      </c>
    </row>
    <row r="3433" spans="1:13" x14ac:dyDescent="0.25">
      <c r="A3433" s="2"/>
      <c r="B3433" s="1" t="s">
        <v>54</v>
      </c>
      <c r="C3433" s="1" t="s">
        <v>54</v>
      </c>
      <c r="D3433" s="1" t="s">
        <v>54</v>
      </c>
      <c r="E3433" s="1" t="s">
        <v>54</v>
      </c>
      <c r="I3433" s="1" t="s">
        <v>54</v>
      </c>
      <c r="J3433" s="2"/>
      <c r="K3433" s="1" t="s">
        <v>54</v>
      </c>
      <c r="M3433" s="1" t="b">
        <f>OR(Solution!$C$2=1,INDEX(Solution!$A$1:$A$11,Solution!$C$2)=Sales_Pipeline[Country])</f>
        <v>1</v>
      </c>
    </row>
    <row r="3434" spans="1:13" x14ac:dyDescent="0.25">
      <c r="A3434" s="2"/>
      <c r="B3434" s="1" t="s">
        <v>54</v>
      </c>
      <c r="C3434" s="1" t="s">
        <v>54</v>
      </c>
      <c r="D3434" s="1" t="s">
        <v>54</v>
      </c>
      <c r="E3434" s="1" t="s">
        <v>54</v>
      </c>
      <c r="I3434" s="1" t="s">
        <v>54</v>
      </c>
      <c r="J3434" s="2"/>
      <c r="K3434" s="1" t="s">
        <v>54</v>
      </c>
      <c r="M3434" s="1" t="b">
        <f>OR(Solution!$C$2=1,INDEX(Solution!$A$1:$A$11,Solution!$C$2)=Sales_Pipeline[Country])</f>
        <v>1</v>
      </c>
    </row>
    <row r="3435" spans="1:13" x14ac:dyDescent="0.25">
      <c r="A3435" s="2"/>
      <c r="B3435" s="1" t="s">
        <v>54</v>
      </c>
      <c r="C3435" s="1" t="s">
        <v>54</v>
      </c>
      <c r="D3435" s="1" t="s">
        <v>54</v>
      </c>
      <c r="E3435" s="1" t="s">
        <v>54</v>
      </c>
      <c r="I3435" s="1" t="s">
        <v>54</v>
      </c>
      <c r="J3435" s="2"/>
      <c r="K3435" s="1" t="s">
        <v>54</v>
      </c>
      <c r="M3435" s="1" t="b">
        <f>OR(Solution!$C$2=1,INDEX(Solution!$A$1:$A$11,Solution!$C$2)=Sales_Pipeline[Country])</f>
        <v>1</v>
      </c>
    </row>
    <row r="3436" spans="1:13" x14ac:dyDescent="0.25">
      <c r="A3436" s="2"/>
      <c r="B3436" s="1" t="s">
        <v>54</v>
      </c>
      <c r="C3436" s="1" t="s">
        <v>54</v>
      </c>
      <c r="D3436" s="1" t="s">
        <v>54</v>
      </c>
      <c r="E3436" s="1" t="s">
        <v>54</v>
      </c>
      <c r="I3436" s="1" t="s">
        <v>54</v>
      </c>
      <c r="J3436" s="2"/>
      <c r="K3436" s="1" t="s">
        <v>54</v>
      </c>
      <c r="M3436" s="1" t="b">
        <f>OR(Solution!$C$2=1,INDEX(Solution!$A$1:$A$11,Solution!$C$2)=Sales_Pipeline[Country])</f>
        <v>1</v>
      </c>
    </row>
    <row r="3437" spans="1:13" x14ac:dyDescent="0.25">
      <c r="A3437" s="2"/>
      <c r="B3437" s="1" t="s">
        <v>54</v>
      </c>
      <c r="C3437" s="1" t="s">
        <v>54</v>
      </c>
      <c r="D3437" s="1" t="s">
        <v>54</v>
      </c>
      <c r="E3437" s="1" t="s">
        <v>54</v>
      </c>
      <c r="I3437" s="1" t="s">
        <v>54</v>
      </c>
      <c r="J3437" s="2"/>
      <c r="K3437" s="1" t="s">
        <v>54</v>
      </c>
      <c r="M3437" s="1" t="b">
        <f>OR(Solution!$C$2=1,INDEX(Solution!$A$1:$A$11,Solution!$C$2)=Sales_Pipeline[Country])</f>
        <v>1</v>
      </c>
    </row>
    <row r="3438" spans="1:13" x14ac:dyDescent="0.25">
      <c r="A3438" s="2"/>
      <c r="B3438" s="1" t="s">
        <v>54</v>
      </c>
      <c r="C3438" s="1" t="s">
        <v>54</v>
      </c>
      <c r="D3438" s="1" t="s">
        <v>54</v>
      </c>
      <c r="E3438" s="1" t="s">
        <v>54</v>
      </c>
      <c r="I3438" s="1" t="s">
        <v>54</v>
      </c>
      <c r="J3438" s="2"/>
      <c r="K3438" s="1" t="s">
        <v>54</v>
      </c>
      <c r="M3438" s="1" t="b">
        <f>OR(Solution!$C$2=1,INDEX(Solution!$A$1:$A$11,Solution!$C$2)=Sales_Pipeline[Country])</f>
        <v>1</v>
      </c>
    </row>
    <row r="3439" spans="1:13" x14ac:dyDescent="0.25">
      <c r="A3439" s="2"/>
      <c r="B3439" s="1" t="s">
        <v>54</v>
      </c>
      <c r="C3439" s="1" t="s">
        <v>54</v>
      </c>
      <c r="D3439" s="1" t="s">
        <v>54</v>
      </c>
      <c r="E3439" s="1" t="s">
        <v>54</v>
      </c>
      <c r="I3439" s="1" t="s">
        <v>54</v>
      </c>
      <c r="J3439" s="2"/>
      <c r="K3439" s="1" t="s">
        <v>54</v>
      </c>
      <c r="M3439" s="1" t="b">
        <f>OR(Solution!$C$2=1,INDEX(Solution!$A$1:$A$11,Solution!$C$2)=Sales_Pipeline[Country])</f>
        <v>1</v>
      </c>
    </row>
    <row r="3440" spans="1:13" x14ac:dyDescent="0.25">
      <c r="A3440" s="2"/>
      <c r="B3440" s="1" t="s">
        <v>54</v>
      </c>
      <c r="C3440" s="1" t="s">
        <v>54</v>
      </c>
      <c r="D3440" s="1" t="s">
        <v>54</v>
      </c>
      <c r="E3440" s="1" t="s">
        <v>54</v>
      </c>
      <c r="I3440" s="1" t="s">
        <v>54</v>
      </c>
      <c r="J3440" s="2"/>
      <c r="K3440" s="1" t="s">
        <v>54</v>
      </c>
      <c r="M3440" s="1" t="b">
        <f>OR(Solution!$C$2=1,INDEX(Solution!$A$1:$A$11,Solution!$C$2)=Sales_Pipeline[Country])</f>
        <v>1</v>
      </c>
    </row>
    <row r="3441" spans="1:13" x14ac:dyDescent="0.25">
      <c r="A3441" s="2"/>
      <c r="B3441" s="1" t="s">
        <v>54</v>
      </c>
      <c r="C3441" s="1" t="s">
        <v>54</v>
      </c>
      <c r="D3441" s="1" t="s">
        <v>54</v>
      </c>
      <c r="E3441" s="1" t="s">
        <v>54</v>
      </c>
      <c r="I3441" s="1" t="s">
        <v>54</v>
      </c>
      <c r="J3441" s="2"/>
      <c r="K3441" s="1" t="s">
        <v>54</v>
      </c>
      <c r="M3441" s="1" t="b">
        <f>OR(Solution!$C$2=1,INDEX(Solution!$A$1:$A$11,Solution!$C$2)=Sales_Pipeline[Country])</f>
        <v>1</v>
      </c>
    </row>
    <row r="3442" spans="1:13" x14ac:dyDescent="0.25">
      <c r="A3442" s="2"/>
      <c r="B3442" s="1" t="s">
        <v>54</v>
      </c>
      <c r="C3442" s="1" t="s">
        <v>54</v>
      </c>
      <c r="D3442" s="1" t="s">
        <v>54</v>
      </c>
      <c r="E3442" s="1" t="s">
        <v>54</v>
      </c>
      <c r="I3442" s="1" t="s">
        <v>54</v>
      </c>
      <c r="J3442" s="2"/>
      <c r="K3442" s="1" t="s">
        <v>54</v>
      </c>
      <c r="M3442" s="1" t="b">
        <f>OR(Solution!$C$2=1,INDEX(Solution!$A$1:$A$11,Solution!$C$2)=Sales_Pipeline[Country])</f>
        <v>1</v>
      </c>
    </row>
    <row r="3443" spans="1:13" x14ac:dyDescent="0.25">
      <c r="A3443" s="2"/>
      <c r="B3443" s="1" t="s">
        <v>54</v>
      </c>
      <c r="C3443" s="1" t="s">
        <v>54</v>
      </c>
      <c r="D3443" s="1" t="s">
        <v>54</v>
      </c>
      <c r="E3443" s="1" t="s">
        <v>54</v>
      </c>
      <c r="I3443" s="1" t="s">
        <v>54</v>
      </c>
      <c r="J3443" s="2"/>
      <c r="K3443" s="1" t="s">
        <v>54</v>
      </c>
      <c r="M3443" s="1" t="b">
        <f>OR(Solution!$C$2=1,INDEX(Solution!$A$1:$A$11,Solution!$C$2)=Sales_Pipeline[Country])</f>
        <v>1</v>
      </c>
    </row>
    <row r="3444" spans="1:13" x14ac:dyDescent="0.25">
      <c r="A3444" s="2"/>
      <c r="B3444" s="1" t="s">
        <v>54</v>
      </c>
      <c r="C3444" s="1" t="s">
        <v>54</v>
      </c>
      <c r="D3444" s="1" t="s">
        <v>54</v>
      </c>
      <c r="E3444" s="1" t="s">
        <v>54</v>
      </c>
      <c r="I3444" s="1" t="s">
        <v>54</v>
      </c>
      <c r="J3444" s="2"/>
      <c r="K3444" s="1" t="s">
        <v>54</v>
      </c>
      <c r="M3444" s="1" t="b">
        <f>OR(Solution!$C$2=1,INDEX(Solution!$A$1:$A$11,Solution!$C$2)=Sales_Pipeline[Country])</f>
        <v>1</v>
      </c>
    </row>
    <row r="3445" spans="1:13" x14ac:dyDescent="0.25">
      <c r="A3445" s="2"/>
      <c r="B3445" s="1" t="s">
        <v>54</v>
      </c>
      <c r="C3445" s="1" t="s">
        <v>54</v>
      </c>
      <c r="D3445" s="1" t="s">
        <v>54</v>
      </c>
      <c r="E3445" s="1" t="s">
        <v>54</v>
      </c>
      <c r="I3445" s="1" t="s">
        <v>54</v>
      </c>
      <c r="J3445" s="2"/>
      <c r="K3445" s="1" t="s">
        <v>54</v>
      </c>
      <c r="M3445" s="1" t="b">
        <f>OR(Solution!$C$2=1,INDEX(Solution!$A$1:$A$11,Solution!$C$2)=Sales_Pipeline[Country])</f>
        <v>1</v>
      </c>
    </row>
    <row r="3446" spans="1:13" x14ac:dyDescent="0.25">
      <c r="A3446" s="2"/>
      <c r="B3446" s="1" t="s">
        <v>54</v>
      </c>
      <c r="C3446" s="1" t="s">
        <v>54</v>
      </c>
      <c r="D3446" s="1" t="s">
        <v>54</v>
      </c>
      <c r="E3446" s="1" t="s">
        <v>54</v>
      </c>
      <c r="I3446" s="1" t="s">
        <v>54</v>
      </c>
      <c r="J3446" s="2"/>
      <c r="K3446" s="1" t="s">
        <v>54</v>
      </c>
      <c r="M3446" s="1" t="b">
        <f>OR(Solution!$C$2=1,INDEX(Solution!$A$1:$A$11,Solution!$C$2)=Sales_Pipeline[Country])</f>
        <v>1</v>
      </c>
    </row>
    <row r="3447" spans="1:13" x14ac:dyDescent="0.25">
      <c r="A3447" s="2"/>
      <c r="B3447" s="1" t="s">
        <v>54</v>
      </c>
      <c r="C3447" s="1" t="s">
        <v>54</v>
      </c>
      <c r="D3447" s="1" t="s">
        <v>54</v>
      </c>
      <c r="E3447" s="1" t="s">
        <v>54</v>
      </c>
      <c r="I3447" s="1" t="s">
        <v>54</v>
      </c>
      <c r="J3447" s="2"/>
      <c r="K3447" s="1" t="s">
        <v>54</v>
      </c>
      <c r="M3447" s="1" t="b">
        <f>OR(Solution!$C$2=1,INDEX(Solution!$A$1:$A$11,Solution!$C$2)=Sales_Pipeline[Country])</f>
        <v>1</v>
      </c>
    </row>
    <row r="3448" spans="1:13" x14ac:dyDescent="0.25">
      <c r="A3448" s="2"/>
      <c r="B3448" s="1" t="s">
        <v>54</v>
      </c>
      <c r="C3448" s="1" t="s">
        <v>54</v>
      </c>
      <c r="D3448" s="1" t="s">
        <v>54</v>
      </c>
      <c r="E3448" s="1" t="s">
        <v>54</v>
      </c>
      <c r="I3448" s="1" t="s">
        <v>54</v>
      </c>
      <c r="J3448" s="2"/>
      <c r="K3448" s="1" t="s">
        <v>54</v>
      </c>
      <c r="M3448" s="1" t="b">
        <f>OR(Solution!$C$2=1,INDEX(Solution!$A$1:$A$11,Solution!$C$2)=Sales_Pipeline[Country])</f>
        <v>1</v>
      </c>
    </row>
    <row r="3449" spans="1:13" x14ac:dyDescent="0.25">
      <c r="A3449" s="2"/>
      <c r="B3449" s="1" t="s">
        <v>54</v>
      </c>
      <c r="C3449" s="1" t="s">
        <v>54</v>
      </c>
      <c r="D3449" s="1" t="s">
        <v>54</v>
      </c>
      <c r="E3449" s="1" t="s">
        <v>54</v>
      </c>
      <c r="I3449" s="1" t="s">
        <v>54</v>
      </c>
      <c r="J3449" s="2"/>
      <c r="K3449" s="1" t="s">
        <v>54</v>
      </c>
      <c r="M3449" s="1" t="b">
        <f>OR(Solution!$C$2=1,INDEX(Solution!$A$1:$A$11,Solution!$C$2)=Sales_Pipeline[Country])</f>
        <v>1</v>
      </c>
    </row>
    <row r="3450" spans="1:13" x14ac:dyDescent="0.25">
      <c r="A3450" s="2"/>
      <c r="B3450" s="1" t="s">
        <v>54</v>
      </c>
      <c r="C3450" s="1" t="s">
        <v>54</v>
      </c>
      <c r="D3450" s="1" t="s">
        <v>54</v>
      </c>
      <c r="E3450" s="1" t="s">
        <v>54</v>
      </c>
      <c r="I3450" s="1" t="s">
        <v>54</v>
      </c>
      <c r="J3450" s="2"/>
      <c r="K3450" s="1" t="s">
        <v>54</v>
      </c>
      <c r="M3450" s="1" t="b">
        <f>OR(Solution!$C$2=1,INDEX(Solution!$A$1:$A$11,Solution!$C$2)=Sales_Pipeline[Country])</f>
        <v>1</v>
      </c>
    </row>
    <row r="3451" spans="1:13" x14ac:dyDescent="0.25">
      <c r="A3451" s="2"/>
      <c r="B3451" s="1" t="s">
        <v>54</v>
      </c>
      <c r="C3451" s="1" t="s">
        <v>54</v>
      </c>
      <c r="D3451" s="1" t="s">
        <v>54</v>
      </c>
      <c r="E3451" s="1" t="s">
        <v>54</v>
      </c>
      <c r="I3451" s="1" t="s">
        <v>54</v>
      </c>
      <c r="J3451" s="2"/>
      <c r="K3451" s="1" t="s">
        <v>54</v>
      </c>
      <c r="M3451" s="1" t="b">
        <f>OR(Solution!$C$2=1,INDEX(Solution!$A$1:$A$11,Solution!$C$2)=Sales_Pipeline[Country])</f>
        <v>1</v>
      </c>
    </row>
    <row r="3452" spans="1:13" x14ac:dyDescent="0.25">
      <c r="A3452" s="2"/>
      <c r="B3452" s="1" t="s">
        <v>54</v>
      </c>
      <c r="C3452" s="1" t="s">
        <v>54</v>
      </c>
      <c r="D3452" s="1" t="s">
        <v>54</v>
      </c>
      <c r="E3452" s="1" t="s">
        <v>54</v>
      </c>
      <c r="I3452" s="1" t="s">
        <v>54</v>
      </c>
      <c r="J3452" s="2"/>
      <c r="K3452" s="1" t="s">
        <v>54</v>
      </c>
      <c r="M3452" s="1" t="b">
        <f>OR(Solution!$C$2=1,INDEX(Solution!$A$1:$A$11,Solution!$C$2)=Sales_Pipeline[Country])</f>
        <v>1</v>
      </c>
    </row>
    <row r="3453" spans="1:13" x14ac:dyDescent="0.25">
      <c r="A3453" s="2"/>
      <c r="B3453" s="1" t="s">
        <v>54</v>
      </c>
      <c r="C3453" s="1" t="s">
        <v>54</v>
      </c>
      <c r="D3453" s="1" t="s">
        <v>54</v>
      </c>
      <c r="E3453" s="1" t="s">
        <v>54</v>
      </c>
      <c r="I3453" s="1" t="s">
        <v>54</v>
      </c>
      <c r="J3453" s="2"/>
      <c r="K3453" s="1" t="s">
        <v>54</v>
      </c>
      <c r="M3453" s="1" t="b">
        <f>OR(Solution!$C$2=1,INDEX(Solution!$A$1:$A$11,Solution!$C$2)=Sales_Pipeline[Country])</f>
        <v>1</v>
      </c>
    </row>
    <row r="3454" spans="1:13" x14ac:dyDescent="0.25">
      <c r="A3454" s="2"/>
      <c r="B3454" s="1" t="s">
        <v>54</v>
      </c>
      <c r="C3454" s="1" t="s">
        <v>54</v>
      </c>
      <c r="D3454" s="1" t="s">
        <v>54</v>
      </c>
      <c r="E3454" s="1" t="s">
        <v>54</v>
      </c>
      <c r="I3454" s="1" t="s">
        <v>54</v>
      </c>
      <c r="J3454" s="2"/>
      <c r="K3454" s="1" t="s">
        <v>54</v>
      </c>
      <c r="M3454" s="1" t="b">
        <f>OR(Solution!$C$2=1,INDEX(Solution!$A$1:$A$11,Solution!$C$2)=Sales_Pipeline[Country])</f>
        <v>1</v>
      </c>
    </row>
    <row r="3455" spans="1:13" x14ac:dyDescent="0.25">
      <c r="A3455" s="2"/>
      <c r="B3455" s="1" t="s">
        <v>54</v>
      </c>
      <c r="C3455" s="1" t="s">
        <v>54</v>
      </c>
      <c r="D3455" s="1" t="s">
        <v>54</v>
      </c>
      <c r="E3455" s="1" t="s">
        <v>54</v>
      </c>
      <c r="I3455" s="1" t="s">
        <v>54</v>
      </c>
      <c r="J3455" s="2"/>
      <c r="K3455" s="1" t="s">
        <v>54</v>
      </c>
      <c r="M3455" s="1" t="b">
        <f>OR(Solution!$C$2=1,INDEX(Solution!$A$1:$A$11,Solution!$C$2)=Sales_Pipeline[Country])</f>
        <v>1</v>
      </c>
    </row>
    <row r="3456" spans="1:13" x14ac:dyDescent="0.25">
      <c r="A3456" s="2"/>
      <c r="B3456" s="1" t="s">
        <v>54</v>
      </c>
      <c r="C3456" s="1" t="s">
        <v>54</v>
      </c>
      <c r="D3456" s="1" t="s">
        <v>54</v>
      </c>
      <c r="E3456" s="1" t="s">
        <v>54</v>
      </c>
      <c r="I3456" s="1" t="s">
        <v>54</v>
      </c>
      <c r="J3456" s="2"/>
      <c r="K3456" s="1" t="s">
        <v>54</v>
      </c>
      <c r="M3456" s="1" t="b">
        <f>OR(Solution!$C$2=1,INDEX(Solution!$A$1:$A$11,Solution!$C$2)=Sales_Pipeline[Country])</f>
        <v>1</v>
      </c>
    </row>
    <row r="3457" spans="1:13" x14ac:dyDescent="0.25">
      <c r="A3457" s="2"/>
      <c r="B3457" s="1" t="s">
        <v>54</v>
      </c>
      <c r="C3457" s="1" t="s">
        <v>54</v>
      </c>
      <c r="D3457" s="1" t="s">
        <v>54</v>
      </c>
      <c r="E3457" s="1" t="s">
        <v>54</v>
      </c>
      <c r="I3457" s="1" t="s">
        <v>54</v>
      </c>
      <c r="J3457" s="2"/>
      <c r="K3457" s="1" t="s">
        <v>54</v>
      </c>
      <c r="M3457" s="1" t="b">
        <f>OR(Solution!$C$2=1,INDEX(Solution!$A$1:$A$11,Solution!$C$2)=Sales_Pipeline[Country])</f>
        <v>1</v>
      </c>
    </row>
    <row r="3458" spans="1:13" x14ac:dyDescent="0.25">
      <c r="A3458" s="2"/>
      <c r="B3458" s="1" t="s">
        <v>54</v>
      </c>
      <c r="C3458" s="1" t="s">
        <v>54</v>
      </c>
      <c r="D3458" s="1" t="s">
        <v>54</v>
      </c>
      <c r="E3458" s="1" t="s">
        <v>54</v>
      </c>
      <c r="I3458" s="1" t="s">
        <v>54</v>
      </c>
      <c r="J3458" s="2"/>
      <c r="K3458" s="1" t="s">
        <v>54</v>
      </c>
      <c r="M3458" s="1" t="b">
        <f>OR(Solution!$C$2=1,INDEX(Solution!$A$1:$A$11,Solution!$C$2)=Sales_Pipeline[Country])</f>
        <v>1</v>
      </c>
    </row>
    <row r="3459" spans="1:13" x14ac:dyDescent="0.25">
      <c r="A3459" s="2"/>
      <c r="B3459" s="1" t="s">
        <v>54</v>
      </c>
      <c r="C3459" s="1" t="s">
        <v>54</v>
      </c>
      <c r="D3459" s="1" t="s">
        <v>54</v>
      </c>
      <c r="E3459" s="1" t="s">
        <v>54</v>
      </c>
      <c r="I3459" s="1" t="s">
        <v>54</v>
      </c>
      <c r="J3459" s="2"/>
      <c r="K3459" s="1" t="s">
        <v>54</v>
      </c>
      <c r="M3459" s="1" t="b">
        <f>OR(Solution!$C$2=1,INDEX(Solution!$A$1:$A$11,Solution!$C$2)=Sales_Pipeline[Country])</f>
        <v>1</v>
      </c>
    </row>
    <row r="3460" spans="1:13" x14ac:dyDescent="0.25">
      <c r="A3460" s="2"/>
      <c r="B3460" s="1" t="s">
        <v>54</v>
      </c>
      <c r="C3460" s="1" t="s">
        <v>54</v>
      </c>
      <c r="D3460" s="1" t="s">
        <v>54</v>
      </c>
      <c r="E3460" s="1" t="s">
        <v>54</v>
      </c>
      <c r="I3460" s="1" t="s">
        <v>54</v>
      </c>
      <c r="J3460" s="2"/>
      <c r="K3460" s="1" t="s">
        <v>54</v>
      </c>
      <c r="M3460" s="1" t="b">
        <f>OR(Solution!$C$2=1,INDEX(Solution!$A$1:$A$11,Solution!$C$2)=Sales_Pipeline[Country])</f>
        <v>1</v>
      </c>
    </row>
    <row r="3461" spans="1:13" x14ac:dyDescent="0.25">
      <c r="A3461" s="2"/>
      <c r="B3461" s="1" t="s">
        <v>54</v>
      </c>
      <c r="C3461" s="1" t="s">
        <v>54</v>
      </c>
      <c r="D3461" s="1" t="s">
        <v>54</v>
      </c>
      <c r="E3461" s="1" t="s">
        <v>54</v>
      </c>
      <c r="I3461" s="1" t="s">
        <v>54</v>
      </c>
      <c r="J3461" s="2"/>
      <c r="K3461" s="1" t="s">
        <v>54</v>
      </c>
      <c r="M3461" s="1" t="b">
        <f>OR(Solution!$C$2=1,INDEX(Solution!$A$1:$A$11,Solution!$C$2)=Sales_Pipeline[Country])</f>
        <v>1</v>
      </c>
    </row>
    <row r="3462" spans="1:13" x14ac:dyDescent="0.25">
      <c r="A3462" s="2"/>
      <c r="B3462" s="1" t="s">
        <v>54</v>
      </c>
      <c r="C3462" s="1" t="s">
        <v>54</v>
      </c>
      <c r="D3462" s="1" t="s">
        <v>54</v>
      </c>
      <c r="E3462" s="1" t="s">
        <v>54</v>
      </c>
      <c r="I3462" s="1" t="s">
        <v>54</v>
      </c>
      <c r="J3462" s="2"/>
      <c r="K3462" s="1" t="s">
        <v>54</v>
      </c>
      <c r="M3462" s="1" t="b">
        <f>OR(Solution!$C$2=1,INDEX(Solution!$A$1:$A$11,Solution!$C$2)=Sales_Pipeline[Country])</f>
        <v>1</v>
      </c>
    </row>
    <row r="3463" spans="1:13" x14ac:dyDescent="0.25">
      <c r="A3463" s="2"/>
      <c r="B3463" s="1" t="s">
        <v>54</v>
      </c>
      <c r="C3463" s="1" t="s">
        <v>54</v>
      </c>
      <c r="D3463" s="1" t="s">
        <v>54</v>
      </c>
      <c r="E3463" s="1" t="s">
        <v>54</v>
      </c>
      <c r="I3463" s="1" t="s">
        <v>54</v>
      </c>
      <c r="J3463" s="2"/>
      <c r="K3463" s="1" t="s">
        <v>54</v>
      </c>
      <c r="M3463" s="1" t="b">
        <f>OR(Solution!$C$2=1,INDEX(Solution!$A$1:$A$11,Solution!$C$2)=Sales_Pipeline[Country])</f>
        <v>1</v>
      </c>
    </row>
    <row r="3464" spans="1:13" x14ac:dyDescent="0.25">
      <c r="A3464" s="2"/>
      <c r="B3464" s="1" t="s">
        <v>54</v>
      </c>
      <c r="C3464" s="1" t="s">
        <v>54</v>
      </c>
      <c r="D3464" s="1" t="s">
        <v>54</v>
      </c>
      <c r="E3464" s="1" t="s">
        <v>54</v>
      </c>
      <c r="I3464" s="1" t="s">
        <v>54</v>
      </c>
      <c r="J3464" s="2"/>
      <c r="K3464" s="1" t="s">
        <v>54</v>
      </c>
      <c r="M3464" s="1" t="b">
        <f>OR(Solution!$C$2=1,INDEX(Solution!$A$1:$A$11,Solution!$C$2)=Sales_Pipeline[Country])</f>
        <v>1</v>
      </c>
    </row>
    <row r="3465" spans="1:13" x14ac:dyDescent="0.25">
      <c r="A3465" s="2"/>
      <c r="B3465" s="1" t="s">
        <v>54</v>
      </c>
      <c r="C3465" s="1" t="s">
        <v>54</v>
      </c>
      <c r="D3465" s="1" t="s">
        <v>54</v>
      </c>
      <c r="E3465" s="1" t="s">
        <v>54</v>
      </c>
      <c r="I3465" s="1" t="s">
        <v>54</v>
      </c>
      <c r="J3465" s="2"/>
      <c r="K3465" s="1" t="s">
        <v>54</v>
      </c>
      <c r="M3465" s="1" t="b">
        <f>OR(Solution!$C$2=1,INDEX(Solution!$A$1:$A$11,Solution!$C$2)=Sales_Pipeline[Country])</f>
        <v>1</v>
      </c>
    </row>
    <row r="3466" spans="1:13" x14ac:dyDescent="0.25">
      <c r="A3466" s="2"/>
      <c r="B3466" s="1" t="s">
        <v>54</v>
      </c>
      <c r="C3466" s="1" t="s">
        <v>54</v>
      </c>
      <c r="D3466" s="1" t="s">
        <v>54</v>
      </c>
      <c r="E3466" s="1" t="s">
        <v>54</v>
      </c>
      <c r="I3466" s="1" t="s">
        <v>54</v>
      </c>
      <c r="J3466" s="2"/>
      <c r="K3466" s="1" t="s">
        <v>54</v>
      </c>
      <c r="M3466" s="1" t="b">
        <f>OR(Solution!$C$2=1,INDEX(Solution!$A$1:$A$11,Solution!$C$2)=Sales_Pipeline[Country])</f>
        <v>1</v>
      </c>
    </row>
    <row r="3467" spans="1:13" x14ac:dyDescent="0.25">
      <c r="A3467" s="2"/>
      <c r="B3467" s="1" t="s">
        <v>54</v>
      </c>
      <c r="C3467" s="1" t="s">
        <v>54</v>
      </c>
      <c r="D3467" s="1" t="s">
        <v>54</v>
      </c>
      <c r="E3467" s="1" t="s">
        <v>54</v>
      </c>
      <c r="I3467" s="1" t="s">
        <v>54</v>
      </c>
      <c r="J3467" s="2"/>
      <c r="K3467" s="1" t="s">
        <v>54</v>
      </c>
      <c r="M3467" s="1" t="b">
        <f>OR(Solution!$C$2=1,INDEX(Solution!$A$1:$A$11,Solution!$C$2)=Sales_Pipeline[Country])</f>
        <v>1</v>
      </c>
    </row>
    <row r="3468" spans="1:13" x14ac:dyDescent="0.25">
      <c r="A3468" s="2"/>
      <c r="B3468" s="1" t="s">
        <v>54</v>
      </c>
      <c r="C3468" s="1" t="s">
        <v>54</v>
      </c>
      <c r="D3468" s="1" t="s">
        <v>54</v>
      </c>
      <c r="E3468" s="1" t="s">
        <v>54</v>
      </c>
      <c r="I3468" s="1" t="s">
        <v>54</v>
      </c>
      <c r="J3468" s="2"/>
      <c r="K3468" s="1" t="s">
        <v>54</v>
      </c>
      <c r="M3468" s="1" t="b">
        <f>OR(Solution!$C$2=1,INDEX(Solution!$A$1:$A$11,Solution!$C$2)=Sales_Pipeline[Country])</f>
        <v>1</v>
      </c>
    </row>
    <row r="3469" spans="1:13" x14ac:dyDescent="0.25">
      <c r="A3469" s="2"/>
      <c r="B3469" s="1" t="s">
        <v>54</v>
      </c>
      <c r="C3469" s="1" t="s">
        <v>54</v>
      </c>
      <c r="D3469" s="1" t="s">
        <v>54</v>
      </c>
      <c r="E3469" s="1" t="s">
        <v>54</v>
      </c>
      <c r="I3469" s="1" t="s">
        <v>54</v>
      </c>
      <c r="J3469" s="2"/>
      <c r="K3469" s="1" t="s">
        <v>54</v>
      </c>
      <c r="M3469" s="1" t="b">
        <f>OR(Solution!$C$2=1,INDEX(Solution!$A$1:$A$11,Solution!$C$2)=Sales_Pipeline[Country])</f>
        <v>1</v>
      </c>
    </row>
    <row r="3470" spans="1:13" x14ac:dyDescent="0.25">
      <c r="A3470" s="2"/>
      <c r="B3470" s="1" t="s">
        <v>54</v>
      </c>
      <c r="C3470" s="1" t="s">
        <v>54</v>
      </c>
      <c r="D3470" s="1" t="s">
        <v>54</v>
      </c>
      <c r="E3470" s="1" t="s">
        <v>54</v>
      </c>
      <c r="I3470" s="1" t="s">
        <v>54</v>
      </c>
      <c r="J3470" s="2"/>
      <c r="K3470" s="1" t="s">
        <v>54</v>
      </c>
      <c r="M3470" s="1" t="b">
        <f>OR(Solution!$C$2=1,INDEX(Solution!$A$1:$A$11,Solution!$C$2)=Sales_Pipeline[Country])</f>
        <v>1</v>
      </c>
    </row>
    <row r="3471" spans="1:13" x14ac:dyDescent="0.25">
      <c r="A3471" s="2"/>
      <c r="B3471" s="1" t="s">
        <v>54</v>
      </c>
      <c r="C3471" s="1" t="s">
        <v>54</v>
      </c>
      <c r="D3471" s="1" t="s">
        <v>54</v>
      </c>
      <c r="E3471" s="1" t="s">
        <v>54</v>
      </c>
      <c r="I3471" s="1" t="s">
        <v>54</v>
      </c>
      <c r="J3471" s="2"/>
      <c r="K3471" s="1" t="s">
        <v>54</v>
      </c>
      <c r="M3471" s="1" t="b">
        <f>OR(Solution!$C$2=1,INDEX(Solution!$A$1:$A$11,Solution!$C$2)=Sales_Pipeline[Country])</f>
        <v>1</v>
      </c>
    </row>
    <row r="3472" spans="1:13" x14ac:dyDescent="0.25">
      <c r="A3472" s="2"/>
      <c r="B3472" s="1" t="s">
        <v>54</v>
      </c>
      <c r="C3472" s="1" t="s">
        <v>54</v>
      </c>
      <c r="D3472" s="1" t="s">
        <v>54</v>
      </c>
      <c r="E3472" s="1" t="s">
        <v>54</v>
      </c>
      <c r="I3472" s="1" t="s">
        <v>54</v>
      </c>
      <c r="J3472" s="2"/>
      <c r="K3472" s="1" t="s">
        <v>54</v>
      </c>
      <c r="M3472" s="1" t="b">
        <f>OR(Solution!$C$2=1,INDEX(Solution!$A$1:$A$11,Solution!$C$2)=Sales_Pipeline[Country])</f>
        <v>1</v>
      </c>
    </row>
    <row r="3473" spans="1:13" x14ac:dyDescent="0.25">
      <c r="A3473" s="2"/>
      <c r="B3473" s="1" t="s">
        <v>54</v>
      </c>
      <c r="C3473" s="1" t="s">
        <v>54</v>
      </c>
      <c r="D3473" s="1" t="s">
        <v>54</v>
      </c>
      <c r="E3473" s="1" t="s">
        <v>54</v>
      </c>
      <c r="I3473" s="1" t="s">
        <v>54</v>
      </c>
      <c r="J3473" s="2"/>
      <c r="K3473" s="1" t="s">
        <v>54</v>
      </c>
      <c r="M3473" s="1" t="b">
        <f>OR(Solution!$C$2=1,INDEX(Solution!$A$1:$A$11,Solution!$C$2)=Sales_Pipeline[Country])</f>
        <v>1</v>
      </c>
    </row>
    <row r="3474" spans="1:13" x14ac:dyDescent="0.25">
      <c r="A3474" s="2"/>
      <c r="B3474" s="1" t="s">
        <v>54</v>
      </c>
      <c r="C3474" s="1" t="s">
        <v>54</v>
      </c>
      <c r="D3474" s="1" t="s">
        <v>54</v>
      </c>
      <c r="E3474" s="1" t="s">
        <v>54</v>
      </c>
      <c r="I3474" s="1" t="s">
        <v>54</v>
      </c>
      <c r="J3474" s="2"/>
      <c r="K3474" s="1" t="s">
        <v>54</v>
      </c>
      <c r="M3474" s="1" t="b">
        <f>OR(Solution!$C$2=1,INDEX(Solution!$A$1:$A$11,Solution!$C$2)=Sales_Pipeline[Country])</f>
        <v>1</v>
      </c>
    </row>
    <row r="3475" spans="1:13" x14ac:dyDescent="0.25">
      <c r="A3475" s="2"/>
      <c r="B3475" s="1" t="s">
        <v>54</v>
      </c>
      <c r="C3475" s="1" t="s">
        <v>54</v>
      </c>
      <c r="D3475" s="1" t="s">
        <v>54</v>
      </c>
      <c r="E3475" s="1" t="s">
        <v>54</v>
      </c>
      <c r="I3475" s="1" t="s">
        <v>54</v>
      </c>
      <c r="J3475" s="2"/>
      <c r="K3475" s="1" t="s">
        <v>54</v>
      </c>
      <c r="M3475" s="1" t="b">
        <f>OR(Solution!$C$2=1,INDEX(Solution!$A$1:$A$11,Solution!$C$2)=Sales_Pipeline[Country])</f>
        <v>1</v>
      </c>
    </row>
    <row r="3476" spans="1:13" x14ac:dyDescent="0.25">
      <c r="A3476" s="2"/>
      <c r="B3476" s="1" t="s">
        <v>54</v>
      </c>
      <c r="C3476" s="1" t="s">
        <v>54</v>
      </c>
      <c r="D3476" s="1" t="s">
        <v>54</v>
      </c>
      <c r="E3476" s="1" t="s">
        <v>54</v>
      </c>
      <c r="I3476" s="1" t="s">
        <v>54</v>
      </c>
      <c r="J3476" s="2"/>
      <c r="K3476" s="1" t="s">
        <v>54</v>
      </c>
      <c r="M3476" s="1" t="b">
        <f>OR(Solution!$C$2=1,INDEX(Solution!$A$1:$A$11,Solution!$C$2)=Sales_Pipeline[Country])</f>
        <v>1</v>
      </c>
    </row>
    <row r="3477" spans="1:13" x14ac:dyDescent="0.25">
      <c r="A3477" s="2"/>
      <c r="B3477" s="1" t="s">
        <v>54</v>
      </c>
      <c r="C3477" s="1" t="s">
        <v>54</v>
      </c>
      <c r="D3477" s="1" t="s">
        <v>54</v>
      </c>
      <c r="E3477" s="1" t="s">
        <v>54</v>
      </c>
      <c r="I3477" s="1" t="s">
        <v>54</v>
      </c>
      <c r="J3477" s="2"/>
      <c r="K3477" s="1" t="s">
        <v>54</v>
      </c>
      <c r="M3477" s="1" t="b">
        <f>OR(Solution!$C$2=1,INDEX(Solution!$A$1:$A$11,Solution!$C$2)=Sales_Pipeline[Country])</f>
        <v>1</v>
      </c>
    </row>
    <row r="3478" spans="1:13" x14ac:dyDescent="0.25">
      <c r="A3478" s="2"/>
      <c r="B3478" s="1" t="s">
        <v>54</v>
      </c>
      <c r="C3478" s="1" t="s">
        <v>54</v>
      </c>
      <c r="D3478" s="1" t="s">
        <v>54</v>
      </c>
      <c r="E3478" s="1" t="s">
        <v>54</v>
      </c>
      <c r="I3478" s="1" t="s">
        <v>54</v>
      </c>
      <c r="J3478" s="2"/>
      <c r="K3478" s="1" t="s">
        <v>54</v>
      </c>
      <c r="M3478" s="1" t="b">
        <f>OR(Solution!$C$2=1,INDEX(Solution!$A$1:$A$11,Solution!$C$2)=Sales_Pipeline[Country])</f>
        <v>1</v>
      </c>
    </row>
    <row r="3479" spans="1:13" x14ac:dyDescent="0.25">
      <c r="A3479" s="2"/>
      <c r="B3479" s="1" t="s">
        <v>54</v>
      </c>
      <c r="C3479" s="1" t="s">
        <v>54</v>
      </c>
      <c r="D3479" s="1" t="s">
        <v>54</v>
      </c>
      <c r="E3479" s="1" t="s">
        <v>54</v>
      </c>
      <c r="I3479" s="1" t="s">
        <v>54</v>
      </c>
      <c r="J3479" s="2"/>
      <c r="K3479" s="1" t="s">
        <v>54</v>
      </c>
      <c r="M3479" s="1" t="b">
        <f>OR(Solution!$C$2=1,INDEX(Solution!$A$1:$A$11,Solution!$C$2)=Sales_Pipeline[Country])</f>
        <v>1</v>
      </c>
    </row>
    <row r="3480" spans="1:13" x14ac:dyDescent="0.25">
      <c r="A3480" s="2"/>
      <c r="B3480" s="1" t="s">
        <v>54</v>
      </c>
      <c r="C3480" s="1" t="s">
        <v>54</v>
      </c>
      <c r="D3480" s="1" t="s">
        <v>54</v>
      </c>
      <c r="E3480" s="1" t="s">
        <v>54</v>
      </c>
      <c r="I3480" s="1" t="s">
        <v>54</v>
      </c>
      <c r="J3480" s="2"/>
      <c r="K3480" s="1" t="s">
        <v>54</v>
      </c>
      <c r="M3480" s="1" t="b">
        <f>OR(Solution!$C$2=1,INDEX(Solution!$A$1:$A$11,Solution!$C$2)=Sales_Pipeline[Country])</f>
        <v>1</v>
      </c>
    </row>
    <row r="3481" spans="1:13" x14ac:dyDescent="0.25">
      <c r="A3481" s="2"/>
      <c r="B3481" s="1" t="s">
        <v>54</v>
      </c>
      <c r="C3481" s="1" t="s">
        <v>54</v>
      </c>
      <c r="D3481" s="1" t="s">
        <v>54</v>
      </c>
      <c r="E3481" s="1" t="s">
        <v>54</v>
      </c>
      <c r="I3481" s="1" t="s">
        <v>54</v>
      </c>
      <c r="J3481" s="2"/>
      <c r="K3481" s="1" t="s">
        <v>54</v>
      </c>
      <c r="M3481" s="1" t="b">
        <f>OR(Solution!$C$2=1,INDEX(Solution!$A$1:$A$11,Solution!$C$2)=Sales_Pipeline[Country])</f>
        <v>1</v>
      </c>
    </row>
    <row r="3482" spans="1:13" x14ac:dyDescent="0.25">
      <c r="A3482" s="2"/>
      <c r="B3482" s="1" t="s">
        <v>54</v>
      </c>
      <c r="C3482" s="1" t="s">
        <v>54</v>
      </c>
      <c r="D3482" s="1" t="s">
        <v>54</v>
      </c>
      <c r="E3482" s="1" t="s">
        <v>54</v>
      </c>
      <c r="I3482" s="1" t="s">
        <v>54</v>
      </c>
      <c r="J3482" s="2"/>
      <c r="K3482" s="1" t="s">
        <v>54</v>
      </c>
      <c r="M3482" s="1" t="b">
        <f>OR(Solution!$C$2=1,INDEX(Solution!$A$1:$A$11,Solution!$C$2)=Sales_Pipeline[Country])</f>
        <v>1</v>
      </c>
    </row>
    <row r="3483" spans="1:13" x14ac:dyDescent="0.25">
      <c r="A3483" s="2"/>
      <c r="B3483" s="1" t="s">
        <v>54</v>
      </c>
      <c r="C3483" s="1" t="s">
        <v>54</v>
      </c>
      <c r="D3483" s="1" t="s">
        <v>54</v>
      </c>
      <c r="E3483" s="1" t="s">
        <v>54</v>
      </c>
      <c r="I3483" s="1" t="s">
        <v>54</v>
      </c>
      <c r="J3483" s="2"/>
      <c r="K3483" s="1" t="s">
        <v>54</v>
      </c>
      <c r="M3483" s="1" t="b">
        <f>OR(Solution!$C$2=1,INDEX(Solution!$A$1:$A$11,Solution!$C$2)=Sales_Pipeline[Country])</f>
        <v>1</v>
      </c>
    </row>
    <row r="3484" spans="1:13" x14ac:dyDescent="0.25">
      <c r="A3484" s="2"/>
      <c r="B3484" s="1" t="s">
        <v>54</v>
      </c>
      <c r="C3484" s="1" t="s">
        <v>54</v>
      </c>
      <c r="D3484" s="1" t="s">
        <v>54</v>
      </c>
      <c r="E3484" s="1" t="s">
        <v>54</v>
      </c>
      <c r="I3484" s="1" t="s">
        <v>54</v>
      </c>
      <c r="J3484" s="2"/>
      <c r="K3484" s="1" t="s">
        <v>54</v>
      </c>
      <c r="M3484" s="1" t="b">
        <f>OR(Solution!$C$2=1,INDEX(Solution!$A$1:$A$11,Solution!$C$2)=Sales_Pipeline[Country])</f>
        <v>1</v>
      </c>
    </row>
    <row r="3485" spans="1:13" x14ac:dyDescent="0.25">
      <c r="A3485" s="2"/>
      <c r="B3485" s="1" t="s">
        <v>54</v>
      </c>
      <c r="C3485" s="1" t="s">
        <v>54</v>
      </c>
      <c r="D3485" s="1" t="s">
        <v>54</v>
      </c>
      <c r="E3485" s="1" t="s">
        <v>54</v>
      </c>
      <c r="I3485" s="1" t="s">
        <v>54</v>
      </c>
      <c r="J3485" s="2"/>
      <c r="K3485" s="1" t="s">
        <v>54</v>
      </c>
      <c r="M3485" s="1" t="b">
        <f>OR(Solution!$C$2=1,INDEX(Solution!$A$1:$A$11,Solution!$C$2)=Sales_Pipeline[Country])</f>
        <v>1</v>
      </c>
    </row>
    <row r="3486" spans="1:13" x14ac:dyDescent="0.25">
      <c r="A3486" s="2"/>
      <c r="B3486" s="1" t="s">
        <v>54</v>
      </c>
      <c r="C3486" s="1" t="s">
        <v>54</v>
      </c>
      <c r="D3486" s="1" t="s">
        <v>54</v>
      </c>
      <c r="E3486" s="1" t="s">
        <v>54</v>
      </c>
      <c r="I3486" s="1" t="s">
        <v>54</v>
      </c>
      <c r="J3486" s="2"/>
      <c r="K3486" s="1" t="s">
        <v>54</v>
      </c>
      <c r="M3486" s="1" t="b">
        <f>OR(Solution!$C$2=1,INDEX(Solution!$A$1:$A$11,Solution!$C$2)=Sales_Pipeline[Country])</f>
        <v>1</v>
      </c>
    </row>
    <row r="3487" spans="1:13" x14ac:dyDescent="0.25">
      <c r="A3487" s="2"/>
      <c r="B3487" s="1" t="s">
        <v>54</v>
      </c>
      <c r="C3487" s="1" t="s">
        <v>54</v>
      </c>
      <c r="D3487" s="1" t="s">
        <v>54</v>
      </c>
      <c r="E3487" s="1" t="s">
        <v>54</v>
      </c>
      <c r="I3487" s="1" t="s">
        <v>54</v>
      </c>
      <c r="J3487" s="2"/>
      <c r="K3487" s="1" t="s">
        <v>54</v>
      </c>
      <c r="M3487" s="1" t="b">
        <f>OR(Solution!$C$2=1,INDEX(Solution!$A$1:$A$11,Solution!$C$2)=Sales_Pipeline[Country])</f>
        <v>1</v>
      </c>
    </row>
    <row r="3488" spans="1:13" x14ac:dyDescent="0.25">
      <c r="A3488" s="2"/>
      <c r="B3488" s="1" t="s">
        <v>54</v>
      </c>
      <c r="C3488" s="1" t="s">
        <v>54</v>
      </c>
      <c r="D3488" s="1" t="s">
        <v>54</v>
      </c>
      <c r="E3488" s="1" t="s">
        <v>54</v>
      </c>
      <c r="I3488" s="1" t="s">
        <v>54</v>
      </c>
      <c r="J3488" s="2"/>
      <c r="K3488" s="1" t="s">
        <v>54</v>
      </c>
      <c r="M3488" s="1" t="b">
        <f>OR(Solution!$C$2=1,INDEX(Solution!$A$1:$A$11,Solution!$C$2)=Sales_Pipeline[Country])</f>
        <v>1</v>
      </c>
    </row>
    <row r="3489" spans="1:13" x14ac:dyDescent="0.25">
      <c r="A3489" s="2"/>
      <c r="B3489" s="1" t="s">
        <v>54</v>
      </c>
      <c r="C3489" s="1" t="s">
        <v>54</v>
      </c>
      <c r="D3489" s="1" t="s">
        <v>54</v>
      </c>
      <c r="E3489" s="1" t="s">
        <v>54</v>
      </c>
      <c r="I3489" s="1" t="s">
        <v>54</v>
      </c>
      <c r="J3489" s="2"/>
      <c r="K3489" s="1" t="s">
        <v>54</v>
      </c>
      <c r="M3489" s="1" t="b">
        <f>OR(Solution!$C$2=1,INDEX(Solution!$A$1:$A$11,Solution!$C$2)=Sales_Pipeline[Country])</f>
        <v>1</v>
      </c>
    </row>
    <row r="3490" spans="1:13" x14ac:dyDescent="0.25">
      <c r="A3490" s="2"/>
      <c r="B3490" s="1" t="s">
        <v>54</v>
      </c>
      <c r="C3490" s="1" t="s">
        <v>54</v>
      </c>
      <c r="D3490" s="1" t="s">
        <v>54</v>
      </c>
      <c r="E3490" s="1" t="s">
        <v>54</v>
      </c>
      <c r="I3490" s="1" t="s">
        <v>54</v>
      </c>
      <c r="J3490" s="2"/>
      <c r="K3490" s="1" t="s">
        <v>54</v>
      </c>
      <c r="M3490" s="1" t="b">
        <f>OR(Solution!$C$2=1,INDEX(Solution!$A$1:$A$11,Solution!$C$2)=Sales_Pipeline[Country])</f>
        <v>1</v>
      </c>
    </row>
    <row r="3491" spans="1:13" x14ac:dyDescent="0.25">
      <c r="A3491" s="2"/>
      <c r="B3491" s="1" t="s">
        <v>54</v>
      </c>
      <c r="C3491" s="1" t="s">
        <v>54</v>
      </c>
      <c r="D3491" s="1" t="s">
        <v>54</v>
      </c>
      <c r="E3491" s="1" t="s">
        <v>54</v>
      </c>
      <c r="I3491" s="1" t="s">
        <v>54</v>
      </c>
      <c r="J3491" s="2"/>
      <c r="K3491" s="1" t="s">
        <v>54</v>
      </c>
      <c r="M3491" s="1" t="b">
        <f>OR(Solution!$C$2=1,INDEX(Solution!$A$1:$A$11,Solution!$C$2)=Sales_Pipeline[Country])</f>
        <v>1</v>
      </c>
    </row>
    <row r="3492" spans="1:13" x14ac:dyDescent="0.25">
      <c r="A3492" s="2"/>
      <c r="B3492" s="1" t="s">
        <v>54</v>
      </c>
      <c r="C3492" s="1" t="s">
        <v>54</v>
      </c>
      <c r="D3492" s="1" t="s">
        <v>54</v>
      </c>
      <c r="E3492" s="1" t="s">
        <v>54</v>
      </c>
      <c r="I3492" s="1" t="s">
        <v>54</v>
      </c>
      <c r="J3492" s="2"/>
      <c r="K3492" s="1" t="s">
        <v>54</v>
      </c>
      <c r="M3492" s="1" t="b">
        <f>OR(Solution!$C$2=1,INDEX(Solution!$A$1:$A$11,Solution!$C$2)=Sales_Pipeline[Country])</f>
        <v>1</v>
      </c>
    </row>
    <row r="3493" spans="1:13" x14ac:dyDescent="0.25">
      <c r="A3493" s="2"/>
      <c r="B3493" s="1" t="s">
        <v>54</v>
      </c>
      <c r="C3493" s="1" t="s">
        <v>54</v>
      </c>
      <c r="D3493" s="1" t="s">
        <v>54</v>
      </c>
      <c r="E3493" s="1" t="s">
        <v>54</v>
      </c>
      <c r="I3493" s="1" t="s">
        <v>54</v>
      </c>
      <c r="J3493" s="2"/>
      <c r="K3493" s="1" t="s">
        <v>54</v>
      </c>
      <c r="M3493" s="1" t="b">
        <f>OR(Solution!$C$2=1,INDEX(Solution!$A$1:$A$11,Solution!$C$2)=Sales_Pipeline[Country])</f>
        <v>1</v>
      </c>
    </row>
    <row r="3494" spans="1:13" x14ac:dyDescent="0.25">
      <c r="A3494" s="2"/>
      <c r="B3494" s="1" t="s">
        <v>54</v>
      </c>
      <c r="C3494" s="1" t="s">
        <v>54</v>
      </c>
      <c r="D3494" s="1" t="s">
        <v>54</v>
      </c>
      <c r="E3494" s="1" t="s">
        <v>54</v>
      </c>
      <c r="I3494" s="1" t="s">
        <v>54</v>
      </c>
      <c r="J3494" s="2"/>
      <c r="K3494" s="1" t="s">
        <v>54</v>
      </c>
      <c r="M3494" s="1" t="b">
        <f>OR(Solution!$C$2=1,INDEX(Solution!$A$1:$A$11,Solution!$C$2)=Sales_Pipeline[Country])</f>
        <v>1</v>
      </c>
    </row>
    <row r="3495" spans="1:13" x14ac:dyDescent="0.25">
      <c r="A3495" s="2"/>
      <c r="B3495" s="1" t="s">
        <v>54</v>
      </c>
      <c r="C3495" s="1" t="s">
        <v>54</v>
      </c>
      <c r="D3495" s="1" t="s">
        <v>54</v>
      </c>
      <c r="E3495" s="1" t="s">
        <v>54</v>
      </c>
      <c r="I3495" s="1" t="s">
        <v>54</v>
      </c>
      <c r="J3495" s="2"/>
      <c r="K3495" s="1" t="s">
        <v>54</v>
      </c>
      <c r="M3495" s="1" t="b">
        <f>OR(Solution!$C$2=1,INDEX(Solution!$A$1:$A$11,Solution!$C$2)=Sales_Pipeline[Country])</f>
        <v>1</v>
      </c>
    </row>
    <row r="3496" spans="1:13" x14ac:dyDescent="0.25">
      <c r="A3496" s="2"/>
      <c r="B3496" s="1" t="s">
        <v>54</v>
      </c>
      <c r="C3496" s="1" t="s">
        <v>54</v>
      </c>
      <c r="D3496" s="1" t="s">
        <v>54</v>
      </c>
      <c r="E3496" s="1" t="s">
        <v>54</v>
      </c>
      <c r="I3496" s="1" t="s">
        <v>54</v>
      </c>
      <c r="J3496" s="2"/>
      <c r="K3496" s="1" t="s">
        <v>54</v>
      </c>
      <c r="M3496" s="1" t="b">
        <f>OR(Solution!$C$2=1,INDEX(Solution!$A$1:$A$11,Solution!$C$2)=Sales_Pipeline[Country])</f>
        <v>1</v>
      </c>
    </row>
    <row r="3497" spans="1:13" x14ac:dyDescent="0.25">
      <c r="A3497" s="2"/>
      <c r="B3497" s="1" t="s">
        <v>54</v>
      </c>
      <c r="C3497" s="1" t="s">
        <v>54</v>
      </c>
      <c r="D3497" s="1" t="s">
        <v>54</v>
      </c>
      <c r="E3497" s="1" t="s">
        <v>54</v>
      </c>
      <c r="I3497" s="1" t="s">
        <v>54</v>
      </c>
      <c r="J3497" s="2"/>
      <c r="K3497" s="1" t="s">
        <v>54</v>
      </c>
      <c r="M3497" s="1" t="b">
        <f>OR(Solution!$C$2=1,INDEX(Solution!$A$1:$A$11,Solution!$C$2)=Sales_Pipeline[Country])</f>
        <v>1</v>
      </c>
    </row>
    <row r="3498" spans="1:13" x14ac:dyDescent="0.25">
      <c r="A3498" s="2"/>
      <c r="B3498" s="1" t="s">
        <v>54</v>
      </c>
      <c r="C3498" s="1" t="s">
        <v>54</v>
      </c>
      <c r="D3498" s="1" t="s">
        <v>54</v>
      </c>
      <c r="E3498" s="1" t="s">
        <v>54</v>
      </c>
      <c r="I3498" s="1" t="s">
        <v>54</v>
      </c>
      <c r="J3498" s="2"/>
      <c r="K3498" s="1" t="s">
        <v>54</v>
      </c>
      <c r="M3498" s="1" t="b">
        <f>OR(Solution!$C$2=1,INDEX(Solution!$A$1:$A$11,Solution!$C$2)=Sales_Pipeline[Country])</f>
        <v>1</v>
      </c>
    </row>
    <row r="3499" spans="1:13" x14ac:dyDescent="0.25">
      <c r="A3499" s="2"/>
      <c r="B3499" s="1" t="s">
        <v>54</v>
      </c>
      <c r="C3499" s="1" t="s">
        <v>54</v>
      </c>
      <c r="D3499" s="1" t="s">
        <v>54</v>
      </c>
      <c r="E3499" s="1" t="s">
        <v>54</v>
      </c>
      <c r="I3499" s="1" t="s">
        <v>54</v>
      </c>
      <c r="J3499" s="2"/>
      <c r="K3499" s="1" t="s">
        <v>54</v>
      </c>
      <c r="M3499" s="1" t="b">
        <f>OR(Solution!$C$2=1,INDEX(Solution!$A$1:$A$11,Solution!$C$2)=Sales_Pipeline[Country])</f>
        <v>1</v>
      </c>
    </row>
    <row r="3500" spans="1:13" x14ac:dyDescent="0.25">
      <c r="A3500" s="2"/>
      <c r="B3500" s="1" t="s">
        <v>54</v>
      </c>
      <c r="C3500" s="1" t="s">
        <v>54</v>
      </c>
      <c r="D3500" s="1" t="s">
        <v>54</v>
      </c>
      <c r="E3500" s="1" t="s">
        <v>54</v>
      </c>
      <c r="I3500" s="1" t="s">
        <v>54</v>
      </c>
      <c r="J3500" s="2"/>
      <c r="K3500" s="1" t="s">
        <v>54</v>
      </c>
      <c r="M3500" s="1" t="b">
        <f>OR(Solution!$C$2=1,INDEX(Solution!$A$1:$A$11,Solution!$C$2)=Sales_Pipeline[Country])</f>
        <v>1</v>
      </c>
    </row>
    <row r="3501" spans="1:13" x14ac:dyDescent="0.25">
      <c r="A3501" s="2"/>
      <c r="B3501" s="1" t="s">
        <v>54</v>
      </c>
      <c r="C3501" s="1" t="s">
        <v>54</v>
      </c>
      <c r="D3501" s="1" t="s">
        <v>54</v>
      </c>
      <c r="E3501" s="1" t="s">
        <v>54</v>
      </c>
      <c r="I3501" s="1" t="s">
        <v>54</v>
      </c>
      <c r="J3501" s="2"/>
      <c r="K3501" s="1" t="s">
        <v>54</v>
      </c>
      <c r="M3501" s="1" t="b">
        <f>OR(Solution!$C$2=1,INDEX(Solution!$A$1:$A$11,Solution!$C$2)=Sales_Pipeline[Country])</f>
        <v>1</v>
      </c>
    </row>
    <row r="3502" spans="1:13" x14ac:dyDescent="0.25">
      <c r="A3502" s="2"/>
      <c r="B3502" s="1" t="s">
        <v>54</v>
      </c>
      <c r="C3502" s="1" t="s">
        <v>54</v>
      </c>
      <c r="D3502" s="1" t="s">
        <v>54</v>
      </c>
      <c r="E3502" s="1" t="s">
        <v>54</v>
      </c>
      <c r="I3502" s="1" t="s">
        <v>54</v>
      </c>
      <c r="J3502" s="2"/>
      <c r="K3502" s="1" t="s">
        <v>54</v>
      </c>
      <c r="M3502" s="1" t="b">
        <f>OR(Solution!$C$2=1,INDEX(Solution!$A$1:$A$11,Solution!$C$2)=Sales_Pipeline[Country])</f>
        <v>1</v>
      </c>
    </row>
    <row r="3503" spans="1:13" x14ac:dyDescent="0.25">
      <c r="A3503" s="2"/>
      <c r="B3503" s="1" t="s">
        <v>54</v>
      </c>
      <c r="C3503" s="1" t="s">
        <v>54</v>
      </c>
      <c r="D3503" s="1" t="s">
        <v>54</v>
      </c>
      <c r="E3503" s="1" t="s">
        <v>54</v>
      </c>
      <c r="I3503" s="1" t="s">
        <v>54</v>
      </c>
      <c r="J3503" s="2"/>
      <c r="K3503" s="1" t="s">
        <v>54</v>
      </c>
      <c r="M3503" s="1" t="b">
        <f>OR(Solution!$C$2=1,INDEX(Solution!$A$1:$A$11,Solution!$C$2)=Sales_Pipeline[Country])</f>
        <v>1</v>
      </c>
    </row>
    <row r="3504" spans="1:13" x14ac:dyDescent="0.25">
      <c r="A3504" s="2"/>
      <c r="B3504" s="1" t="s">
        <v>54</v>
      </c>
      <c r="C3504" s="1" t="s">
        <v>54</v>
      </c>
      <c r="D3504" s="1" t="s">
        <v>54</v>
      </c>
      <c r="E3504" s="1" t="s">
        <v>54</v>
      </c>
      <c r="I3504" s="1" t="s">
        <v>54</v>
      </c>
      <c r="J3504" s="2"/>
      <c r="K3504" s="1" t="s">
        <v>54</v>
      </c>
      <c r="M3504" s="1" t="b">
        <f>OR(Solution!$C$2=1,INDEX(Solution!$A$1:$A$11,Solution!$C$2)=Sales_Pipeline[Country])</f>
        <v>1</v>
      </c>
    </row>
    <row r="3505" spans="1:13" x14ac:dyDescent="0.25">
      <c r="A3505" s="2"/>
      <c r="B3505" s="1" t="s">
        <v>54</v>
      </c>
      <c r="C3505" s="1" t="s">
        <v>54</v>
      </c>
      <c r="D3505" s="1" t="s">
        <v>54</v>
      </c>
      <c r="E3505" s="1" t="s">
        <v>54</v>
      </c>
      <c r="I3505" s="1" t="s">
        <v>54</v>
      </c>
      <c r="J3505" s="2"/>
      <c r="K3505" s="1" t="s">
        <v>54</v>
      </c>
      <c r="M3505" s="1" t="b">
        <f>OR(Solution!$C$2=1,INDEX(Solution!$A$1:$A$11,Solution!$C$2)=Sales_Pipeline[Country])</f>
        <v>1</v>
      </c>
    </row>
    <row r="3506" spans="1:13" x14ac:dyDescent="0.25">
      <c r="A3506" s="2"/>
      <c r="B3506" s="1" t="s">
        <v>54</v>
      </c>
      <c r="C3506" s="1" t="s">
        <v>54</v>
      </c>
      <c r="D3506" s="1" t="s">
        <v>54</v>
      </c>
      <c r="E3506" s="1" t="s">
        <v>54</v>
      </c>
      <c r="I3506" s="1" t="s">
        <v>54</v>
      </c>
      <c r="J3506" s="2"/>
      <c r="K3506" s="1" t="s">
        <v>54</v>
      </c>
      <c r="M3506" s="1" t="b">
        <f>OR(Solution!$C$2=1,INDEX(Solution!$A$1:$A$11,Solution!$C$2)=Sales_Pipeline[Country])</f>
        <v>1</v>
      </c>
    </row>
    <row r="3507" spans="1:13" x14ac:dyDescent="0.25">
      <c r="A3507" s="2"/>
      <c r="B3507" s="1" t="s">
        <v>54</v>
      </c>
      <c r="C3507" s="1" t="s">
        <v>54</v>
      </c>
      <c r="D3507" s="1" t="s">
        <v>54</v>
      </c>
      <c r="E3507" s="1" t="s">
        <v>54</v>
      </c>
      <c r="I3507" s="1" t="s">
        <v>54</v>
      </c>
      <c r="J3507" s="2"/>
      <c r="K3507" s="1" t="s">
        <v>54</v>
      </c>
      <c r="M3507" s="1" t="b">
        <f>OR(Solution!$C$2=1,INDEX(Solution!$A$1:$A$11,Solution!$C$2)=Sales_Pipeline[Country])</f>
        <v>1</v>
      </c>
    </row>
    <row r="3508" spans="1:13" x14ac:dyDescent="0.25">
      <c r="A3508" s="2"/>
      <c r="B3508" s="1" t="s">
        <v>54</v>
      </c>
      <c r="C3508" s="1" t="s">
        <v>54</v>
      </c>
      <c r="D3508" s="1" t="s">
        <v>54</v>
      </c>
      <c r="E3508" s="1" t="s">
        <v>54</v>
      </c>
      <c r="I3508" s="1" t="s">
        <v>54</v>
      </c>
      <c r="J3508" s="2"/>
      <c r="K3508" s="1" t="s">
        <v>54</v>
      </c>
      <c r="M3508" s="1" t="b">
        <f>OR(Solution!$C$2=1,INDEX(Solution!$A$1:$A$11,Solution!$C$2)=Sales_Pipeline[Country])</f>
        <v>1</v>
      </c>
    </row>
    <row r="3509" spans="1:13" x14ac:dyDescent="0.25">
      <c r="A3509" s="2"/>
      <c r="B3509" s="1" t="s">
        <v>54</v>
      </c>
      <c r="C3509" s="1" t="s">
        <v>54</v>
      </c>
      <c r="D3509" s="1" t="s">
        <v>54</v>
      </c>
      <c r="E3509" s="1" t="s">
        <v>54</v>
      </c>
      <c r="I3509" s="1" t="s">
        <v>54</v>
      </c>
      <c r="J3509" s="2"/>
      <c r="K3509" s="1" t="s">
        <v>54</v>
      </c>
      <c r="M3509" s="1" t="b">
        <f>OR(Solution!$C$2=1,INDEX(Solution!$A$1:$A$11,Solution!$C$2)=Sales_Pipeline[Country])</f>
        <v>1</v>
      </c>
    </row>
    <row r="3510" spans="1:13" x14ac:dyDescent="0.25">
      <c r="A3510" s="2"/>
      <c r="B3510" s="1" t="s">
        <v>54</v>
      </c>
      <c r="C3510" s="1" t="s">
        <v>54</v>
      </c>
      <c r="D3510" s="1" t="s">
        <v>54</v>
      </c>
      <c r="E3510" s="1" t="s">
        <v>54</v>
      </c>
      <c r="I3510" s="1" t="s">
        <v>54</v>
      </c>
      <c r="J3510" s="2"/>
      <c r="K3510" s="1" t="s">
        <v>54</v>
      </c>
      <c r="M3510" s="1" t="b">
        <f>OR(Solution!$C$2=1,INDEX(Solution!$A$1:$A$11,Solution!$C$2)=Sales_Pipeline[Country])</f>
        <v>1</v>
      </c>
    </row>
    <row r="3511" spans="1:13" x14ac:dyDescent="0.25">
      <c r="A3511" s="2"/>
      <c r="B3511" s="1" t="s">
        <v>54</v>
      </c>
      <c r="C3511" s="1" t="s">
        <v>54</v>
      </c>
      <c r="D3511" s="1" t="s">
        <v>54</v>
      </c>
      <c r="E3511" s="1" t="s">
        <v>54</v>
      </c>
      <c r="I3511" s="1" t="s">
        <v>54</v>
      </c>
      <c r="J3511" s="2"/>
      <c r="K3511" s="1" t="s">
        <v>54</v>
      </c>
      <c r="M3511" s="1" t="b">
        <f>OR(Solution!$C$2=1,INDEX(Solution!$A$1:$A$11,Solution!$C$2)=Sales_Pipeline[Country])</f>
        <v>1</v>
      </c>
    </row>
    <row r="3512" spans="1:13" x14ac:dyDescent="0.25">
      <c r="A3512" s="2"/>
      <c r="B3512" s="1" t="s">
        <v>54</v>
      </c>
      <c r="C3512" s="1" t="s">
        <v>54</v>
      </c>
      <c r="D3512" s="1" t="s">
        <v>54</v>
      </c>
      <c r="E3512" s="1" t="s">
        <v>54</v>
      </c>
      <c r="I3512" s="1" t="s">
        <v>54</v>
      </c>
      <c r="J3512" s="2"/>
      <c r="K3512" s="1" t="s">
        <v>54</v>
      </c>
      <c r="M3512" s="1" t="b">
        <f>OR(Solution!$C$2=1,INDEX(Solution!$A$1:$A$11,Solution!$C$2)=Sales_Pipeline[Country])</f>
        <v>1</v>
      </c>
    </row>
    <row r="3513" spans="1:13" x14ac:dyDescent="0.25">
      <c r="A3513" s="2"/>
      <c r="B3513" s="1" t="s">
        <v>54</v>
      </c>
      <c r="C3513" s="1" t="s">
        <v>54</v>
      </c>
      <c r="D3513" s="1" t="s">
        <v>54</v>
      </c>
      <c r="E3513" s="1" t="s">
        <v>54</v>
      </c>
      <c r="I3513" s="1" t="s">
        <v>54</v>
      </c>
      <c r="J3513" s="2"/>
      <c r="K3513" s="1" t="s">
        <v>54</v>
      </c>
      <c r="M3513" s="1" t="b">
        <f>OR(Solution!$C$2=1,INDEX(Solution!$A$1:$A$11,Solution!$C$2)=Sales_Pipeline[Country])</f>
        <v>1</v>
      </c>
    </row>
    <row r="3514" spans="1:13" x14ac:dyDescent="0.25">
      <c r="A3514" s="2"/>
      <c r="B3514" s="1" t="s">
        <v>54</v>
      </c>
      <c r="C3514" s="1" t="s">
        <v>54</v>
      </c>
      <c r="D3514" s="1" t="s">
        <v>54</v>
      </c>
      <c r="E3514" s="1" t="s">
        <v>54</v>
      </c>
      <c r="I3514" s="1" t="s">
        <v>54</v>
      </c>
      <c r="J3514" s="2"/>
      <c r="K3514" s="1" t="s">
        <v>54</v>
      </c>
      <c r="M3514" s="1" t="b">
        <f>OR(Solution!$C$2=1,INDEX(Solution!$A$1:$A$11,Solution!$C$2)=Sales_Pipeline[Country])</f>
        <v>1</v>
      </c>
    </row>
    <row r="3515" spans="1:13" x14ac:dyDescent="0.25">
      <c r="A3515" s="2"/>
      <c r="B3515" s="1" t="s">
        <v>54</v>
      </c>
      <c r="C3515" s="1" t="s">
        <v>54</v>
      </c>
      <c r="D3515" s="1" t="s">
        <v>54</v>
      </c>
      <c r="E3515" s="1" t="s">
        <v>54</v>
      </c>
      <c r="I3515" s="1" t="s">
        <v>54</v>
      </c>
      <c r="J3515" s="2"/>
      <c r="K3515" s="1" t="s">
        <v>54</v>
      </c>
      <c r="M3515" s="1" t="b">
        <f>OR(Solution!$C$2=1,INDEX(Solution!$A$1:$A$11,Solution!$C$2)=Sales_Pipeline[Country])</f>
        <v>1</v>
      </c>
    </row>
    <row r="3516" spans="1:13" x14ac:dyDescent="0.25">
      <c r="A3516" s="2"/>
      <c r="B3516" s="1" t="s">
        <v>54</v>
      </c>
      <c r="C3516" s="1" t="s">
        <v>54</v>
      </c>
      <c r="D3516" s="1" t="s">
        <v>54</v>
      </c>
      <c r="E3516" s="1" t="s">
        <v>54</v>
      </c>
      <c r="I3516" s="1" t="s">
        <v>54</v>
      </c>
      <c r="J3516" s="2"/>
      <c r="K3516" s="1" t="s">
        <v>54</v>
      </c>
      <c r="M3516" s="1" t="b">
        <f>OR(Solution!$C$2=1,INDEX(Solution!$A$1:$A$11,Solution!$C$2)=Sales_Pipeline[Country])</f>
        <v>1</v>
      </c>
    </row>
    <row r="3517" spans="1:13" x14ac:dyDescent="0.25">
      <c r="A3517" s="2"/>
      <c r="B3517" s="1" t="s">
        <v>54</v>
      </c>
      <c r="C3517" s="1" t="s">
        <v>54</v>
      </c>
      <c r="D3517" s="1" t="s">
        <v>54</v>
      </c>
      <c r="E3517" s="1" t="s">
        <v>54</v>
      </c>
      <c r="I3517" s="1" t="s">
        <v>54</v>
      </c>
      <c r="J3517" s="2"/>
      <c r="K3517" s="1" t="s">
        <v>54</v>
      </c>
      <c r="M3517" s="1" t="b">
        <f>OR(Solution!$C$2=1,INDEX(Solution!$A$1:$A$11,Solution!$C$2)=Sales_Pipeline[Country])</f>
        <v>1</v>
      </c>
    </row>
    <row r="3518" spans="1:13" x14ac:dyDescent="0.25">
      <c r="A3518" s="2"/>
      <c r="B3518" s="1" t="s">
        <v>54</v>
      </c>
      <c r="C3518" s="1" t="s">
        <v>54</v>
      </c>
      <c r="D3518" s="1" t="s">
        <v>54</v>
      </c>
      <c r="E3518" s="1" t="s">
        <v>54</v>
      </c>
      <c r="I3518" s="1" t="s">
        <v>54</v>
      </c>
      <c r="J3518" s="2"/>
      <c r="K3518" s="1" t="s">
        <v>54</v>
      </c>
      <c r="M3518" s="1" t="b">
        <f>OR(Solution!$C$2=1,INDEX(Solution!$A$1:$A$11,Solution!$C$2)=Sales_Pipeline[Country])</f>
        <v>1</v>
      </c>
    </row>
    <row r="3519" spans="1:13" x14ac:dyDescent="0.25">
      <c r="A3519" s="2"/>
      <c r="B3519" s="1" t="s">
        <v>54</v>
      </c>
      <c r="C3519" s="1" t="s">
        <v>54</v>
      </c>
      <c r="D3519" s="1" t="s">
        <v>54</v>
      </c>
      <c r="E3519" s="1" t="s">
        <v>54</v>
      </c>
      <c r="I3519" s="1" t="s">
        <v>54</v>
      </c>
      <c r="J3519" s="2"/>
      <c r="K3519" s="1" t="s">
        <v>54</v>
      </c>
      <c r="M3519" s="1" t="b">
        <f>OR(Solution!$C$2=1,INDEX(Solution!$A$1:$A$11,Solution!$C$2)=Sales_Pipeline[Country])</f>
        <v>1</v>
      </c>
    </row>
    <row r="3520" spans="1:13" x14ac:dyDescent="0.25">
      <c r="A3520" s="2"/>
      <c r="B3520" s="1" t="s">
        <v>54</v>
      </c>
      <c r="C3520" s="1" t="s">
        <v>54</v>
      </c>
      <c r="D3520" s="1" t="s">
        <v>54</v>
      </c>
      <c r="E3520" s="1" t="s">
        <v>54</v>
      </c>
      <c r="I3520" s="1" t="s">
        <v>54</v>
      </c>
      <c r="J3520" s="2"/>
      <c r="K3520" s="1" t="s">
        <v>54</v>
      </c>
      <c r="M3520" s="1" t="b">
        <f>OR(Solution!$C$2=1,INDEX(Solution!$A$1:$A$11,Solution!$C$2)=Sales_Pipeline[Country])</f>
        <v>1</v>
      </c>
    </row>
    <row r="3521" spans="1:13" x14ac:dyDescent="0.25">
      <c r="A3521" s="2"/>
      <c r="B3521" s="1" t="s">
        <v>54</v>
      </c>
      <c r="C3521" s="1" t="s">
        <v>54</v>
      </c>
      <c r="D3521" s="1" t="s">
        <v>54</v>
      </c>
      <c r="E3521" s="1" t="s">
        <v>54</v>
      </c>
      <c r="I3521" s="1" t="s">
        <v>54</v>
      </c>
      <c r="J3521" s="2"/>
      <c r="K3521" s="1" t="s">
        <v>54</v>
      </c>
      <c r="M3521" s="1" t="b">
        <f>OR(Solution!$C$2=1,INDEX(Solution!$A$1:$A$11,Solution!$C$2)=Sales_Pipeline[Country])</f>
        <v>1</v>
      </c>
    </row>
    <row r="3522" spans="1:13" x14ac:dyDescent="0.25">
      <c r="A3522" s="2"/>
      <c r="B3522" s="1" t="s">
        <v>54</v>
      </c>
      <c r="C3522" s="1" t="s">
        <v>54</v>
      </c>
      <c r="D3522" s="1" t="s">
        <v>54</v>
      </c>
      <c r="E3522" s="1" t="s">
        <v>54</v>
      </c>
      <c r="I3522" s="1" t="s">
        <v>54</v>
      </c>
      <c r="J3522" s="2"/>
      <c r="K3522" s="1" t="s">
        <v>54</v>
      </c>
      <c r="M3522" s="1" t="b">
        <f>OR(Solution!$C$2=1,INDEX(Solution!$A$1:$A$11,Solution!$C$2)=Sales_Pipeline[Country])</f>
        <v>1</v>
      </c>
    </row>
    <row r="3523" spans="1:13" x14ac:dyDescent="0.25">
      <c r="A3523" s="2"/>
      <c r="B3523" s="1" t="s">
        <v>54</v>
      </c>
      <c r="C3523" s="1" t="s">
        <v>54</v>
      </c>
      <c r="D3523" s="1" t="s">
        <v>54</v>
      </c>
      <c r="E3523" s="1" t="s">
        <v>54</v>
      </c>
      <c r="I3523" s="1" t="s">
        <v>54</v>
      </c>
      <c r="J3523" s="2"/>
      <c r="K3523" s="1" t="s">
        <v>54</v>
      </c>
      <c r="M3523" s="1" t="b">
        <f>OR(Solution!$C$2=1,INDEX(Solution!$A$1:$A$11,Solution!$C$2)=Sales_Pipeline[Country])</f>
        <v>1</v>
      </c>
    </row>
    <row r="3524" spans="1:13" x14ac:dyDescent="0.25">
      <c r="A3524" s="2"/>
      <c r="B3524" s="1" t="s">
        <v>54</v>
      </c>
      <c r="C3524" s="1" t="s">
        <v>54</v>
      </c>
      <c r="D3524" s="1" t="s">
        <v>54</v>
      </c>
      <c r="E3524" s="1" t="s">
        <v>54</v>
      </c>
      <c r="I3524" s="1" t="s">
        <v>54</v>
      </c>
      <c r="J3524" s="2"/>
      <c r="K3524" s="1" t="s">
        <v>54</v>
      </c>
      <c r="M3524" s="1" t="b">
        <f>OR(Solution!$C$2=1,INDEX(Solution!$A$1:$A$11,Solution!$C$2)=Sales_Pipeline[Country])</f>
        <v>1</v>
      </c>
    </row>
    <row r="3525" spans="1:13" x14ac:dyDescent="0.25">
      <c r="A3525" s="2"/>
      <c r="B3525" s="1" t="s">
        <v>54</v>
      </c>
      <c r="C3525" s="1" t="s">
        <v>54</v>
      </c>
      <c r="D3525" s="1" t="s">
        <v>54</v>
      </c>
      <c r="E3525" s="1" t="s">
        <v>54</v>
      </c>
      <c r="I3525" s="1" t="s">
        <v>54</v>
      </c>
      <c r="J3525" s="2"/>
      <c r="K3525" s="1" t="s">
        <v>54</v>
      </c>
      <c r="M3525" s="1" t="b">
        <f>OR(Solution!$C$2=1,INDEX(Solution!$A$1:$A$11,Solution!$C$2)=Sales_Pipeline[Country])</f>
        <v>1</v>
      </c>
    </row>
    <row r="3526" spans="1:13" x14ac:dyDescent="0.25">
      <c r="A3526" s="2"/>
      <c r="B3526" s="1" t="s">
        <v>54</v>
      </c>
      <c r="C3526" s="1" t="s">
        <v>54</v>
      </c>
      <c r="D3526" s="1" t="s">
        <v>54</v>
      </c>
      <c r="E3526" s="1" t="s">
        <v>54</v>
      </c>
      <c r="I3526" s="1" t="s">
        <v>54</v>
      </c>
      <c r="J3526" s="2"/>
      <c r="K3526" s="1" t="s">
        <v>54</v>
      </c>
      <c r="M3526" s="1" t="b">
        <f>OR(Solution!$C$2=1,INDEX(Solution!$A$1:$A$11,Solution!$C$2)=Sales_Pipeline[Country])</f>
        <v>1</v>
      </c>
    </row>
    <row r="3527" spans="1:13" x14ac:dyDescent="0.25">
      <c r="A3527" s="2"/>
      <c r="B3527" s="1" t="s">
        <v>54</v>
      </c>
      <c r="C3527" s="1" t="s">
        <v>54</v>
      </c>
      <c r="D3527" s="1" t="s">
        <v>54</v>
      </c>
      <c r="E3527" s="1" t="s">
        <v>54</v>
      </c>
      <c r="I3527" s="1" t="s">
        <v>54</v>
      </c>
      <c r="J3527" s="2"/>
      <c r="K3527" s="1" t="s">
        <v>54</v>
      </c>
      <c r="M3527" s="1" t="b">
        <f>OR(Solution!$C$2=1,INDEX(Solution!$A$1:$A$11,Solution!$C$2)=Sales_Pipeline[Country])</f>
        <v>1</v>
      </c>
    </row>
    <row r="3528" spans="1:13" x14ac:dyDescent="0.25">
      <c r="A3528" s="2"/>
      <c r="B3528" s="1" t="s">
        <v>54</v>
      </c>
      <c r="C3528" s="1" t="s">
        <v>54</v>
      </c>
      <c r="D3528" s="1" t="s">
        <v>54</v>
      </c>
      <c r="E3528" s="1" t="s">
        <v>54</v>
      </c>
      <c r="I3528" s="1" t="s">
        <v>54</v>
      </c>
      <c r="J3528" s="2"/>
      <c r="K3528" s="1" t="s">
        <v>54</v>
      </c>
      <c r="M3528" s="1" t="b">
        <f>OR(Solution!$C$2=1,INDEX(Solution!$A$1:$A$11,Solution!$C$2)=Sales_Pipeline[Country])</f>
        <v>1</v>
      </c>
    </row>
    <row r="3529" spans="1:13" x14ac:dyDescent="0.25">
      <c r="A3529" s="2"/>
      <c r="B3529" s="1" t="s">
        <v>54</v>
      </c>
      <c r="C3529" s="1" t="s">
        <v>54</v>
      </c>
      <c r="D3529" s="1" t="s">
        <v>54</v>
      </c>
      <c r="E3529" s="1" t="s">
        <v>54</v>
      </c>
      <c r="I3529" s="1" t="s">
        <v>54</v>
      </c>
      <c r="J3529" s="2"/>
      <c r="K3529" s="1" t="s">
        <v>54</v>
      </c>
      <c r="M3529" s="1" t="b">
        <f>OR(Solution!$C$2=1,INDEX(Solution!$A$1:$A$11,Solution!$C$2)=Sales_Pipeline[Country])</f>
        <v>1</v>
      </c>
    </row>
    <row r="3530" spans="1:13" x14ac:dyDescent="0.25">
      <c r="A3530" s="2"/>
      <c r="B3530" s="1" t="s">
        <v>54</v>
      </c>
      <c r="C3530" s="1" t="s">
        <v>54</v>
      </c>
      <c r="D3530" s="1" t="s">
        <v>54</v>
      </c>
      <c r="E3530" s="1" t="s">
        <v>54</v>
      </c>
      <c r="I3530" s="1" t="s">
        <v>54</v>
      </c>
      <c r="J3530" s="2"/>
      <c r="K3530" s="1" t="s">
        <v>54</v>
      </c>
      <c r="M3530" s="1" t="b">
        <f>OR(Solution!$C$2=1,INDEX(Solution!$A$1:$A$11,Solution!$C$2)=Sales_Pipeline[Country])</f>
        <v>1</v>
      </c>
    </row>
    <row r="3531" spans="1:13" x14ac:dyDescent="0.25">
      <c r="A3531" s="2"/>
      <c r="B3531" s="1" t="s">
        <v>54</v>
      </c>
      <c r="C3531" s="1" t="s">
        <v>54</v>
      </c>
      <c r="D3531" s="1" t="s">
        <v>54</v>
      </c>
      <c r="E3531" s="1" t="s">
        <v>54</v>
      </c>
      <c r="I3531" s="1" t="s">
        <v>54</v>
      </c>
      <c r="J3531" s="2"/>
      <c r="K3531" s="1" t="s">
        <v>54</v>
      </c>
      <c r="M3531" s="1" t="b">
        <f>OR(Solution!$C$2=1,INDEX(Solution!$A$1:$A$11,Solution!$C$2)=Sales_Pipeline[Country])</f>
        <v>1</v>
      </c>
    </row>
    <row r="3532" spans="1:13" x14ac:dyDescent="0.25">
      <c r="A3532" s="2"/>
      <c r="B3532" s="1" t="s">
        <v>54</v>
      </c>
      <c r="C3532" s="1" t="s">
        <v>54</v>
      </c>
      <c r="D3532" s="1" t="s">
        <v>54</v>
      </c>
      <c r="E3532" s="1" t="s">
        <v>54</v>
      </c>
      <c r="I3532" s="1" t="s">
        <v>54</v>
      </c>
      <c r="J3532" s="2"/>
      <c r="K3532" s="1" t="s">
        <v>54</v>
      </c>
      <c r="M3532" s="1" t="b">
        <f>OR(Solution!$C$2=1,INDEX(Solution!$A$1:$A$11,Solution!$C$2)=Sales_Pipeline[Country])</f>
        <v>1</v>
      </c>
    </row>
    <row r="3533" spans="1:13" x14ac:dyDescent="0.25">
      <c r="A3533" s="2"/>
      <c r="B3533" s="1" t="s">
        <v>54</v>
      </c>
      <c r="C3533" s="1" t="s">
        <v>54</v>
      </c>
      <c r="D3533" s="1" t="s">
        <v>54</v>
      </c>
      <c r="E3533" s="1" t="s">
        <v>54</v>
      </c>
      <c r="I3533" s="1" t="s">
        <v>54</v>
      </c>
      <c r="J3533" s="2"/>
      <c r="K3533" s="1" t="s">
        <v>54</v>
      </c>
      <c r="M3533" s="1" t="b">
        <f>OR(Solution!$C$2=1,INDEX(Solution!$A$1:$A$11,Solution!$C$2)=Sales_Pipeline[Country])</f>
        <v>1</v>
      </c>
    </row>
    <row r="3534" spans="1:13" x14ac:dyDescent="0.25">
      <c r="A3534" s="2"/>
      <c r="B3534" s="1" t="s">
        <v>54</v>
      </c>
      <c r="C3534" s="1" t="s">
        <v>54</v>
      </c>
      <c r="D3534" s="1" t="s">
        <v>54</v>
      </c>
      <c r="E3534" s="1" t="s">
        <v>54</v>
      </c>
      <c r="I3534" s="1" t="s">
        <v>54</v>
      </c>
      <c r="J3534" s="2"/>
      <c r="K3534" s="1" t="s">
        <v>54</v>
      </c>
      <c r="M3534" s="1" t="b">
        <f>OR(Solution!$C$2=1,INDEX(Solution!$A$1:$A$11,Solution!$C$2)=Sales_Pipeline[Country])</f>
        <v>1</v>
      </c>
    </row>
    <row r="3535" spans="1:13" x14ac:dyDescent="0.25">
      <c r="A3535" s="2"/>
      <c r="B3535" s="1" t="s">
        <v>54</v>
      </c>
      <c r="C3535" s="1" t="s">
        <v>54</v>
      </c>
      <c r="D3535" s="1" t="s">
        <v>54</v>
      </c>
      <c r="E3535" s="1" t="s">
        <v>54</v>
      </c>
      <c r="I3535" s="1" t="s">
        <v>54</v>
      </c>
      <c r="J3535" s="2"/>
      <c r="K3535" s="1" t="s">
        <v>54</v>
      </c>
      <c r="M3535" s="1" t="b">
        <f>OR(Solution!$C$2=1,INDEX(Solution!$A$1:$A$11,Solution!$C$2)=Sales_Pipeline[Country])</f>
        <v>1</v>
      </c>
    </row>
    <row r="3536" spans="1:13" x14ac:dyDescent="0.25">
      <c r="A3536" s="2"/>
      <c r="B3536" s="1" t="s">
        <v>54</v>
      </c>
      <c r="C3536" s="1" t="s">
        <v>54</v>
      </c>
      <c r="D3536" s="1" t="s">
        <v>54</v>
      </c>
      <c r="E3536" s="1" t="s">
        <v>54</v>
      </c>
      <c r="I3536" s="1" t="s">
        <v>54</v>
      </c>
      <c r="J3536" s="2"/>
      <c r="K3536" s="1" t="s">
        <v>54</v>
      </c>
      <c r="M3536" s="1" t="b">
        <f>OR(Solution!$C$2=1,INDEX(Solution!$A$1:$A$11,Solution!$C$2)=Sales_Pipeline[Country])</f>
        <v>1</v>
      </c>
    </row>
    <row r="3537" spans="1:13" x14ac:dyDescent="0.25">
      <c r="A3537" s="2"/>
      <c r="B3537" s="1" t="s">
        <v>54</v>
      </c>
      <c r="C3537" s="1" t="s">
        <v>54</v>
      </c>
      <c r="D3537" s="1" t="s">
        <v>54</v>
      </c>
      <c r="E3537" s="1" t="s">
        <v>54</v>
      </c>
      <c r="I3537" s="1" t="s">
        <v>54</v>
      </c>
      <c r="J3537" s="2"/>
      <c r="K3537" s="1" t="s">
        <v>54</v>
      </c>
      <c r="M3537" s="1" t="b">
        <f>OR(Solution!$C$2=1,INDEX(Solution!$A$1:$A$11,Solution!$C$2)=Sales_Pipeline[Country])</f>
        <v>1</v>
      </c>
    </row>
    <row r="3538" spans="1:13" x14ac:dyDescent="0.25">
      <c r="A3538" s="2"/>
      <c r="B3538" s="1" t="s">
        <v>54</v>
      </c>
      <c r="C3538" s="1" t="s">
        <v>54</v>
      </c>
      <c r="D3538" s="1" t="s">
        <v>54</v>
      </c>
      <c r="E3538" s="1" t="s">
        <v>54</v>
      </c>
      <c r="I3538" s="1" t="s">
        <v>54</v>
      </c>
      <c r="J3538" s="2"/>
      <c r="K3538" s="1" t="s">
        <v>54</v>
      </c>
      <c r="M3538" s="1" t="b">
        <f>OR(Solution!$C$2=1,INDEX(Solution!$A$1:$A$11,Solution!$C$2)=Sales_Pipeline[Country])</f>
        <v>1</v>
      </c>
    </row>
    <row r="3539" spans="1:13" x14ac:dyDescent="0.25">
      <c r="A3539" s="2"/>
      <c r="B3539" s="1" t="s">
        <v>54</v>
      </c>
      <c r="C3539" s="1" t="s">
        <v>54</v>
      </c>
      <c r="D3539" s="1" t="s">
        <v>54</v>
      </c>
      <c r="E3539" s="1" t="s">
        <v>54</v>
      </c>
      <c r="I3539" s="1" t="s">
        <v>54</v>
      </c>
      <c r="J3539" s="2"/>
      <c r="K3539" s="1" t="s">
        <v>54</v>
      </c>
      <c r="M3539" s="1" t="b">
        <f>OR(Solution!$C$2=1,INDEX(Solution!$A$1:$A$11,Solution!$C$2)=Sales_Pipeline[Country])</f>
        <v>1</v>
      </c>
    </row>
    <row r="3540" spans="1:13" x14ac:dyDescent="0.25">
      <c r="A3540" s="2"/>
      <c r="B3540" s="1" t="s">
        <v>54</v>
      </c>
      <c r="C3540" s="1" t="s">
        <v>54</v>
      </c>
      <c r="D3540" s="1" t="s">
        <v>54</v>
      </c>
      <c r="E3540" s="1" t="s">
        <v>54</v>
      </c>
      <c r="I3540" s="1" t="s">
        <v>54</v>
      </c>
      <c r="J3540" s="2"/>
      <c r="K3540" s="1" t="s">
        <v>54</v>
      </c>
      <c r="M3540" s="1" t="b">
        <f>OR(Solution!$C$2=1,INDEX(Solution!$A$1:$A$11,Solution!$C$2)=Sales_Pipeline[Country])</f>
        <v>1</v>
      </c>
    </row>
    <row r="3541" spans="1:13" x14ac:dyDescent="0.25">
      <c r="A3541" s="2"/>
      <c r="B3541" s="1" t="s">
        <v>54</v>
      </c>
      <c r="C3541" s="1" t="s">
        <v>54</v>
      </c>
      <c r="D3541" s="1" t="s">
        <v>54</v>
      </c>
      <c r="E3541" s="1" t="s">
        <v>54</v>
      </c>
      <c r="I3541" s="1" t="s">
        <v>54</v>
      </c>
      <c r="J3541" s="2"/>
      <c r="K3541" s="1" t="s">
        <v>54</v>
      </c>
      <c r="M3541" s="1" t="b">
        <f>OR(Solution!$C$2=1,INDEX(Solution!$A$1:$A$11,Solution!$C$2)=Sales_Pipeline[Country])</f>
        <v>1</v>
      </c>
    </row>
    <row r="3542" spans="1:13" x14ac:dyDescent="0.25">
      <c r="A3542" s="2"/>
      <c r="B3542" s="1" t="s">
        <v>54</v>
      </c>
      <c r="C3542" s="1" t="s">
        <v>54</v>
      </c>
      <c r="D3542" s="1" t="s">
        <v>54</v>
      </c>
      <c r="E3542" s="1" t="s">
        <v>54</v>
      </c>
      <c r="I3542" s="1" t="s">
        <v>54</v>
      </c>
      <c r="J3542" s="2"/>
      <c r="K3542" s="1" t="s">
        <v>54</v>
      </c>
      <c r="M3542" s="1" t="b">
        <f>OR(Solution!$C$2=1,INDEX(Solution!$A$1:$A$11,Solution!$C$2)=Sales_Pipeline[Country])</f>
        <v>1</v>
      </c>
    </row>
    <row r="3543" spans="1:13" x14ac:dyDescent="0.25">
      <c r="A3543" s="2"/>
      <c r="B3543" s="1" t="s">
        <v>54</v>
      </c>
      <c r="C3543" s="1" t="s">
        <v>54</v>
      </c>
      <c r="D3543" s="1" t="s">
        <v>54</v>
      </c>
      <c r="E3543" s="1" t="s">
        <v>54</v>
      </c>
      <c r="I3543" s="1" t="s">
        <v>54</v>
      </c>
      <c r="J3543" s="2"/>
      <c r="K3543" s="1" t="s">
        <v>54</v>
      </c>
      <c r="M3543" s="1" t="b">
        <f>OR(Solution!$C$2=1,INDEX(Solution!$A$1:$A$11,Solution!$C$2)=Sales_Pipeline[Country])</f>
        <v>1</v>
      </c>
    </row>
    <row r="3544" spans="1:13" x14ac:dyDescent="0.25">
      <c r="A3544" s="2"/>
      <c r="B3544" s="1" t="s">
        <v>54</v>
      </c>
      <c r="C3544" s="1" t="s">
        <v>54</v>
      </c>
      <c r="D3544" s="1" t="s">
        <v>54</v>
      </c>
      <c r="E3544" s="1" t="s">
        <v>54</v>
      </c>
      <c r="I3544" s="1" t="s">
        <v>54</v>
      </c>
      <c r="J3544" s="2"/>
      <c r="K3544" s="1" t="s">
        <v>54</v>
      </c>
      <c r="M3544" s="1" t="b">
        <f>OR(Solution!$C$2=1,INDEX(Solution!$A$1:$A$11,Solution!$C$2)=Sales_Pipeline[Country])</f>
        <v>1</v>
      </c>
    </row>
    <row r="3545" spans="1:13" x14ac:dyDescent="0.25">
      <c r="A3545" s="2"/>
      <c r="B3545" s="1" t="s">
        <v>54</v>
      </c>
      <c r="C3545" s="1" t="s">
        <v>54</v>
      </c>
      <c r="D3545" s="1" t="s">
        <v>54</v>
      </c>
      <c r="E3545" s="1" t="s">
        <v>54</v>
      </c>
      <c r="I3545" s="1" t="s">
        <v>54</v>
      </c>
      <c r="J3545" s="2"/>
      <c r="K3545" s="1" t="s">
        <v>54</v>
      </c>
      <c r="M3545" s="1" t="b">
        <f>OR(Solution!$C$2=1,INDEX(Solution!$A$1:$A$11,Solution!$C$2)=Sales_Pipeline[Country])</f>
        <v>1</v>
      </c>
    </row>
    <row r="3546" spans="1:13" x14ac:dyDescent="0.25">
      <c r="A3546" s="2"/>
      <c r="B3546" s="1" t="s">
        <v>54</v>
      </c>
      <c r="C3546" s="1" t="s">
        <v>54</v>
      </c>
      <c r="D3546" s="1" t="s">
        <v>54</v>
      </c>
      <c r="E3546" s="1" t="s">
        <v>54</v>
      </c>
      <c r="I3546" s="1" t="s">
        <v>54</v>
      </c>
      <c r="J3546" s="2"/>
      <c r="K3546" s="1" t="s">
        <v>54</v>
      </c>
      <c r="M3546" s="1" t="b">
        <f>OR(Solution!$C$2=1,INDEX(Solution!$A$1:$A$11,Solution!$C$2)=Sales_Pipeline[Country])</f>
        <v>1</v>
      </c>
    </row>
    <row r="3547" spans="1:13" x14ac:dyDescent="0.25">
      <c r="A3547" s="2"/>
      <c r="B3547" s="1" t="s">
        <v>54</v>
      </c>
      <c r="C3547" s="1" t="s">
        <v>54</v>
      </c>
      <c r="D3547" s="1" t="s">
        <v>54</v>
      </c>
      <c r="E3547" s="1" t="s">
        <v>54</v>
      </c>
      <c r="I3547" s="1" t="s">
        <v>54</v>
      </c>
      <c r="J3547" s="2"/>
      <c r="K3547" s="1" t="s">
        <v>54</v>
      </c>
      <c r="M3547" s="1" t="b">
        <f>OR(Solution!$C$2=1,INDEX(Solution!$A$1:$A$11,Solution!$C$2)=Sales_Pipeline[Country])</f>
        <v>1</v>
      </c>
    </row>
    <row r="3548" spans="1:13" x14ac:dyDescent="0.25">
      <c r="A3548" s="2"/>
      <c r="B3548" s="1" t="s">
        <v>54</v>
      </c>
      <c r="C3548" s="1" t="s">
        <v>54</v>
      </c>
      <c r="D3548" s="1" t="s">
        <v>54</v>
      </c>
      <c r="E3548" s="1" t="s">
        <v>54</v>
      </c>
      <c r="I3548" s="1" t="s">
        <v>54</v>
      </c>
      <c r="J3548" s="2"/>
      <c r="K3548" s="1" t="s">
        <v>54</v>
      </c>
      <c r="M3548" s="1" t="b">
        <f>OR(Solution!$C$2=1,INDEX(Solution!$A$1:$A$11,Solution!$C$2)=Sales_Pipeline[Country])</f>
        <v>1</v>
      </c>
    </row>
    <row r="3549" spans="1:13" x14ac:dyDescent="0.25">
      <c r="A3549" s="2"/>
      <c r="B3549" s="1" t="s">
        <v>54</v>
      </c>
      <c r="C3549" s="1" t="s">
        <v>54</v>
      </c>
      <c r="D3549" s="1" t="s">
        <v>54</v>
      </c>
      <c r="E3549" s="1" t="s">
        <v>54</v>
      </c>
      <c r="I3549" s="1" t="s">
        <v>54</v>
      </c>
      <c r="J3549" s="2"/>
      <c r="K3549" s="1" t="s">
        <v>54</v>
      </c>
      <c r="M3549" s="1" t="b">
        <f>OR(Solution!$C$2=1,INDEX(Solution!$A$1:$A$11,Solution!$C$2)=Sales_Pipeline[Country])</f>
        <v>1</v>
      </c>
    </row>
    <row r="3550" spans="1:13" x14ac:dyDescent="0.25">
      <c r="A3550" s="2"/>
      <c r="B3550" s="1" t="s">
        <v>54</v>
      </c>
      <c r="C3550" s="1" t="s">
        <v>54</v>
      </c>
      <c r="D3550" s="1" t="s">
        <v>54</v>
      </c>
      <c r="E3550" s="1" t="s">
        <v>54</v>
      </c>
      <c r="I3550" s="1" t="s">
        <v>54</v>
      </c>
      <c r="J3550" s="2"/>
      <c r="K3550" s="1" t="s">
        <v>54</v>
      </c>
      <c r="M3550" s="1" t="b">
        <f>OR(Solution!$C$2=1,INDEX(Solution!$A$1:$A$11,Solution!$C$2)=Sales_Pipeline[Country])</f>
        <v>1</v>
      </c>
    </row>
    <row r="3551" spans="1:13" x14ac:dyDescent="0.25">
      <c r="A3551" s="2"/>
      <c r="B3551" s="1" t="s">
        <v>54</v>
      </c>
      <c r="C3551" s="1" t="s">
        <v>54</v>
      </c>
      <c r="D3551" s="1" t="s">
        <v>54</v>
      </c>
      <c r="E3551" s="1" t="s">
        <v>54</v>
      </c>
      <c r="I3551" s="1" t="s">
        <v>54</v>
      </c>
      <c r="J3551" s="2"/>
      <c r="K3551" s="1" t="s">
        <v>54</v>
      </c>
      <c r="M3551" s="1" t="b">
        <f>OR(Solution!$C$2=1,INDEX(Solution!$A$1:$A$11,Solution!$C$2)=Sales_Pipeline[Country])</f>
        <v>1</v>
      </c>
    </row>
    <row r="3552" spans="1:13" x14ac:dyDescent="0.25">
      <c r="A3552" s="2"/>
      <c r="B3552" s="1" t="s">
        <v>54</v>
      </c>
      <c r="C3552" s="1" t="s">
        <v>54</v>
      </c>
      <c r="D3552" s="1" t="s">
        <v>54</v>
      </c>
      <c r="E3552" s="1" t="s">
        <v>54</v>
      </c>
      <c r="I3552" s="1" t="s">
        <v>54</v>
      </c>
      <c r="J3552" s="2"/>
      <c r="K3552" s="1" t="s">
        <v>54</v>
      </c>
      <c r="M3552" s="1" t="b">
        <f>OR(Solution!$C$2=1,INDEX(Solution!$A$1:$A$11,Solution!$C$2)=Sales_Pipeline[Country])</f>
        <v>1</v>
      </c>
    </row>
    <row r="3553" spans="1:13" x14ac:dyDescent="0.25">
      <c r="A3553" s="2"/>
      <c r="B3553" s="1" t="s">
        <v>54</v>
      </c>
      <c r="C3553" s="1" t="s">
        <v>54</v>
      </c>
      <c r="D3553" s="1" t="s">
        <v>54</v>
      </c>
      <c r="E3553" s="1" t="s">
        <v>54</v>
      </c>
      <c r="I3553" s="1" t="s">
        <v>54</v>
      </c>
      <c r="J3553" s="2"/>
      <c r="K3553" s="1" t="s">
        <v>54</v>
      </c>
      <c r="M3553" s="1" t="b">
        <f>OR(Solution!$C$2=1,INDEX(Solution!$A$1:$A$11,Solution!$C$2)=Sales_Pipeline[Country])</f>
        <v>1</v>
      </c>
    </row>
    <row r="3554" spans="1:13" x14ac:dyDescent="0.25">
      <c r="A3554" s="2"/>
      <c r="B3554" s="1" t="s">
        <v>54</v>
      </c>
      <c r="C3554" s="1" t="s">
        <v>54</v>
      </c>
      <c r="D3554" s="1" t="s">
        <v>54</v>
      </c>
      <c r="E3554" s="1" t="s">
        <v>54</v>
      </c>
      <c r="I3554" s="1" t="s">
        <v>54</v>
      </c>
      <c r="J3554" s="2"/>
      <c r="K3554" s="1" t="s">
        <v>54</v>
      </c>
      <c r="M3554" s="1" t="b">
        <f>OR(Solution!$C$2=1,INDEX(Solution!$A$1:$A$11,Solution!$C$2)=Sales_Pipeline[Country])</f>
        <v>1</v>
      </c>
    </row>
    <row r="3555" spans="1:13" x14ac:dyDescent="0.25">
      <c r="A3555" s="2"/>
      <c r="B3555" s="1" t="s">
        <v>54</v>
      </c>
      <c r="C3555" s="1" t="s">
        <v>54</v>
      </c>
      <c r="D3555" s="1" t="s">
        <v>54</v>
      </c>
      <c r="E3555" s="1" t="s">
        <v>54</v>
      </c>
      <c r="I3555" s="1" t="s">
        <v>54</v>
      </c>
      <c r="J3555" s="2"/>
      <c r="K3555" s="1" t="s">
        <v>54</v>
      </c>
      <c r="M3555" s="1" t="b">
        <f>OR(Solution!$C$2=1,INDEX(Solution!$A$1:$A$11,Solution!$C$2)=Sales_Pipeline[Country])</f>
        <v>1</v>
      </c>
    </row>
    <row r="3556" spans="1:13" x14ac:dyDescent="0.25">
      <c r="A3556" s="2"/>
      <c r="B3556" s="1" t="s">
        <v>54</v>
      </c>
      <c r="C3556" s="1" t="s">
        <v>54</v>
      </c>
      <c r="D3556" s="1" t="s">
        <v>54</v>
      </c>
      <c r="E3556" s="1" t="s">
        <v>54</v>
      </c>
      <c r="I3556" s="1" t="s">
        <v>54</v>
      </c>
      <c r="J3556" s="2"/>
      <c r="K3556" s="1" t="s">
        <v>54</v>
      </c>
      <c r="M3556" s="1" t="b">
        <f>OR(Solution!$C$2=1,INDEX(Solution!$A$1:$A$11,Solution!$C$2)=Sales_Pipeline[Country])</f>
        <v>1</v>
      </c>
    </row>
    <row r="3557" spans="1:13" x14ac:dyDescent="0.25">
      <c r="A3557" s="2"/>
      <c r="B3557" s="1" t="s">
        <v>54</v>
      </c>
      <c r="C3557" s="1" t="s">
        <v>54</v>
      </c>
      <c r="D3557" s="1" t="s">
        <v>54</v>
      </c>
      <c r="E3557" s="1" t="s">
        <v>54</v>
      </c>
      <c r="I3557" s="1" t="s">
        <v>54</v>
      </c>
      <c r="J3557" s="2"/>
      <c r="K3557" s="1" t="s">
        <v>54</v>
      </c>
      <c r="M3557" s="1" t="b">
        <f>OR(Solution!$C$2=1,INDEX(Solution!$A$1:$A$11,Solution!$C$2)=Sales_Pipeline[Country])</f>
        <v>1</v>
      </c>
    </row>
    <row r="3558" spans="1:13" x14ac:dyDescent="0.25">
      <c r="A3558" s="2"/>
      <c r="B3558" s="1" t="s">
        <v>54</v>
      </c>
      <c r="C3558" s="1" t="s">
        <v>54</v>
      </c>
      <c r="D3558" s="1" t="s">
        <v>54</v>
      </c>
      <c r="E3558" s="1" t="s">
        <v>54</v>
      </c>
      <c r="I3558" s="1" t="s">
        <v>54</v>
      </c>
      <c r="J3558" s="2"/>
      <c r="K3558" s="1" t="s">
        <v>54</v>
      </c>
      <c r="M3558" s="1" t="b">
        <f>OR(Solution!$C$2=1,INDEX(Solution!$A$1:$A$11,Solution!$C$2)=Sales_Pipeline[Country])</f>
        <v>1</v>
      </c>
    </row>
    <row r="3559" spans="1:13" x14ac:dyDescent="0.25">
      <c r="A3559" s="2"/>
      <c r="B3559" s="1" t="s">
        <v>54</v>
      </c>
      <c r="C3559" s="1" t="s">
        <v>54</v>
      </c>
      <c r="D3559" s="1" t="s">
        <v>54</v>
      </c>
      <c r="E3559" s="1" t="s">
        <v>54</v>
      </c>
      <c r="I3559" s="1" t="s">
        <v>54</v>
      </c>
      <c r="J3559" s="2"/>
      <c r="K3559" s="1" t="s">
        <v>54</v>
      </c>
      <c r="M3559" s="1" t="b">
        <f>OR(Solution!$C$2=1,INDEX(Solution!$A$1:$A$11,Solution!$C$2)=Sales_Pipeline[Country])</f>
        <v>1</v>
      </c>
    </row>
    <row r="3560" spans="1:13" x14ac:dyDescent="0.25">
      <c r="A3560" s="2"/>
      <c r="B3560" s="1" t="s">
        <v>54</v>
      </c>
      <c r="C3560" s="1" t="s">
        <v>54</v>
      </c>
      <c r="D3560" s="1" t="s">
        <v>54</v>
      </c>
      <c r="E3560" s="1" t="s">
        <v>54</v>
      </c>
      <c r="I3560" s="1" t="s">
        <v>54</v>
      </c>
      <c r="J3560" s="2"/>
      <c r="K3560" s="1" t="s">
        <v>54</v>
      </c>
      <c r="M3560" s="1" t="b">
        <f>OR(Solution!$C$2=1,INDEX(Solution!$A$1:$A$11,Solution!$C$2)=Sales_Pipeline[Country])</f>
        <v>1</v>
      </c>
    </row>
    <row r="3561" spans="1:13" x14ac:dyDescent="0.25">
      <c r="A3561" s="2"/>
      <c r="B3561" s="1" t="s">
        <v>54</v>
      </c>
      <c r="C3561" s="1" t="s">
        <v>54</v>
      </c>
      <c r="D3561" s="1" t="s">
        <v>54</v>
      </c>
      <c r="E3561" s="1" t="s">
        <v>54</v>
      </c>
      <c r="I3561" s="1" t="s">
        <v>54</v>
      </c>
      <c r="J3561" s="2"/>
      <c r="K3561" s="1" t="s">
        <v>54</v>
      </c>
      <c r="M3561" s="1" t="b">
        <f>OR(Solution!$C$2=1,INDEX(Solution!$A$1:$A$11,Solution!$C$2)=Sales_Pipeline[Country])</f>
        <v>1</v>
      </c>
    </row>
    <row r="3562" spans="1:13" x14ac:dyDescent="0.25">
      <c r="A3562" s="2"/>
      <c r="B3562" s="1" t="s">
        <v>54</v>
      </c>
      <c r="C3562" s="1" t="s">
        <v>54</v>
      </c>
      <c r="D3562" s="1" t="s">
        <v>54</v>
      </c>
      <c r="E3562" s="1" t="s">
        <v>54</v>
      </c>
      <c r="I3562" s="1" t="s">
        <v>54</v>
      </c>
      <c r="J3562" s="2"/>
      <c r="K3562" s="1" t="s">
        <v>54</v>
      </c>
      <c r="M3562" s="1" t="b">
        <f>OR(Solution!$C$2=1,INDEX(Solution!$A$1:$A$11,Solution!$C$2)=Sales_Pipeline[Country])</f>
        <v>1</v>
      </c>
    </row>
    <row r="3563" spans="1:13" x14ac:dyDescent="0.25">
      <c r="A3563" s="2"/>
      <c r="B3563" s="1" t="s">
        <v>54</v>
      </c>
      <c r="C3563" s="1" t="s">
        <v>54</v>
      </c>
      <c r="D3563" s="1" t="s">
        <v>54</v>
      </c>
      <c r="E3563" s="1" t="s">
        <v>54</v>
      </c>
      <c r="I3563" s="1" t="s">
        <v>54</v>
      </c>
      <c r="J3563" s="2"/>
      <c r="K3563" s="1" t="s">
        <v>54</v>
      </c>
      <c r="M3563" s="1" t="b">
        <f>OR(Solution!$C$2=1,INDEX(Solution!$A$1:$A$11,Solution!$C$2)=Sales_Pipeline[Country])</f>
        <v>1</v>
      </c>
    </row>
    <row r="3564" spans="1:13" x14ac:dyDescent="0.25">
      <c r="A3564" s="2"/>
      <c r="B3564" s="1" t="s">
        <v>54</v>
      </c>
      <c r="C3564" s="1" t="s">
        <v>54</v>
      </c>
      <c r="D3564" s="1" t="s">
        <v>54</v>
      </c>
      <c r="E3564" s="1" t="s">
        <v>54</v>
      </c>
      <c r="I3564" s="1" t="s">
        <v>54</v>
      </c>
      <c r="J3564" s="2"/>
      <c r="K3564" s="1" t="s">
        <v>54</v>
      </c>
      <c r="M3564" s="1" t="b">
        <f>OR(Solution!$C$2=1,INDEX(Solution!$A$1:$A$11,Solution!$C$2)=Sales_Pipeline[Country])</f>
        <v>1</v>
      </c>
    </row>
    <row r="3565" spans="1:13" x14ac:dyDescent="0.25">
      <c r="A3565" s="2"/>
      <c r="B3565" s="1" t="s">
        <v>54</v>
      </c>
      <c r="C3565" s="1" t="s">
        <v>54</v>
      </c>
      <c r="D3565" s="1" t="s">
        <v>54</v>
      </c>
      <c r="E3565" s="1" t="s">
        <v>54</v>
      </c>
      <c r="I3565" s="1" t="s">
        <v>54</v>
      </c>
      <c r="J3565" s="2"/>
      <c r="K3565" s="1" t="s">
        <v>54</v>
      </c>
      <c r="M3565" s="1" t="b">
        <f>OR(Solution!$C$2=1,INDEX(Solution!$A$1:$A$11,Solution!$C$2)=Sales_Pipeline[Country])</f>
        <v>1</v>
      </c>
    </row>
    <row r="3566" spans="1:13" x14ac:dyDescent="0.25">
      <c r="A3566" s="2"/>
      <c r="B3566" s="1" t="s">
        <v>54</v>
      </c>
      <c r="C3566" s="1" t="s">
        <v>54</v>
      </c>
      <c r="D3566" s="1" t="s">
        <v>54</v>
      </c>
      <c r="E3566" s="1" t="s">
        <v>54</v>
      </c>
      <c r="I3566" s="1" t="s">
        <v>54</v>
      </c>
      <c r="J3566" s="2"/>
      <c r="K3566" s="1" t="s">
        <v>54</v>
      </c>
      <c r="M3566" s="1" t="b">
        <f>OR(Solution!$C$2=1,INDEX(Solution!$A$1:$A$11,Solution!$C$2)=Sales_Pipeline[Country])</f>
        <v>1</v>
      </c>
    </row>
    <row r="3567" spans="1:13" x14ac:dyDescent="0.25">
      <c r="A3567" s="2"/>
      <c r="B3567" s="1" t="s">
        <v>54</v>
      </c>
      <c r="C3567" s="1" t="s">
        <v>54</v>
      </c>
      <c r="D3567" s="1" t="s">
        <v>54</v>
      </c>
      <c r="E3567" s="1" t="s">
        <v>54</v>
      </c>
      <c r="I3567" s="1" t="s">
        <v>54</v>
      </c>
      <c r="J3567" s="2"/>
      <c r="K3567" s="1" t="s">
        <v>54</v>
      </c>
      <c r="M3567" s="1" t="b">
        <f>OR(Solution!$C$2=1,INDEX(Solution!$A$1:$A$11,Solution!$C$2)=Sales_Pipeline[Country])</f>
        <v>1</v>
      </c>
    </row>
    <row r="3568" spans="1:13" x14ac:dyDescent="0.25">
      <c r="A3568" s="2"/>
      <c r="B3568" s="1" t="s">
        <v>54</v>
      </c>
      <c r="C3568" s="1" t="s">
        <v>54</v>
      </c>
      <c r="D3568" s="1" t="s">
        <v>54</v>
      </c>
      <c r="E3568" s="1" t="s">
        <v>54</v>
      </c>
      <c r="I3568" s="1" t="s">
        <v>54</v>
      </c>
      <c r="J3568" s="2"/>
      <c r="K3568" s="1" t="s">
        <v>54</v>
      </c>
      <c r="M3568" s="1" t="b">
        <f>OR(Solution!$C$2=1,INDEX(Solution!$A$1:$A$11,Solution!$C$2)=Sales_Pipeline[Country])</f>
        <v>1</v>
      </c>
    </row>
    <row r="3569" spans="1:13" x14ac:dyDescent="0.25">
      <c r="A3569" s="2"/>
      <c r="B3569" s="1" t="s">
        <v>54</v>
      </c>
      <c r="C3569" s="1" t="s">
        <v>54</v>
      </c>
      <c r="D3569" s="1" t="s">
        <v>54</v>
      </c>
      <c r="E3569" s="1" t="s">
        <v>54</v>
      </c>
      <c r="I3569" s="1" t="s">
        <v>54</v>
      </c>
      <c r="J3569" s="2"/>
      <c r="K3569" s="1" t="s">
        <v>54</v>
      </c>
      <c r="M3569" s="1" t="b">
        <f>OR(Solution!$C$2=1,INDEX(Solution!$A$1:$A$11,Solution!$C$2)=Sales_Pipeline[Country])</f>
        <v>1</v>
      </c>
    </row>
    <row r="3570" spans="1:13" x14ac:dyDescent="0.25">
      <c r="A3570" s="2"/>
      <c r="B3570" s="1" t="s">
        <v>54</v>
      </c>
      <c r="C3570" s="1" t="s">
        <v>54</v>
      </c>
      <c r="D3570" s="1" t="s">
        <v>54</v>
      </c>
      <c r="E3570" s="1" t="s">
        <v>54</v>
      </c>
      <c r="I3570" s="1" t="s">
        <v>54</v>
      </c>
      <c r="J3570" s="2"/>
      <c r="K3570" s="1" t="s">
        <v>54</v>
      </c>
      <c r="M3570" s="1" t="b">
        <f>OR(Solution!$C$2=1,INDEX(Solution!$A$1:$A$11,Solution!$C$2)=Sales_Pipeline[Country])</f>
        <v>1</v>
      </c>
    </row>
    <row r="3571" spans="1:13" x14ac:dyDescent="0.25">
      <c r="A3571" s="2"/>
      <c r="B3571" s="1" t="s">
        <v>54</v>
      </c>
      <c r="C3571" s="1" t="s">
        <v>54</v>
      </c>
      <c r="D3571" s="1" t="s">
        <v>54</v>
      </c>
      <c r="E3571" s="1" t="s">
        <v>54</v>
      </c>
      <c r="I3571" s="1" t="s">
        <v>54</v>
      </c>
      <c r="J3571" s="2"/>
      <c r="K3571" s="1" t="s">
        <v>54</v>
      </c>
      <c r="M3571" s="1" t="b">
        <f>OR(Solution!$C$2=1,INDEX(Solution!$A$1:$A$11,Solution!$C$2)=Sales_Pipeline[Country])</f>
        <v>1</v>
      </c>
    </row>
    <row r="3572" spans="1:13" x14ac:dyDescent="0.25">
      <c r="A3572" s="2"/>
      <c r="B3572" s="1" t="s">
        <v>54</v>
      </c>
      <c r="C3572" s="1" t="s">
        <v>54</v>
      </c>
      <c r="D3572" s="1" t="s">
        <v>54</v>
      </c>
      <c r="E3572" s="1" t="s">
        <v>54</v>
      </c>
      <c r="I3572" s="1" t="s">
        <v>54</v>
      </c>
      <c r="J3572" s="2"/>
      <c r="K3572" s="1" t="s">
        <v>54</v>
      </c>
      <c r="M3572" s="1" t="b">
        <f>OR(Solution!$C$2=1,INDEX(Solution!$A$1:$A$11,Solution!$C$2)=Sales_Pipeline[Country])</f>
        <v>1</v>
      </c>
    </row>
    <row r="3573" spans="1:13" x14ac:dyDescent="0.25">
      <c r="A3573" s="2"/>
      <c r="B3573" s="1" t="s">
        <v>54</v>
      </c>
      <c r="C3573" s="1" t="s">
        <v>54</v>
      </c>
      <c r="D3573" s="1" t="s">
        <v>54</v>
      </c>
      <c r="E3573" s="1" t="s">
        <v>54</v>
      </c>
      <c r="I3573" s="1" t="s">
        <v>54</v>
      </c>
      <c r="J3573" s="2"/>
      <c r="K3573" s="1" t="s">
        <v>54</v>
      </c>
      <c r="M3573" s="1" t="b">
        <f>OR(Solution!$C$2=1,INDEX(Solution!$A$1:$A$11,Solution!$C$2)=Sales_Pipeline[Country])</f>
        <v>1</v>
      </c>
    </row>
    <row r="3574" spans="1:13" x14ac:dyDescent="0.25">
      <c r="A3574" s="2"/>
      <c r="B3574" s="1" t="s">
        <v>54</v>
      </c>
      <c r="C3574" s="1" t="s">
        <v>54</v>
      </c>
      <c r="D3574" s="1" t="s">
        <v>54</v>
      </c>
      <c r="E3574" s="1" t="s">
        <v>54</v>
      </c>
      <c r="I3574" s="1" t="s">
        <v>54</v>
      </c>
      <c r="J3574" s="2"/>
      <c r="K3574" s="1" t="s">
        <v>54</v>
      </c>
      <c r="M3574" s="1" t="b">
        <f>OR(Solution!$C$2=1,INDEX(Solution!$A$1:$A$11,Solution!$C$2)=Sales_Pipeline[Country])</f>
        <v>1</v>
      </c>
    </row>
    <row r="3575" spans="1:13" x14ac:dyDescent="0.25">
      <c r="A3575" s="2"/>
      <c r="B3575" s="1" t="s">
        <v>54</v>
      </c>
      <c r="C3575" s="1" t="s">
        <v>54</v>
      </c>
      <c r="D3575" s="1" t="s">
        <v>54</v>
      </c>
      <c r="E3575" s="1" t="s">
        <v>54</v>
      </c>
      <c r="I3575" s="1" t="s">
        <v>54</v>
      </c>
      <c r="J3575" s="2"/>
      <c r="K3575" s="1" t="s">
        <v>54</v>
      </c>
      <c r="M3575" s="1" t="b">
        <f>OR(Solution!$C$2=1,INDEX(Solution!$A$1:$A$11,Solution!$C$2)=Sales_Pipeline[Country])</f>
        <v>1</v>
      </c>
    </row>
    <row r="3576" spans="1:13" x14ac:dyDescent="0.25">
      <c r="A3576" s="2"/>
      <c r="B3576" s="1" t="s">
        <v>54</v>
      </c>
      <c r="C3576" s="1" t="s">
        <v>54</v>
      </c>
      <c r="D3576" s="1" t="s">
        <v>54</v>
      </c>
      <c r="E3576" s="1" t="s">
        <v>54</v>
      </c>
      <c r="I3576" s="1" t="s">
        <v>54</v>
      </c>
      <c r="J3576" s="2"/>
      <c r="K3576" s="1" t="s">
        <v>54</v>
      </c>
      <c r="M3576" s="1" t="b">
        <f>OR(Solution!$C$2=1,INDEX(Solution!$A$1:$A$11,Solution!$C$2)=Sales_Pipeline[Country])</f>
        <v>1</v>
      </c>
    </row>
    <row r="3577" spans="1:13" x14ac:dyDescent="0.25">
      <c r="A3577" s="2"/>
      <c r="B3577" s="1" t="s">
        <v>54</v>
      </c>
      <c r="C3577" s="1" t="s">
        <v>54</v>
      </c>
      <c r="D3577" s="1" t="s">
        <v>54</v>
      </c>
      <c r="E3577" s="1" t="s">
        <v>54</v>
      </c>
      <c r="I3577" s="1" t="s">
        <v>54</v>
      </c>
      <c r="J3577" s="2"/>
      <c r="K3577" s="1" t="s">
        <v>54</v>
      </c>
      <c r="M3577" s="1" t="b">
        <f>OR(Solution!$C$2=1,INDEX(Solution!$A$1:$A$11,Solution!$C$2)=Sales_Pipeline[Country])</f>
        <v>1</v>
      </c>
    </row>
    <row r="3578" spans="1:13" x14ac:dyDescent="0.25">
      <c r="A3578" s="2"/>
      <c r="B3578" s="1" t="s">
        <v>54</v>
      </c>
      <c r="C3578" s="1" t="s">
        <v>54</v>
      </c>
      <c r="D3578" s="1" t="s">
        <v>54</v>
      </c>
      <c r="E3578" s="1" t="s">
        <v>54</v>
      </c>
      <c r="I3578" s="1" t="s">
        <v>54</v>
      </c>
      <c r="J3578" s="2"/>
      <c r="K3578" s="1" t="s">
        <v>54</v>
      </c>
      <c r="M3578" s="1" t="b">
        <f>OR(Solution!$C$2=1,INDEX(Solution!$A$1:$A$11,Solution!$C$2)=Sales_Pipeline[Country])</f>
        <v>1</v>
      </c>
    </row>
    <row r="3579" spans="1:13" x14ac:dyDescent="0.25">
      <c r="A3579" s="2"/>
      <c r="B3579" s="1" t="s">
        <v>54</v>
      </c>
      <c r="C3579" s="1" t="s">
        <v>54</v>
      </c>
      <c r="D3579" s="1" t="s">
        <v>54</v>
      </c>
      <c r="E3579" s="1" t="s">
        <v>54</v>
      </c>
      <c r="I3579" s="1" t="s">
        <v>54</v>
      </c>
      <c r="J3579" s="2"/>
      <c r="K3579" s="1" t="s">
        <v>54</v>
      </c>
      <c r="M3579" s="1" t="b">
        <f>OR(Solution!$C$2=1,INDEX(Solution!$A$1:$A$11,Solution!$C$2)=Sales_Pipeline[Country])</f>
        <v>1</v>
      </c>
    </row>
    <row r="3580" spans="1:13" x14ac:dyDescent="0.25">
      <c r="A3580" s="2"/>
      <c r="B3580" s="1" t="s">
        <v>54</v>
      </c>
      <c r="C3580" s="1" t="s">
        <v>54</v>
      </c>
      <c r="D3580" s="1" t="s">
        <v>54</v>
      </c>
      <c r="E3580" s="1" t="s">
        <v>54</v>
      </c>
      <c r="I3580" s="1" t="s">
        <v>54</v>
      </c>
      <c r="J3580" s="2"/>
      <c r="K3580" s="1" t="s">
        <v>54</v>
      </c>
      <c r="M3580" s="1" t="b">
        <f>OR(Solution!$C$2=1,INDEX(Solution!$A$1:$A$11,Solution!$C$2)=Sales_Pipeline[Country])</f>
        <v>1</v>
      </c>
    </row>
    <row r="3581" spans="1:13" x14ac:dyDescent="0.25">
      <c r="A3581" s="2"/>
      <c r="B3581" s="1" t="s">
        <v>54</v>
      </c>
      <c r="C3581" s="1" t="s">
        <v>54</v>
      </c>
      <c r="D3581" s="1" t="s">
        <v>54</v>
      </c>
      <c r="E3581" s="1" t="s">
        <v>54</v>
      </c>
      <c r="I3581" s="1" t="s">
        <v>54</v>
      </c>
      <c r="J3581" s="2"/>
      <c r="K3581" s="1" t="s">
        <v>54</v>
      </c>
      <c r="M3581" s="1" t="b">
        <f>OR(Solution!$C$2=1,INDEX(Solution!$A$1:$A$11,Solution!$C$2)=Sales_Pipeline[Country])</f>
        <v>1</v>
      </c>
    </row>
    <row r="3582" spans="1:13" x14ac:dyDescent="0.25">
      <c r="A3582" s="2"/>
      <c r="B3582" s="1" t="s">
        <v>54</v>
      </c>
      <c r="C3582" s="1" t="s">
        <v>54</v>
      </c>
      <c r="D3582" s="1" t="s">
        <v>54</v>
      </c>
      <c r="E3582" s="1" t="s">
        <v>54</v>
      </c>
      <c r="I3582" s="1" t="s">
        <v>54</v>
      </c>
      <c r="J3582" s="2"/>
      <c r="K3582" s="1" t="s">
        <v>54</v>
      </c>
      <c r="M3582" s="1" t="b">
        <f>OR(Solution!$C$2=1,INDEX(Solution!$A$1:$A$11,Solution!$C$2)=Sales_Pipeline[Country])</f>
        <v>1</v>
      </c>
    </row>
    <row r="3583" spans="1:13" x14ac:dyDescent="0.25">
      <c r="A3583" s="2"/>
      <c r="B3583" s="1" t="s">
        <v>54</v>
      </c>
      <c r="C3583" s="1" t="s">
        <v>54</v>
      </c>
      <c r="D3583" s="1" t="s">
        <v>54</v>
      </c>
      <c r="E3583" s="1" t="s">
        <v>54</v>
      </c>
      <c r="I3583" s="1" t="s">
        <v>54</v>
      </c>
      <c r="J3583" s="2"/>
      <c r="K3583" s="1" t="s">
        <v>54</v>
      </c>
      <c r="M3583" s="1" t="b">
        <f>OR(Solution!$C$2=1,INDEX(Solution!$A$1:$A$11,Solution!$C$2)=Sales_Pipeline[Country])</f>
        <v>1</v>
      </c>
    </row>
    <row r="3584" spans="1:13" x14ac:dyDescent="0.25">
      <c r="A3584" s="2"/>
      <c r="B3584" s="1" t="s">
        <v>54</v>
      </c>
      <c r="C3584" s="1" t="s">
        <v>54</v>
      </c>
      <c r="D3584" s="1" t="s">
        <v>54</v>
      </c>
      <c r="E3584" s="1" t="s">
        <v>54</v>
      </c>
      <c r="I3584" s="1" t="s">
        <v>54</v>
      </c>
      <c r="J3584" s="2"/>
      <c r="K3584" s="1" t="s">
        <v>54</v>
      </c>
      <c r="M3584" s="1" t="b">
        <f>OR(Solution!$C$2=1,INDEX(Solution!$A$1:$A$11,Solution!$C$2)=Sales_Pipeline[Country])</f>
        <v>1</v>
      </c>
    </row>
    <row r="3585" spans="1:13" x14ac:dyDescent="0.25">
      <c r="A3585" s="2"/>
      <c r="B3585" s="1" t="s">
        <v>54</v>
      </c>
      <c r="C3585" s="1" t="s">
        <v>54</v>
      </c>
      <c r="D3585" s="1" t="s">
        <v>54</v>
      </c>
      <c r="E3585" s="1" t="s">
        <v>54</v>
      </c>
      <c r="I3585" s="1" t="s">
        <v>54</v>
      </c>
      <c r="J3585" s="2"/>
      <c r="K3585" s="1" t="s">
        <v>54</v>
      </c>
      <c r="M3585" s="1" t="b">
        <f>OR(Solution!$C$2=1,INDEX(Solution!$A$1:$A$11,Solution!$C$2)=Sales_Pipeline[Country])</f>
        <v>1</v>
      </c>
    </row>
    <row r="3586" spans="1:13" x14ac:dyDescent="0.25">
      <c r="A3586" s="2"/>
      <c r="B3586" s="1" t="s">
        <v>54</v>
      </c>
      <c r="C3586" s="1" t="s">
        <v>54</v>
      </c>
      <c r="D3586" s="1" t="s">
        <v>54</v>
      </c>
      <c r="E3586" s="1" t="s">
        <v>54</v>
      </c>
      <c r="I3586" s="1" t="s">
        <v>54</v>
      </c>
      <c r="J3586" s="2"/>
      <c r="K3586" s="1" t="s">
        <v>54</v>
      </c>
      <c r="M3586" s="1" t="b">
        <f>OR(Solution!$C$2=1,INDEX(Solution!$A$1:$A$11,Solution!$C$2)=Sales_Pipeline[Country])</f>
        <v>1</v>
      </c>
    </row>
    <row r="3587" spans="1:13" x14ac:dyDescent="0.25">
      <c r="A3587" s="2"/>
      <c r="B3587" s="1" t="s">
        <v>54</v>
      </c>
      <c r="C3587" s="1" t="s">
        <v>54</v>
      </c>
      <c r="D3587" s="1" t="s">
        <v>54</v>
      </c>
      <c r="E3587" s="1" t="s">
        <v>54</v>
      </c>
      <c r="I3587" s="1" t="s">
        <v>54</v>
      </c>
      <c r="J3587" s="2"/>
      <c r="K3587" s="1" t="s">
        <v>54</v>
      </c>
      <c r="M3587" s="1" t="b">
        <f>OR(Solution!$C$2=1,INDEX(Solution!$A$1:$A$11,Solution!$C$2)=Sales_Pipeline[Country])</f>
        <v>1</v>
      </c>
    </row>
    <row r="3588" spans="1:13" x14ac:dyDescent="0.25">
      <c r="A3588" s="2"/>
      <c r="B3588" s="1" t="s">
        <v>54</v>
      </c>
      <c r="C3588" s="1" t="s">
        <v>54</v>
      </c>
      <c r="D3588" s="1" t="s">
        <v>54</v>
      </c>
      <c r="E3588" s="1" t="s">
        <v>54</v>
      </c>
      <c r="I3588" s="1" t="s">
        <v>54</v>
      </c>
      <c r="J3588" s="2"/>
      <c r="K3588" s="1" t="s">
        <v>54</v>
      </c>
      <c r="M3588" s="1" t="b">
        <f>OR(Solution!$C$2=1,INDEX(Solution!$A$1:$A$11,Solution!$C$2)=Sales_Pipeline[Country])</f>
        <v>1</v>
      </c>
    </row>
    <row r="3589" spans="1:13" x14ac:dyDescent="0.25">
      <c r="A3589" s="2"/>
      <c r="B3589" s="1" t="s">
        <v>54</v>
      </c>
      <c r="C3589" s="1" t="s">
        <v>54</v>
      </c>
      <c r="D3589" s="1" t="s">
        <v>54</v>
      </c>
      <c r="E3589" s="1" t="s">
        <v>54</v>
      </c>
      <c r="I3589" s="1" t="s">
        <v>54</v>
      </c>
      <c r="J3589" s="2"/>
      <c r="K3589" s="1" t="s">
        <v>54</v>
      </c>
      <c r="M3589" s="1" t="b">
        <f>OR(Solution!$C$2=1,INDEX(Solution!$A$1:$A$11,Solution!$C$2)=Sales_Pipeline[Country])</f>
        <v>1</v>
      </c>
    </row>
    <row r="3590" spans="1:13" x14ac:dyDescent="0.25">
      <c r="A3590" s="2"/>
      <c r="B3590" s="1" t="s">
        <v>54</v>
      </c>
      <c r="C3590" s="1" t="s">
        <v>54</v>
      </c>
      <c r="D3590" s="1" t="s">
        <v>54</v>
      </c>
      <c r="E3590" s="1" t="s">
        <v>54</v>
      </c>
      <c r="I3590" s="1" t="s">
        <v>54</v>
      </c>
      <c r="J3590" s="2"/>
      <c r="K3590" s="1" t="s">
        <v>54</v>
      </c>
      <c r="M3590" s="1" t="b">
        <f>OR(Solution!$C$2=1,INDEX(Solution!$A$1:$A$11,Solution!$C$2)=Sales_Pipeline[Country])</f>
        <v>1</v>
      </c>
    </row>
    <row r="3591" spans="1:13" x14ac:dyDescent="0.25">
      <c r="A3591" s="2"/>
      <c r="B3591" s="1" t="s">
        <v>54</v>
      </c>
      <c r="C3591" s="1" t="s">
        <v>54</v>
      </c>
      <c r="D3591" s="1" t="s">
        <v>54</v>
      </c>
      <c r="E3591" s="1" t="s">
        <v>54</v>
      </c>
      <c r="I3591" s="1" t="s">
        <v>54</v>
      </c>
      <c r="J3591" s="2"/>
      <c r="K3591" s="1" t="s">
        <v>54</v>
      </c>
      <c r="M3591" s="1" t="b">
        <f>OR(Solution!$C$2=1,INDEX(Solution!$A$1:$A$11,Solution!$C$2)=Sales_Pipeline[Country])</f>
        <v>1</v>
      </c>
    </row>
    <row r="3592" spans="1:13" x14ac:dyDescent="0.25">
      <c r="A3592" s="2"/>
      <c r="B3592" s="1" t="s">
        <v>54</v>
      </c>
      <c r="C3592" s="1" t="s">
        <v>54</v>
      </c>
      <c r="D3592" s="1" t="s">
        <v>54</v>
      </c>
      <c r="E3592" s="1" t="s">
        <v>54</v>
      </c>
      <c r="I3592" s="1" t="s">
        <v>54</v>
      </c>
      <c r="J3592" s="2"/>
      <c r="K3592" s="1" t="s">
        <v>54</v>
      </c>
      <c r="M3592" s="1" t="b">
        <f>OR(Solution!$C$2=1,INDEX(Solution!$A$1:$A$11,Solution!$C$2)=Sales_Pipeline[Country])</f>
        <v>1</v>
      </c>
    </row>
    <row r="3593" spans="1:13" x14ac:dyDescent="0.25">
      <c r="A3593" s="2"/>
      <c r="B3593" s="1" t="s">
        <v>54</v>
      </c>
      <c r="C3593" s="1" t="s">
        <v>54</v>
      </c>
      <c r="D3593" s="1" t="s">
        <v>54</v>
      </c>
      <c r="E3593" s="1" t="s">
        <v>54</v>
      </c>
      <c r="I3593" s="1" t="s">
        <v>54</v>
      </c>
      <c r="J3593" s="2"/>
      <c r="K3593" s="1" t="s">
        <v>54</v>
      </c>
      <c r="M3593" s="1" t="b">
        <f>OR(Solution!$C$2=1,INDEX(Solution!$A$1:$A$11,Solution!$C$2)=Sales_Pipeline[Country])</f>
        <v>1</v>
      </c>
    </row>
    <row r="3594" spans="1:13" x14ac:dyDescent="0.25">
      <c r="A3594" s="2"/>
      <c r="B3594" s="1" t="s">
        <v>54</v>
      </c>
      <c r="C3594" s="1" t="s">
        <v>54</v>
      </c>
      <c r="D3594" s="1" t="s">
        <v>54</v>
      </c>
      <c r="E3594" s="1" t="s">
        <v>54</v>
      </c>
      <c r="I3594" s="1" t="s">
        <v>54</v>
      </c>
      <c r="J3594" s="2"/>
      <c r="K3594" s="1" t="s">
        <v>54</v>
      </c>
      <c r="M3594" s="1" t="b">
        <f>OR(Solution!$C$2=1,INDEX(Solution!$A$1:$A$11,Solution!$C$2)=Sales_Pipeline[Country])</f>
        <v>1</v>
      </c>
    </row>
    <row r="3595" spans="1:13" x14ac:dyDescent="0.25">
      <c r="A3595" s="2"/>
      <c r="B3595" s="1" t="s">
        <v>54</v>
      </c>
      <c r="C3595" s="1" t="s">
        <v>54</v>
      </c>
      <c r="D3595" s="1" t="s">
        <v>54</v>
      </c>
      <c r="E3595" s="1" t="s">
        <v>54</v>
      </c>
      <c r="I3595" s="1" t="s">
        <v>54</v>
      </c>
      <c r="J3595" s="2"/>
      <c r="K3595" s="1" t="s">
        <v>54</v>
      </c>
      <c r="M3595" s="1" t="b">
        <f>OR(Solution!$C$2=1,INDEX(Solution!$A$1:$A$11,Solution!$C$2)=Sales_Pipeline[Country])</f>
        <v>1</v>
      </c>
    </row>
    <row r="3596" spans="1:13" x14ac:dyDescent="0.25">
      <c r="A3596" s="2"/>
      <c r="B3596" s="1" t="s">
        <v>54</v>
      </c>
      <c r="C3596" s="1" t="s">
        <v>54</v>
      </c>
      <c r="D3596" s="1" t="s">
        <v>54</v>
      </c>
      <c r="E3596" s="1" t="s">
        <v>54</v>
      </c>
      <c r="I3596" s="1" t="s">
        <v>54</v>
      </c>
      <c r="J3596" s="2"/>
      <c r="K3596" s="1" t="s">
        <v>54</v>
      </c>
      <c r="M3596" s="1" t="b">
        <f>OR(Solution!$C$2=1,INDEX(Solution!$A$1:$A$11,Solution!$C$2)=Sales_Pipeline[Country])</f>
        <v>1</v>
      </c>
    </row>
    <row r="3597" spans="1:13" x14ac:dyDescent="0.25">
      <c r="A3597" s="2"/>
      <c r="B3597" s="1" t="s">
        <v>54</v>
      </c>
      <c r="C3597" s="1" t="s">
        <v>54</v>
      </c>
      <c r="D3597" s="1" t="s">
        <v>54</v>
      </c>
      <c r="E3597" s="1" t="s">
        <v>54</v>
      </c>
      <c r="I3597" s="1" t="s">
        <v>54</v>
      </c>
      <c r="J3597" s="2"/>
      <c r="K3597" s="1" t="s">
        <v>54</v>
      </c>
      <c r="M3597" s="1" t="b">
        <f>OR(Solution!$C$2=1,INDEX(Solution!$A$1:$A$11,Solution!$C$2)=Sales_Pipeline[Country])</f>
        <v>1</v>
      </c>
    </row>
    <row r="3598" spans="1:13" x14ac:dyDescent="0.25">
      <c r="A3598" s="2"/>
      <c r="B3598" s="1" t="s">
        <v>54</v>
      </c>
      <c r="C3598" s="1" t="s">
        <v>54</v>
      </c>
      <c r="D3598" s="1" t="s">
        <v>54</v>
      </c>
      <c r="E3598" s="1" t="s">
        <v>54</v>
      </c>
      <c r="I3598" s="1" t="s">
        <v>54</v>
      </c>
      <c r="J3598" s="2"/>
      <c r="K3598" s="1" t="s">
        <v>54</v>
      </c>
      <c r="M3598" s="1" t="b">
        <f>OR(Solution!$C$2=1,INDEX(Solution!$A$1:$A$11,Solution!$C$2)=Sales_Pipeline[Country])</f>
        <v>1</v>
      </c>
    </row>
    <row r="3599" spans="1:13" x14ac:dyDescent="0.25">
      <c r="A3599" s="2"/>
      <c r="B3599" s="1" t="s">
        <v>54</v>
      </c>
      <c r="C3599" s="1" t="s">
        <v>54</v>
      </c>
      <c r="D3599" s="1" t="s">
        <v>54</v>
      </c>
      <c r="E3599" s="1" t="s">
        <v>54</v>
      </c>
      <c r="I3599" s="1" t="s">
        <v>54</v>
      </c>
      <c r="J3599" s="2"/>
      <c r="K3599" s="1" t="s">
        <v>54</v>
      </c>
      <c r="M3599" s="1" t="b">
        <f>OR(Solution!$C$2=1,INDEX(Solution!$A$1:$A$11,Solution!$C$2)=Sales_Pipeline[Country])</f>
        <v>1</v>
      </c>
    </row>
    <row r="3600" spans="1:13" x14ac:dyDescent="0.25">
      <c r="A3600" s="2"/>
      <c r="B3600" s="1" t="s">
        <v>54</v>
      </c>
      <c r="C3600" s="1" t="s">
        <v>54</v>
      </c>
      <c r="D3600" s="1" t="s">
        <v>54</v>
      </c>
      <c r="E3600" s="1" t="s">
        <v>54</v>
      </c>
      <c r="I3600" s="1" t="s">
        <v>54</v>
      </c>
      <c r="J3600" s="2"/>
      <c r="K3600" s="1" t="s">
        <v>54</v>
      </c>
      <c r="M3600" s="1" t="b">
        <f>OR(Solution!$C$2=1,INDEX(Solution!$A$1:$A$11,Solution!$C$2)=Sales_Pipeline[Country])</f>
        <v>1</v>
      </c>
    </row>
    <row r="3601" spans="1:13" x14ac:dyDescent="0.25">
      <c r="A3601" s="2"/>
      <c r="B3601" s="1" t="s">
        <v>54</v>
      </c>
      <c r="C3601" s="1" t="s">
        <v>54</v>
      </c>
      <c r="D3601" s="1" t="s">
        <v>54</v>
      </c>
      <c r="E3601" s="1" t="s">
        <v>54</v>
      </c>
      <c r="I3601" s="1" t="s">
        <v>54</v>
      </c>
      <c r="J3601" s="2"/>
      <c r="K3601" s="1" t="s">
        <v>54</v>
      </c>
      <c r="M3601" s="1" t="b">
        <f>OR(Solution!$C$2=1,INDEX(Solution!$A$1:$A$11,Solution!$C$2)=Sales_Pipeline[Country])</f>
        <v>1</v>
      </c>
    </row>
    <row r="3602" spans="1:13" x14ac:dyDescent="0.25">
      <c r="A3602" s="2"/>
      <c r="B3602" s="1" t="s">
        <v>54</v>
      </c>
      <c r="C3602" s="1" t="s">
        <v>54</v>
      </c>
      <c r="D3602" s="1" t="s">
        <v>54</v>
      </c>
      <c r="E3602" s="1" t="s">
        <v>54</v>
      </c>
      <c r="I3602" s="1" t="s">
        <v>54</v>
      </c>
      <c r="J3602" s="2"/>
      <c r="K3602" s="1" t="s">
        <v>54</v>
      </c>
      <c r="M3602" s="1" t="b">
        <f>OR(Solution!$C$2=1,INDEX(Solution!$A$1:$A$11,Solution!$C$2)=Sales_Pipeline[Country])</f>
        <v>1</v>
      </c>
    </row>
    <row r="3603" spans="1:13" x14ac:dyDescent="0.25">
      <c r="A3603" s="2"/>
      <c r="B3603" s="1" t="s">
        <v>54</v>
      </c>
      <c r="C3603" s="1" t="s">
        <v>54</v>
      </c>
      <c r="D3603" s="1" t="s">
        <v>54</v>
      </c>
      <c r="E3603" s="1" t="s">
        <v>54</v>
      </c>
      <c r="I3603" s="1" t="s">
        <v>54</v>
      </c>
      <c r="J3603" s="2"/>
      <c r="K3603" s="1" t="s">
        <v>54</v>
      </c>
      <c r="M3603" s="1" t="b">
        <f>OR(Solution!$C$2=1,INDEX(Solution!$A$1:$A$11,Solution!$C$2)=Sales_Pipeline[Country])</f>
        <v>1</v>
      </c>
    </row>
    <row r="3604" spans="1:13" x14ac:dyDescent="0.25">
      <c r="A3604" s="2"/>
      <c r="B3604" s="1" t="s">
        <v>54</v>
      </c>
      <c r="C3604" s="1" t="s">
        <v>54</v>
      </c>
      <c r="D3604" s="1" t="s">
        <v>54</v>
      </c>
      <c r="E3604" s="1" t="s">
        <v>54</v>
      </c>
      <c r="I3604" s="1" t="s">
        <v>54</v>
      </c>
      <c r="J3604" s="2"/>
      <c r="K3604" s="1" t="s">
        <v>54</v>
      </c>
      <c r="M3604" s="1" t="b">
        <f>OR(Solution!$C$2=1,INDEX(Solution!$A$1:$A$11,Solution!$C$2)=Sales_Pipeline[Country])</f>
        <v>1</v>
      </c>
    </row>
    <row r="3605" spans="1:13" x14ac:dyDescent="0.25">
      <c r="A3605" s="2"/>
      <c r="B3605" s="1" t="s">
        <v>54</v>
      </c>
      <c r="C3605" s="1" t="s">
        <v>54</v>
      </c>
      <c r="D3605" s="1" t="s">
        <v>54</v>
      </c>
      <c r="E3605" s="1" t="s">
        <v>54</v>
      </c>
      <c r="I3605" s="1" t="s">
        <v>54</v>
      </c>
      <c r="J3605" s="2"/>
      <c r="K3605" s="1" t="s">
        <v>54</v>
      </c>
      <c r="M3605" s="1" t="b">
        <f>OR(Solution!$C$2=1,INDEX(Solution!$A$1:$A$11,Solution!$C$2)=Sales_Pipeline[Country])</f>
        <v>1</v>
      </c>
    </row>
    <row r="3606" spans="1:13" x14ac:dyDescent="0.25">
      <c r="A3606" s="2"/>
      <c r="B3606" s="1" t="s">
        <v>54</v>
      </c>
      <c r="C3606" s="1" t="s">
        <v>54</v>
      </c>
      <c r="D3606" s="1" t="s">
        <v>54</v>
      </c>
      <c r="E3606" s="1" t="s">
        <v>54</v>
      </c>
      <c r="I3606" s="1" t="s">
        <v>54</v>
      </c>
      <c r="J3606" s="2"/>
      <c r="K3606" s="1" t="s">
        <v>54</v>
      </c>
      <c r="M3606" s="1" t="b">
        <f>OR(Solution!$C$2=1,INDEX(Solution!$A$1:$A$11,Solution!$C$2)=Sales_Pipeline[Country])</f>
        <v>1</v>
      </c>
    </row>
    <row r="3607" spans="1:13" x14ac:dyDescent="0.25">
      <c r="A3607" s="2"/>
      <c r="B3607" s="1" t="s">
        <v>54</v>
      </c>
      <c r="C3607" s="1" t="s">
        <v>54</v>
      </c>
      <c r="D3607" s="1" t="s">
        <v>54</v>
      </c>
      <c r="E3607" s="1" t="s">
        <v>54</v>
      </c>
      <c r="I3607" s="1" t="s">
        <v>54</v>
      </c>
      <c r="J3607" s="2"/>
      <c r="K3607" s="1" t="s">
        <v>54</v>
      </c>
      <c r="M3607" s="1" t="b">
        <f>OR(Solution!$C$2=1,INDEX(Solution!$A$1:$A$11,Solution!$C$2)=Sales_Pipeline[Country])</f>
        <v>1</v>
      </c>
    </row>
    <row r="3608" spans="1:13" x14ac:dyDescent="0.25">
      <c r="A3608" s="2"/>
      <c r="B3608" s="1" t="s">
        <v>54</v>
      </c>
      <c r="C3608" s="1" t="s">
        <v>54</v>
      </c>
      <c r="D3608" s="1" t="s">
        <v>54</v>
      </c>
      <c r="E3608" s="1" t="s">
        <v>54</v>
      </c>
      <c r="I3608" s="1" t="s">
        <v>54</v>
      </c>
      <c r="J3608" s="2"/>
      <c r="K3608" s="1" t="s">
        <v>54</v>
      </c>
      <c r="M3608" s="1" t="b">
        <f>OR(Solution!$C$2=1,INDEX(Solution!$A$1:$A$11,Solution!$C$2)=Sales_Pipeline[Country])</f>
        <v>1</v>
      </c>
    </row>
    <row r="3609" spans="1:13" x14ac:dyDescent="0.25">
      <c r="A3609" s="2"/>
      <c r="B3609" s="1" t="s">
        <v>54</v>
      </c>
      <c r="C3609" s="1" t="s">
        <v>54</v>
      </c>
      <c r="D3609" s="1" t="s">
        <v>54</v>
      </c>
      <c r="E3609" s="1" t="s">
        <v>54</v>
      </c>
      <c r="I3609" s="1" t="s">
        <v>54</v>
      </c>
      <c r="J3609" s="2"/>
      <c r="K3609" s="1" t="s">
        <v>54</v>
      </c>
      <c r="M3609" s="1" t="b">
        <f>OR(Solution!$C$2=1,INDEX(Solution!$A$1:$A$11,Solution!$C$2)=Sales_Pipeline[Country])</f>
        <v>1</v>
      </c>
    </row>
    <row r="3610" spans="1:13" x14ac:dyDescent="0.25">
      <c r="A3610" s="2"/>
      <c r="B3610" s="1" t="s">
        <v>54</v>
      </c>
      <c r="C3610" s="1" t="s">
        <v>54</v>
      </c>
      <c r="D3610" s="1" t="s">
        <v>54</v>
      </c>
      <c r="E3610" s="1" t="s">
        <v>54</v>
      </c>
      <c r="I3610" s="1" t="s">
        <v>54</v>
      </c>
      <c r="J3610" s="2"/>
      <c r="K3610" s="1" t="s">
        <v>54</v>
      </c>
      <c r="M3610" s="1" t="b">
        <f>OR(Solution!$C$2=1,INDEX(Solution!$A$1:$A$11,Solution!$C$2)=Sales_Pipeline[Country])</f>
        <v>1</v>
      </c>
    </row>
    <row r="3611" spans="1:13" x14ac:dyDescent="0.25">
      <c r="A3611" s="2"/>
      <c r="B3611" s="1" t="s">
        <v>54</v>
      </c>
      <c r="C3611" s="1" t="s">
        <v>54</v>
      </c>
      <c r="D3611" s="1" t="s">
        <v>54</v>
      </c>
      <c r="E3611" s="1" t="s">
        <v>54</v>
      </c>
      <c r="I3611" s="1" t="s">
        <v>54</v>
      </c>
      <c r="J3611" s="2"/>
      <c r="K3611" s="1" t="s">
        <v>54</v>
      </c>
      <c r="M3611" s="1" t="b">
        <f>OR(Solution!$C$2=1,INDEX(Solution!$A$1:$A$11,Solution!$C$2)=Sales_Pipeline[Country])</f>
        <v>1</v>
      </c>
    </row>
    <row r="3612" spans="1:13" x14ac:dyDescent="0.25">
      <c r="A3612" s="2"/>
      <c r="B3612" s="1" t="s">
        <v>54</v>
      </c>
      <c r="C3612" s="1" t="s">
        <v>54</v>
      </c>
      <c r="D3612" s="1" t="s">
        <v>54</v>
      </c>
      <c r="E3612" s="1" t="s">
        <v>54</v>
      </c>
      <c r="I3612" s="1" t="s">
        <v>54</v>
      </c>
      <c r="J3612" s="2"/>
      <c r="K3612" s="1" t="s">
        <v>54</v>
      </c>
      <c r="M3612" s="1" t="b">
        <f>OR(Solution!$C$2=1,INDEX(Solution!$A$1:$A$11,Solution!$C$2)=Sales_Pipeline[Country])</f>
        <v>1</v>
      </c>
    </row>
    <row r="3613" spans="1:13" x14ac:dyDescent="0.25">
      <c r="A3613" s="2"/>
      <c r="B3613" s="1" t="s">
        <v>54</v>
      </c>
      <c r="C3613" s="1" t="s">
        <v>54</v>
      </c>
      <c r="D3613" s="1" t="s">
        <v>54</v>
      </c>
      <c r="E3613" s="1" t="s">
        <v>54</v>
      </c>
      <c r="I3613" s="1" t="s">
        <v>54</v>
      </c>
      <c r="J3613" s="2"/>
      <c r="K3613" s="1" t="s">
        <v>54</v>
      </c>
      <c r="M3613" s="1" t="b">
        <f>OR(Solution!$C$2=1,INDEX(Solution!$A$1:$A$11,Solution!$C$2)=Sales_Pipeline[Country])</f>
        <v>1</v>
      </c>
    </row>
    <row r="3614" spans="1:13" x14ac:dyDescent="0.25">
      <c r="A3614" s="2"/>
      <c r="B3614" s="1" t="s">
        <v>54</v>
      </c>
      <c r="C3614" s="1" t="s">
        <v>54</v>
      </c>
      <c r="D3614" s="1" t="s">
        <v>54</v>
      </c>
      <c r="E3614" s="1" t="s">
        <v>54</v>
      </c>
      <c r="I3614" s="1" t="s">
        <v>54</v>
      </c>
      <c r="J3614" s="2"/>
      <c r="K3614" s="1" t="s">
        <v>54</v>
      </c>
      <c r="M3614" s="1" t="b">
        <f>OR(Solution!$C$2=1,INDEX(Solution!$A$1:$A$11,Solution!$C$2)=Sales_Pipeline[Country])</f>
        <v>1</v>
      </c>
    </row>
    <row r="3615" spans="1:13" x14ac:dyDescent="0.25">
      <c r="A3615" s="2"/>
      <c r="B3615" s="1" t="s">
        <v>54</v>
      </c>
      <c r="C3615" s="1" t="s">
        <v>54</v>
      </c>
      <c r="D3615" s="1" t="s">
        <v>54</v>
      </c>
      <c r="E3615" s="1" t="s">
        <v>54</v>
      </c>
      <c r="I3615" s="1" t="s">
        <v>54</v>
      </c>
      <c r="J3615" s="2"/>
      <c r="K3615" s="1" t="s">
        <v>54</v>
      </c>
      <c r="M3615" s="1" t="b">
        <f>OR(Solution!$C$2=1,INDEX(Solution!$A$1:$A$11,Solution!$C$2)=Sales_Pipeline[Country])</f>
        <v>1</v>
      </c>
    </row>
    <row r="3616" spans="1:13" x14ac:dyDescent="0.25">
      <c r="A3616" s="2"/>
      <c r="B3616" s="1" t="s">
        <v>54</v>
      </c>
      <c r="C3616" s="1" t="s">
        <v>54</v>
      </c>
      <c r="D3616" s="1" t="s">
        <v>54</v>
      </c>
      <c r="E3616" s="1" t="s">
        <v>54</v>
      </c>
      <c r="I3616" s="1" t="s">
        <v>54</v>
      </c>
      <c r="J3616" s="2"/>
      <c r="K3616" s="1" t="s">
        <v>54</v>
      </c>
      <c r="M3616" s="1" t="b">
        <f>OR(Solution!$C$2=1,INDEX(Solution!$A$1:$A$11,Solution!$C$2)=Sales_Pipeline[Country])</f>
        <v>1</v>
      </c>
    </row>
    <row r="3617" spans="1:13" x14ac:dyDescent="0.25">
      <c r="A3617" s="2"/>
      <c r="B3617" s="1" t="s">
        <v>54</v>
      </c>
      <c r="C3617" s="1" t="s">
        <v>54</v>
      </c>
      <c r="D3617" s="1" t="s">
        <v>54</v>
      </c>
      <c r="E3617" s="1" t="s">
        <v>54</v>
      </c>
      <c r="I3617" s="1" t="s">
        <v>54</v>
      </c>
      <c r="J3617" s="2"/>
      <c r="K3617" s="1" t="s">
        <v>54</v>
      </c>
      <c r="M3617" s="1" t="b">
        <f>OR(Solution!$C$2=1,INDEX(Solution!$A$1:$A$11,Solution!$C$2)=Sales_Pipeline[Country])</f>
        <v>1</v>
      </c>
    </row>
    <row r="3618" spans="1:13" x14ac:dyDescent="0.25">
      <c r="A3618" s="2"/>
      <c r="B3618" s="1" t="s">
        <v>54</v>
      </c>
      <c r="C3618" s="1" t="s">
        <v>54</v>
      </c>
      <c r="D3618" s="1" t="s">
        <v>54</v>
      </c>
      <c r="E3618" s="1" t="s">
        <v>54</v>
      </c>
      <c r="I3618" s="1" t="s">
        <v>54</v>
      </c>
      <c r="J3618" s="2"/>
      <c r="K3618" s="1" t="s">
        <v>54</v>
      </c>
      <c r="M3618" s="1" t="b">
        <f>OR(Solution!$C$2=1,INDEX(Solution!$A$1:$A$11,Solution!$C$2)=Sales_Pipeline[Country])</f>
        <v>1</v>
      </c>
    </row>
    <row r="3619" spans="1:13" x14ac:dyDescent="0.25">
      <c r="A3619" s="2"/>
      <c r="B3619" s="1" t="s">
        <v>54</v>
      </c>
      <c r="C3619" s="1" t="s">
        <v>54</v>
      </c>
      <c r="D3619" s="1" t="s">
        <v>54</v>
      </c>
      <c r="E3619" s="1" t="s">
        <v>54</v>
      </c>
      <c r="I3619" s="1" t="s">
        <v>54</v>
      </c>
      <c r="J3619" s="2"/>
      <c r="K3619" s="1" t="s">
        <v>54</v>
      </c>
      <c r="M3619" s="1" t="b">
        <f>OR(Solution!$C$2=1,INDEX(Solution!$A$1:$A$11,Solution!$C$2)=Sales_Pipeline[Country])</f>
        <v>1</v>
      </c>
    </row>
    <row r="3620" spans="1:13" x14ac:dyDescent="0.25">
      <c r="A3620" s="2"/>
      <c r="B3620" s="1" t="s">
        <v>54</v>
      </c>
      <c r="C3620" s="1" t="s">
        <v>54</v>
      </c>
      <c r="D3620" s="1" t="s">
        <v>54</v>
      </c>
      <c r="E3620" s="1" t="s">
        <v>54</v>
      </c>
      <c r="I3620" s="1" t="s">
        <v>54</v>
      </c>
      <c r="J3620" s="2"/>
      <c r="K3620" s="1" t="s">
        <v>54</v>
      </c>
      <c r="M3620" s="1" t="b">
        <f>OR(Solution!$C$2=1,INDEX(Solution!$A$1:$A$11,Solution!$C$2)=Sales_Pipeline[Country])</f>
        <v>1</v>
      </c>
    </row>
    <row r="3621" spans="1:13" x14ac:dyDescent="0.25">
      <c r="A3621" s="2"/>
      <c r="B3621" s="1" t="s">
        <v>54</v>
      </c>
      <c r="C3621" s="1" t="s">
        <v>54</v>
      </c>
      <c r="D3621" s="1" t="s">
        <v>54</v>
      </c>
      <c r="E3621" s="1" t="s">
        <v>54</v>
      </c>
      <c r="I3621" s="1" t="s">
        <v>54</v>
      </c>
      <c r="J3621" s="2"/>
      <c r="K3621" s="1" t="s">
        <v>54</v>
      </c>
      <c r="M3621" s="1" t="b">
        <f>OR(Solution!$C$2=1,INDEX(Solution!$A$1:$A$11,Solution!$C$2)=Sales_Pipeline[Country])</f>
        <v>1</v>
      </c>
    </row>
    <row r="3622" spans="1:13" x14ac:dyDescent="0.25">
      <c r="A3622" s="2"/>
      <c r="B3622" s="1" t="s">
        <v>54</v>
      </c>
      <c r="C3622" s="1" t="s">
        <v>54</v>
      </c>
      <c r="D3622" s="1" t="s">
        <v>54</v>
      </c>
      <c r="E3622" s="1" t="s">
        <v>54</v>
      </c>
      <c r="I3622" s="1" t="s">
        <v>54</v>
      </c>
      <c r="J3622" s="2"/>
      <c r="K3622" s="1" t="s">
        <v>54</v>
      </c>
      <c r="M3622" s="1" t="b">
        <f>OR(Solution!$C$2=1,INDEX(Solution!$A$1:$A$11,Solution!$C$2)=Sales_Pipeline[Country])</f>
        <v>1</v>
      </c>
    </row>
    <row r="3623" spans="1:13" x14ac:dyDescent="0.25">
      <c r="A3623" s="2"/>
      <c r="B3623" s="1" t="s">
        <v>54</v>
      </c>
      <c r="C3623" s="1" t="s">
        <v>54</v>
      </c>
      <c r="D3623" s="1" t="s">
        <v>54</v>
      </c>
      <c r="E3623" s="1" t="s">
        <v>54</v>
      </c>
      <c r="I3623" s="1" t="s">
        <v>54</v>
      </c>
      <c r="J3623" s="2"/>
      <c r="K3623" s="1" t="s">
        <v>54</v>
      </c>
      <c r="M3623" s="1" t="b">
        <f>OR(Solution!$C$2=1,INDEX(Solution!$A$1:$A$11,Solution!$C$2)=Sales_Pipeline[Country])</f>
        <v>1</v>
      </c>
    </row>
    <row r="3624" spans="1:13" x14ac:dyDescent="0.25">
      <c r="A3624" s="2"/>
      <c r="B3624" s="1" t="s">
        <v>54</v>
      </c>
      <c r="C3624" s="1" t="s">
        <v>54</v>
      </c>
      <c r="D3624" s="1" t="s">
        <v>54</v>
      </c>
      <c r="E3624" s="1" t="s">
        <v>54</v>
      </c>
      <c r="I3624" s="1" t="s">
        <v>54</v>
      </c>
      <c r="J3624" s="2"/>
      <c r="K3624" s="1" t="s">
        <v>54</v>
      </c>
      <c r="M3624" s="1" t="b">
        <f>OR(Solution!$C$2=1,INDEX(Solution!$A$1:$A$11,Solution!$C$2)=Sales_Pipeline[Country])</f>
        <v>1</v>
      </c>
    </row>
    <row r="3625" spans="1:13" x14ac:dyDescent="0.25">
      <c r="A3625" s="2"/>
      <c r="B3625" s="1" t="s">
        <v>54</v>
      </c>
      <c r="C3625" s="1" t="s">
        <v>54</v>
      </c>
      <c r="D3625" s="1" t="s">
        <v>54</v>
      </c>
      <c r="E3625" s="1" t="s">
        <v>54</v>
      </c>
      <c r="I3625" s="1" t="s">
        <v>54</v>
      </c>
      <c r="J3625" s="2"/>
      <c r="K3625" s="1" t="s">
        <v>54</v>
      </c>
      <c r="M3625" s="1" t="b">
        <f>OR(Solution!$C$2=1,INDEX(Solution!$A$1:$A$11,Solution!$C$2)=Sales_Pipeline[Country])</f>
        <v>1</v>
      </c>
    </row>
    <row r="3626" spans="1:13" x14ac:dyDescent="0.25">
      <c r="A3626" s="2"/>
      <c r="B3626" s="1" t="s">
        <v>54</v>
      </c>
      <c r="C3626" s="1" t="s">
        <v>54</v>
      </c>
      <c r="D3626" s="1" t="s">
        <v>54</v>
      </c>
      <c r="E3626" s="1" t="s">
        <v>54</v>
      </c>
      <c r="I3626" s="1" t="s">
        <v>54</v>
      </c>
      <c r="J3626" s="2"/>
      <c r="K3626" s="1" t="s">
        <v>54</v>
      </c>
      <c r="M3626" s="1" t="b">
        <f>OR(Solution!$C$2=1,INDEX(Solution!$A$1:$A$11,Solution!$C$2)=Sales_Pipeline[Country])</f>
        <v>1</v>
      </c>
    </row>
    <row r="3627" spans="1:13" x14ac:dyDescent="0.25">
      <c r="A3627" s="2"/>
      <c r="B3627" s="1" t="s">
        <v>54</v>
      </c>
      <c r="C3627" s="1" t="s">
        <v>54</v>
      </c>
      <c r="D3627" s="1" t="s">
        <v>54</v>
      </c>
      <c r="E3627" s="1" t="s">
        <v>54</v>
      </c>
      <c r="I3627" s="1" t="s">
        <v>54</v>
      </c>
      <c r="J3627" s="2"/>
      <c r="K3627" s="1" t="s">
        <v>54</v>
      </c>
      <c r="M3627" s="1" t="b">
        <f>OR(Solution!$C$2=1,INDEX(Solution!$A$1:$A$11,Solution!$C$2)=Sales_Pipeline[Country])</f>
        <v>1</v>
      </c>
    </row>
    <row r="3628" spans="1:13" x14ac:dyDescent="0.25">
      <c r="A3628" s="2"/>
      <c r="B3628" s="1" t="s">
        <v>54</v>
      </c>
      <c r="C3628" s="1" t="s">
        <v>54</v>
      </c>
      <c r="D3628" s="1" t="s">
        <v>54</v>
      </c>
      <c r="E3628" s="1" t="s">
        <v>54</v>
      </c>
      <c r="I3628" s="1" t="s">
        <v>54</v>
      </c>
      <c r="J3628" s="2"/>
      <c r="K3628" s="1" t="s">
        <v>54</v>
      </c>
      <c r="M3628" s="1" t="b">
        <f>OR(Solution!$C$2=1,INDEX(Solution!$A$1:$A$11,Solution!$C$2)=Sales_Pipeline[Country])</f>
        <v>1</v>
      </c>
    </row>
    <row r="3629" spans="1:13" x14ac:dyDescent="0.25">
      <c r="A3629" s="2"/>
      <c r="B3629" s="1" t="s">
        <v>54</v>
      </c>
      <c r="C3629" s="1" t="s">
        <v>54</v>
      </c>
      <c r="D3629" s="1" t="s">
        <v>54</v>
      </c>
      <c r="E3629" s="1" t="s">
        <v>54</v>
      </c>
      <c r="I3629" s="1" t="s">
        <v>54</v>
      </c>
      <c r="J3629" s="2"/>
      <c r="K3629" s="1" t="s">
        <v>54</v>
      </c>
      <c r="M3629" s="1" t="b">
        <f>OR(Solution!$C$2=1,INDEX(Solution!$A$1:$A$11,Solution!$C$2)=Sales_Pipeline[Country])</f>
        <v>1</v>
      </c>
    </row>
    <row r="3630" spans="1:13" x14ac:dyDescent="0.25">
      <c r="A3630" s="2"/>
      <c r="B3630" s="1" t="s">
        <v>54</v>
      </c>
      <c r="C3630" s="1" t="s">
        <v>54</v>
      </c>
      <c r="D3630" s="1" t="s">
        <v>54</v>
      </c>
      <c r="E3630" s="1" t="s">
        <v>54</v>
      </c>
      <c r="I3630" s="1" t="s">
        <v>54</v>
      </c>
      <c r="J3630" s="2"/>
      <c r="K3630" s="1" t="s">
        <v>54</v>
      </c>
      <c r="M3630" s="1" t="b">
        <f>OR(Solution!$C$2=1,INDEX(Solution!$A$1:$A$11,Solution!$C$2)=Sales_Pipeline[Country])</f>
        <v>1</v>
      </c>
    </row>
    <row r="3631" spans="1:13" x14ac:dyDescent="0.25">
      <c r="A3631" s="2"/>
      <c r="B3631" s="1" t="s">
        <v>54</v>
      </c>
      <c r="C3631" s="1" t="s">
        <v>54</v>
      </c>
      <c r="D3631" s="1" t="s">
        <v>54</v>
      </c>
      <c r="E3631" s="1" t="s">
        <v>54</v>
      </c>
      <c r="I3631" s="1" t="s">
        <v>54</v>
      </c>
      <c r="J3631" s="2"/>
      <c r="K3631" s="1" t="s">
        <v>54</v>
      </c>
      <c r="M3631" s="1" t="b">
        <f>OR(Solution!$C$2=1,INDEX(Solution!$A$1:$A$11,Solution!$C$2)=Sales_Pipeline[Country])</f>
        <v>1</v>
      </c>
    </row>
    <row r="3632" spans="1:13" x14ac:dyDescent="0.25">
      <c r="A3632" s="2"/>
      <c r="B3632" s="1" t="s">
        <v>54</v>
      </c>
      <c r="C3632" s="1" t="s">
        <v>54</v>
      </c>
      <c r="D3632" s="1" t="s">
        <v>54</v>
      </c>
      <c r="E3632" s="1" t="s">
        <v>54</v>
      </c>
      <c r="I3632" s="1" t="s">
        <v>54</v>
      </c>
      <c r="J3632" s="2"/>
      <c r="K3632" s="1" t="s">
        <v>54</v>
      </c>
      <c r="M3632" s="1" t="b">
        <f>OR(Solution!$C$2=1,INDEX(Solution!$A$1:$A$11,Solution!$C$2)=Sales_Pipeline[Country])</f>
        <v>1</v>
      </c>
    </row>
    <row r="3633" spans="1:13" x14ac:dyDescent="0.25">
      <c r="A3633" s="2"/>
      <c r="B3633" s="1" t="s">
        <v>54</v>
      </c>
      <c r="C3633" s="1" t="s">
        <v>54</v>
      </c>
      <c r="D3633" s="1" t="s">
        <v>54</v>
      </c>
      <c r="E3633" s="1" t="s">
        <v>54</v>
      </c>
      <c r="I3633" s="1" t="s">
        <v>54</v>
      </c>
      <c r="J3633" s="2"/>
      <c r="K3633" s="1" t="s">
        <v>54</v>
      </c>
      <c r="M3633" s="1" t="b">
        <f>OR(Solution!$C$2=1,INDEX(Solution!$A$1:$A$11,Solution!$C$2)=Sales_Pipeline[Country])</f>
        <v>1</v>
      </c>
    </row>
    <row r="3634" spans="1:13" x14ac:dyDescent="0.25">
      <c r="A3634" s="2"/>
      <c r="B3634" s="1" t="s">
        <v>54</v>
      </c>
      <c r="C3634" s="1" t="s">
        <v>54</v>
      </c>
      <c r="D3634" s="1" t="s">
        <v>54</v>
      </c>
      <c r="E3634" s="1" t="s">
        <v>54</v>
      </c>
      <c r="I3634" s="1" t="s">
        <v>54</v>
      </c>
      <c r="J3634" s="2"/>
      <c r="K3634" s="1" t="s">
        <v>54</v>
      </c>
      <c r="M3634" s="1" t="b">
        <f>OR(Solution!$C$2=1,INDEX(Solution!$A$1:$A$11,Solution!$C$2)=Sales_Pipeline[Country])</f>
        <v>1</v>
      </c>
    </row>
    <row r="3635" spans="1:13" x14ac:dyDescent="0.25">
      <c r="A3635" s="2"/>
      <c r="B3635" s="1" t="s">
        <v>54</v>
      </c>
      <c r="C3635" s="1" t="s">
        <v>54</v>
      </c>
      <c r="D3635" s="1" t="s">
        <v>54</v>
      </c>
      <c r="E3635" s="1" t="s">
        <v>54</v>
      </c>
      <c r="I3635" s="1" t="s">
        <v>54</v>
      </c>
      <c r="J3635" s="2"/>
      <c r="K3635" s="1" t="s">
        <v>54</v>
      </c>
      <c r="M3635" s="1" t="b">
        <f>OR(Solution!$C$2=1,INDEX(Solution!$A$1:$A$11,Solution!$C$2)=Sales_Pipeline[Country])</f>
        <v>1</v>
      </c>
    </row>
    <row r="3636" spans="1:13" x14ac:dyDescent="0.25">
      <c r="A3636" s="2"/>
      <c r="B3636" s="1" t="s">
        <v>54</v>
      </c>
      <c r="C3636" s="1" t="s">
        <v>54</v>
      </c>
      <c r="D3636" s="1" t="s">
        <v>54</v>
      </c>
      <c r="E3636" s="1" t="s">
        <v>54</v>
      </c>
      <c r="I3636" s="1" t="s">
        <v>54</v>
      </c>
      <c r="J3636" s="2"/>
      <c r="K3636" s="1" t="s">
        <v>54</v>
      </c>
      <c r="M3636" s="1" t="b">
        <f>OR(Solution!$C$2=1,INDEX(Solution!$A$1:$A$11,Solution!$C$2)=Sales_Pipeline[Country])</f>
        <v>1</v>
      </c>
    </row>
    <row r="3637" spans="1:13" x14ac:dyDescent="0.25">
      <c r="A3637" s="2"/>
      <c r="B3637" s="1" t="s">
        <v>54</v>
      </c>
      <c r="C3637" s="1" t="s">
        <v>54</v>
      </c>
      <c r="D3637" s="1" t="s">
        <v>54</v>
      </c>
      <c r="E3637" s="1" t="s">
        <v>54</v>
      </c>
      <c r="I3637" s="1" t="s">
        <v>54</v>
      </c>
      <c r="J3637" s="2"/>
      <c r="K3637" s="1" t="s">
        <v>54</v>
      </c>
      <c r="M3637" s="1" t="b">
        <f>OR(Solution!$C$2=1,INDEX(Solution!$A$1:$A$11,Solution!$C$2)=Sales_Pipeline[Country])</f>
        <v>1</v>
      </c>
    </row>
    <row r="3638" spans="1:13" x14ac:dyDescent="0.25">
      <c r="A3638" s="2"/>
      <c r="B3638" s="1" t="s">
        <v>54</v>
      </c>
      <c r="C3638" s="1" t="s">
        <v>54</v>
      </c>
      <c r="D3638" s="1" t="s">
        <v>54</v>
      </c>
      <c r="E3638" s="1" t="s">
        <v>54</v>
      </c>
      <c r="I3638" s="1" t="s">
        <v>54</v>
      </c>
      <c r="J3638" s="2"/>
      <c r="K3638" s="1" t="s">
        <v>54</v>
      </c>
      <c r="M3638" s="1" t="b">
        <f>OR(Solution!$C$2=1,INDEX(Solution!$A$1:$A$11,Solution!$C$2)=Sales_Pipeline[Country])</f>
        <v>1</v>
      </c>
    </row>
    <row r="3639" spans="1:13" x14ac:dyDescent="0.25">
      <c r="A3639" s="2"/>
      <c r="B3639" s="1" t="s">
        <v>54</v>
      </c>
      <c r="C3639" s="1" t="s">
        <v>54</v>
      </c>
      <c r="D3639" s="1" t="s">
        <v>54</v>
      </c>
      <c r="E3639" s="1" t="s">
        <v>54</v>
      </c>
      <c r="I3639" s="1" t="s">
        <v>54</v>
      </c>
      <c r="J3639" s="2"/>
      <c r="K3639" s="1" t="s">
        <v>54</v>
      </c>
      <c r="M3639" s="1" t="b">
        <f>OR(Solution!$C$2=1,INDEX(Solution!$A$1:$A$11,Solution!$C$2)=Sales_Pipeline[Country])</f>
        <v>1</v>
      </c>
    </row>
    <row r="3640" spans="1:13" x14ac:dyDescent="0.25">
      <c r="A3640" s="2"/>
      <c r="B3640" s="1" t="s">
        <v>54</v>
      </c>
      <c r="C3640" s="1" t="s">
        <v>54</v>
      </c>
      <c r="D3640" s="1" t="s">
        <v>54</v>
      </c>
      <c r="E3640" s="1" t="s">
        <v>54</v>
      </c>
      <c r="I3640" s="1" t="s">
        <v>54</v>
      </c>
      <c r="J3640" s="2"/>
      <c r="K3640" s="1" t="s">
        <v>54</v>
      </c>
      <c r="M3640" s="1" t="b">
        <f>OR(Solution!$C$2=1,INDEX(Solution!$A$1:$A$11,Solution!$C$2)=Sales_Pipeline[Country])</f>
        <v>1</v>
      </c>
    </row>
    <row r="3641" spans="1:13" x14ac:dyDescent="0.25">
      <c r="A3641" s="2"/>
      <c r="B3641" s="1" t="s">
        <v>54</v>
      </c>
      <c r="C3641" s="1" t="s">
        <v>54</v>
      </c>
      <c r="D3641" s="1" t="s">
        <v>54</v>
      </c>
      <c r="E3641" s="1" t="s">
        <v>54</v>
      </c>
      <c r="I3641" s="1" t="s">
        <v>54</v>
      </c>
      <c r="J3641" s="2"/>
      <c r="K3641" s="1" t="s">
        <v>54</v>
      </c>
      <c r="M3641" s="1" t="b">
        <f>OR(Solution!$C$2=1,INDEX(Solution!$A$1:$A$11,Solution!$C$2)=Sales_Pipeline[Country])</f>
        <v>1</v>
      </c>
    </row>
    <row r="3642" spans="1:13" x14ac:dyDescent="0.25">
      <c r="A3642" s="2"/>
      <c r="B3642" s="1" t="s">
        <v>54</v>
      </c>
      <c r="C3642" s="1" t="s">
        <v>54</v>
      </c>
      <c r="D3642" s="1" t="s">
        <v>54</v>
      </c>
      <c r="E3642" s="1" t="s">
        <v>54</v>
      </c>
      <c r="I3642" s="1" t="s">
        <v>54</v>
      </c>
      <c r="J3642" s="2"/>
      <c r="K3642" s="1" t="s">
        <v>54</v>
      </c>
      <c r="M3642" s="1" t="b">
        <f>OR(Solution!$C$2=1,INDEX(Solution!$A$1:$A$11,Solution!$C$2)=Sales_Pipeline[Country])</f>
        <v>1</v>
      </c>
    </row>
    <row r="3643" spans="1:13" x14ac:dyDescent="0.25">
      <c r="A3643" s="2"/>
      <c r="B3643" s="1" t="s">
        <v>54</v>
      </c>
      <c r="C3643" s="1" t="s">
        <v>54</v>
      </c>
      <c r="D3643" s="1" t="s">
        <v>54</v>
      </c>
      <c r="E3643" s="1" t="s">
        <v>54</v>
      </c>
      <c r="I3643" s="1" t="s">
        <v>54</v>
      </c>
      <c r="J3643" s="2"/>
      <c r="K3643" s="1" t="s">
        <v>54</v>
      </c>
      <c r="M3643" s="1" t="b">
        <f>OR(Solution!$C$2=1,INDEX(Solution!$A$1:$A$11,Solution!$C$2)=Sales_Pipeline[Country])</f>
        <v>1</v>
      </c>
    </row>
    <row r="3644" spans="1:13" x14ac:dyDescent="0.25">
      <c r="A3644" s="2"/>
      <c r="B3644" s="1" t="s">
        <v>54</v>
      </c>
      <c r="C3644" s="1" t="s">
        <v>54</v>
      </c>
      <c r="D3644" s="1" t="s">
        <v>54</v>
      </c>
      <c r="E3644" s="1" t="s">
        <v>54</v>
      </c>
      <c r="I3644" s="1" t="s">
        <v>54</v>
      </c>
      <c r="J3644" s="2"/>
      <c r="K3644" s="1" t="s">
        <v>54</v>
      </c>
      <c r="M3644" s="1" t="b">
        <f>OR(Solution!$C$2=1,INDEX(Solution!$A$1:$A$11,Solution!$C$2)=Sales_Pipeline[Country])</f>
        <v>1</v>
      </c>
    </row>
    <row r="3645" spans="1:13" x14ac:dyDescent="0.25">
      <c r="A3645" s="2"/>
      <c r="B3645" s="1" t="s">
        <v>54</v>
      </c>
      <c r="C3645" s="1" t="s">
        <v>54</v>
      </c>
      <c r="D3645" s="1" t="s">
        <v>54</v>
      </c>
      <c r="E3645" s="1" t="s">
        <v>54</v>
      </c>
      <c r="I3645" s="1" t="s">
        <v>54</v>
      </c>
      <c r="J3645" s="2"/>
      <c r="K3645" s="1" t="s">
        <v>54</v>
      </c>
      <c r="M3645" s="1" t="b">
        <f>OR(Solution!$C$2=1,INDEX(Solution!$A$1:$A$11,Solution!$C$2)=Sales_Pipeline[Country])</f>
        <v>1</v>
      </c>
    </row>
    <row r="3646" spans="1:13" x14ac:dyDescent="0.25">
      <c r="A3646" s="2"/>
      <c r="B3646" s="1" t="s">
        <v>54</v>
      </c>
      <c r="C3646" s="1" t="s">
        <v>54</v>
      </c>
      <c r="D3646" s="1" t="s">
        <v>54</v>
      </c>
      <c r="E3646" s="1" t="s">
        <v>54</v>
      </c>
      <c r="I3646" s="1" t="s">
        <v>54</v>
      </c>
      <c r="J3646" s="2"/>
      <c r="K3646" s="1" t="s">
        <v>54</v>
      </c>
      <c r="M3646" s="1" t="b">
        <f>OR(Solution!$C$2=1,INDEX(Solution!$A$1:$A$11,Solution!$C$2)=Sales_Pipeline[Country])</f>
        <v>1</v>
      </c>
    </row>
    <row r="3647" spans="1:13" x14ac:dyDescent="0.25">
      <c r="A3647" s="2"/>
      <c r="B3647" s="1" t="s">
        <v>54</v>
      </c>
      <c r="C3647" s="1" t="s">
        <v>54</v>
      </c>
      <c r="D3647" s="1" t="s">
        <v>54</v>
      </c>
      <c r="E3647" s="1" t="s">
        <v>54</v>
      </c>
      <c r="I3647" s="1" t="s">
        <v>54</v>
      </c>
      <c r="J3647" s="2"/>
      <c r="K3647" s="1" t="s">
        <v>54</v>
      </c>
      <c r="M3647" s="1" t="b">
        <f>OR(Solution!$C$2=1,INDEX(Solution!$A$1:$A$11,Solution!$C$2)=Sales_Pipeline[Country])</f>
        <v>1</v>
      </c>
    </row>
    <row r="3648" spans="1:13" x14ac:dyDescent="0.25">
      <c r="A3648" s="2"/>
      <c r="B3648" s="1" t="s">
        <v>54</v>
      </c>
      <c r="C3648" s="1" t="s">
        <v>54</v>
      </c>
      <c r="D3648" s="1" t="s">
        <v>54</v>
      </c>
      <c r="E3648" s="1" t="s">
        <v>54</v>
      </c>
      <c r="I3648" s="1" t="s">
        <v>54</v>
      </c>
      <c r="J3648" s="2"/>
      <c r="K3648" s="1" t="s">
        <v>54</v>
      </c>
      <c r="M3648" s="1" t="b">
        <f>OR(Solution!$C$2=1,INDEX(Solution!$A$1:$A$11,Solution!$C$2)=Sales_Pipeline[Country])</f>
        <v>1</v>
      </c>
    </row>
    <row r="3649" spans="1:13" x14ac:dyDescent="0.25">
      <c r="A3649" s="2"/>
      <c r="B3649" s="1" t="s">
        <v>54</v>
      </c>
      <c r="C3649" s="1" t="s">
        <v>54</v>
      </c>
      <c r="D3649" s="1" t="s">
        <v>54</v>
      </c>
      <c r="E3649" s="1" t="s">
        <v>54</v>
      </c>
      <c r="I3649" s="1" t="s">
        <v>54</v>
      </c>
      <c r="J3649" s="2"/>
      <c r="K3649" s="1" t="s">
        <v>54</v>
      </c>
      <c r="M3649" s="1" t="b">
        <f>OR(Solution!$C$2=1,INDEX(Solution!$A$1:$A$11,Solution!$C$2)=Sales_Pipeline[Country])</f>
        <v>1</v>
      </c>
    </row>
    <row r="3650" spans="1:13" x14ac:dyDescent="0.25">
      <c r="A3650" s="2"/>
      <c r="B3650" s="1" t="s">
        <v>54</v>
      </c>
      <c r="C3650" s="1" t="s">
        <v>54</v>
      </c>
      <c r="D3650" s="1" t="s">
        <v>54</v>
      </c>
      <c r="E3650" s="1" t="s">
        <v>54</v>
      </c>
      <c r="I3650" s="1" t="s">
        <v>54</v>
      </c>
      <c r="J3650" s="2"/>
      <c r="K3650" s="1" t="s">
        <v>54</v>
      </c>
      <c r="M3650" s="1" t="b">
        <f>OR(Solution!$C$2=1,INDEX(Solution!$A$1:$A$11,Solution!$C$2)=Sales_Pipeline[Country])</f>
        <v>1</v>
      </c>
    </row>
    <row r="3651" spans="1:13" x14ac:dyDescent="0.25">
      <c r="A3651" s="2"/>
      <c r="B3651" s="1" t="s">
        <v>54</v>
      </c>
      <c r="C3651" s="1" t="s">
        <v>54</v>
      </c>
      <c r="D3651" s="1" t="s">
        <v>54</v>
      </c>
      <c r="E3651" s="1" t="s">
        <v>54</v>
      </c>
      <c r="I3651" s="1" t="s">
        <v>54</v>
      </c>
      <c r="J3651" s="2"/>
      <c r="K3651" s="1" t="s">
        <v>54</v>
      </c>
      <c r="M3651" s="1" t="b">
        <f>OR(Solution!$C$2=1,INDEX(Solution!$A$1:$A$11,Solution!$C$2)=Sales_Pipeline[Country])</f>
        <v>1</v>
      </c>
    </row>
    <row r="3652" spans="1:13" x14ac:dyDescent="0.25">
      <c r="A3652" s="2"/>
      <c r="B3652" s="1" t="s">
        <v>54</v>
      </c>
      <c r="C3652" s="1" t="s">
        <v>54</v>
      </c>
      <c r="D3652" s="1" t="s">
        <v>54</v>
      </c>
      <c r="E3652" s="1" t="s">
        <v>54</v>
      </c>
      <c r="I3652" s="1" t="s">
        <v>54</v>
      </c>
      <c r="J3652" s="2"/>
      <c r="K3652" s="1" t="s">
        <v>54</v>
      </c>
      <c r="M3652" s="1" t="b">
        <f>OR(Solution!$C$2=1,INDEX(Solution!$A$1:$A$11,Solution!$C$2)=Sales_Pipeline[Country])</f>
        <v>1</v>
      </c>
    </row>
    <row r="3653" spans="1:13" x14ac:dyDescent="0.25">
      <c r="A3653" s="2"/>
      <c r="B3653" s="1" t="s">
        <v>54</v>
      </c>
      <c r="C3653" s="1" t="s">
        <v>54</v>
      </c>
      <c r="D3653" s="1" t="s">
        <v>54</v>
      </c>
      <c r="E3653" s="1" t="s">
        <v>54</v>
      </c>
      <c r="I3653" s="1" t="s">
        <v>54</v>
      </c>
      <c r="J3653" s="2"/>
      <c r="K3653" s="1" t="s">
        <v>54</v>
      </c>
      <c r="M3653" s="1" t="b">
        <f>OR(Solution!$C$2=1,INDEX(Solution!$A$1:$A$11,Solution!$C$2)=Sales_Pipeline[Country])</f>
        <v>1</v>
      </c>
    </row>
    <row r="3654" spans="1:13" x14ac:dyDescent="0.25">
      <c r="A3654" s="2"/>
      <c r="B3654" s="1" t="s">
        <v>54</v>
      </c>
      <c r="C3654" s="1" t="s">
        <v>54</v>
      </c>
      <c r="D3654" s="1" t="s">
        <v>54</v>
      </c>
      <c r="E3654" s="1" t="s">
        <v>54</v>
      </c>
      <c r="I3654" s="1" t="s">
        <v>54</v>
      </c>
      <c r="J3654" s="2"/>
      <c r="K3654" s="1" t="s">
        <v>54</v>
      </c>
      <c r="M3654" s="1" t="b">
        <f>OR(Solution!$C$2=1,INDEX(Solution!$A$1:$A$11,Solution!$C$2)=Sales_Pipeline[Country])</f>
        <v>1</v>
      </c>
    </row>
    <row r="3655" spans="1:13" x14ac:dyDescent="0.25">
      <c r="A3655" s="2"/>
      <c r="B3655" s="1" t="s">
        <v>54</v>
      </c>
      <c r="C3655" s="1" t="s">
        <v>54</v>
      </c>
      <c r="D3655" s="1" t="s">
        <v>54</v>
      </c>
      <c r="E3655" s="1" t="s">
        <v>54</v>
      </c>
      <c r="I3655" s="1" t="s">
        <v>54</v>
      </c>
      <c r="J3655" s="2"/>
      <c r="K3655" s="1" t="s">
        <v>54</v>
      </c>
      <c r="M3655" s="1" t="b">
        <f>OR(Solution!$C$2=1,INDEX(Solution!$A$1:$A$11,Solution!$C$2)=Sales_Pipeline[Country])</f>
        <v>1</v>
      </c>
    </row>
    <row r="3656" spans="1:13" x14ac:dyDescent="0.25">
      <c r="A3656" s="2"/>
      <c r="B3656" s="1" t="s">
        <v>54</v>
      </c>
      <c r="C3656" s="1" t="s">
        <v>54</v>
      </c>
      <c r="D3656" s="1" t="s">
        <v>54</v>
      </c>
      <c r="E3656" s="1" t="s">
        <v>54</v>
      </c>
      <c r="I3656" s="1" t="s">
        <v>54</v>
      </c>
      <c r="J3656" s="2"/>
      <c r="K3656" s="1" t="s">
        <v>54</v>
      </c>
      <c r="M3656" s="1" t="b">
        <f>OR(Solution!$C$2=1,INDEX(Solution!$A$1:$A$11,Solution!$C$2)=Sales_Pipeline[Country])</f>
        <v>1</v>
      </c>
    </row>
    <row r="3657" spans="1:13" x14ac:dyDescent="0.25">
      <c r="A3657" s="2"/>
      <c r="B3657" s="1" t="s">
        <v>54</v>
      </c>
      <c r="C3657" s="1" t="s">
        <v>54</v>
      </c>
      <c r="D3657" s="1" t="s">
        <v>54</v>
      </c>
      <c r="E3657" s="1" t="s">
        <v>54</v>
      </c>
      <c r="I3657" s="1" t="s">
        <v>54</v>
      </c>
      <c r="J3657" s="2"/>
      <c r="K3657" s="1" t="s">
        <v>54</v>
      </c>
      <c r="M3657" s="1" t="b">
        <f>OR(Solution!$C$2=1,INDEX(Solution!$A$1:$A$11,Solution!$C$2)=Sales_Pipeline[Country])</f>
        <v>1</v>
      </c>
    </row>
    <row r="3658" spans="1:13" x14ac:dyDescent="0.25">
      <c r="A3658" s="2"/>
      <c r="B3658" s="1" t="s">
        <v>54</v>
      </c>
      <c r="C3658" s="1" t="s">
        <v>54</v>
      </c>
      <c r="D3658" s="1" t="s">
        <v>54</v>
      </c>
      <c r="E3658" s="1" t="s">
        <v>54</v>
      </c>
      <c r="I3658" s="1" t="s">
        <v>54</v>
      </c>
      <c r="J3658" s="2"/>
      <c r="K3658" s="1" t="s">
        <v>54</v>
      </c>
      <c r="M3658" s="1" t="b">
        <f>OR(Solution!$C$2=1,INDEX(Solution!$A$1:$A$11,Solution!$C$2)=Sales_Pipeline[Country])</f>
        <v>1</v>
      </c>
    </row>
    <row r="3659" spans="1:13" x14ac:dyDescent="0.25">
      <c r="A3659" s="2"/>
      <c r="B3659" s="1" t="s">
        <v>54</v>
      </c>
      <c r="C3659" s="1" t="s">
        <v>54</v>
      </c>
      <c r="D3659" s="1" t="s">
        <v>54</v>
      </c>
      <c r="E3659" s="1" t="s">
        <v>54</v>
      </c>
      <c r="I3659" s="1" t="s">
        <v>54</v>
      </c>
      <c r="J3659" s="2"/>
      <c r="K3659" s="1" t="s">
        <v>54</v>
      </c>
      <c r="M3659" s="1" t="b">
        <f>OR(Solution!$C$2=1,INDEX(Solution!$A$1:$A$11,Solution!$C$2)=Sales_Pipeline[Country])</f>
        <v>1</v>
      </c>
    </row>
    <row r="3660" spans="1:13" x14ac:dyDescent="0.25">
      <c r="A3660" s="2"/>
      <c r="B3660" s="1" t="s">
        <v>54</v>
      </c>
      <c r="C3660" s="1" t="s">
        <v>54</v>
      </c>
      <c r="D3660" s="1" t="s">
        <v>54</v>
      </c>
      <c r="E3660" s="1" t="s">
        <v>54</v>
      </c>
      <c r="I3660" s="1" t="s">
        <v>54</v>
      </c>
      <c r="J3660" s="2"/>
      <c r="K3660" s="1" t="s">
        <v>54</v>
      </c>
      <c r="M3660" s="1" t="b">
        <f>OR(Solution!$C$2=1,INDEX(Solution!$A$1:$A$11,Solution!$C$2)=Sales_Pipeline[Country])</f>
        <v>1</v>
      </c>
    </row>
    <row r="3661" spans="1:13" x14ac:dyDescent="0.25">
      <c r="A3661" s="2"/>
      <c r="B3661" s="1" t="s">
        <v>54</v>
      </c>
      <c r="C3661" s="1" t="s">
        <v>54</v>
      </c>
      <c r="D3661" s="1" t="s">
        <v>54</v>
      </c>
      <c r="E3661" s="1" t="s">
        <v>54</v>
      </c>
      <c r="I3661" s="1" t="s">
        <v>54</v>
      </c>
      <c r="J3661" s="2"/>
      <c r="K3661" s="1" t="s">
        <v>54</v>
      </c>
      <c r="M3661" s="1" t="b">
        <f>OR(Solution!$C$2=1,INDEX(Solution!$A$1:$A$11,Solution!$C$2)=Sales_Pipeline[Country])</f>
        <v>1</v>
      </c>
    </row>
    <row r="3662" spans="1:13" x14ac:dyDescent="0.25">
      <c r="A3662" s="2"/>
      <c r="B3662" s="1" t="s">
        <v>54</v>
      </c>
      <c r="C3662" s="1" t="s">
        <v>54</v>
      </c>
      <c r="D3662" s="1" t="s">
        <v>54</v>
      </c>
      <c r="E3662" s="1" t="s">
        <v>54</v>
      </c>
      <c r="I3662" s="1" t="s">
        <v>54</v>
      </c>
      <c r="J3662" s="2"/>
      <c r="K3662" s="1" t="s">
        <v>54</v>
      </c>
      <c r="M3662" s="1" t="b">
        <f>OR(Solution!$C$2=1,INDEX(Solution!$A$1:$A$11,Solution!$C$2)=Sales_Pipeline[Country])</f>
        <v>1</v>
      </c>
    </row>
    <row r="3663" spans="1:13" x14ac:dyDescent="0.25">
      <c r="A3663" s="2"/>
      <c r="B3663" s="1" t="s">
        <v>54</v>
      </c>
      <c r="C3663" s="1" t="s">
        <v>54</v>
      </c>
      <c r="D3663" s="1" t="s">
        <v>54</v>
      </c>
      <c r="E3663" s="1" t="s">
        <v>54</v>
      </c>
      <c r="I3663" s="1" t="s">
        <v>54</v>
      </c>
      <c r="J3663" s="2"/>
      <c r="K3663" s="1" t="s">
        <v>54</v>
      </c>
      <c r="M3663" s="1" t="b">
        <f>OR(Solution!$C$2=1,INDEX(Solution!$A$1:$A$11,Solution!$C$2)=Sales_Pipeline[Country])</f>
        <v>1</v>
      </c>
    </row>
    <row r="3664" spans="1:13" x14ac:dyDescent="0.25">
      <c r="A3664" s="2"/>
      <c r="B3664" s="1" t="s">
        <v>54</v>
      </c>
      <c r="C3664" s="1" t="s">
        <v>54</v>
      </c>
      <c r="D3664" s="1" t="s">
        <v>54</v>
      </c>
      <c r="E3664" s="1" t="s">
        <v>54</v>
      </c>
      <c r="I3664" s="1" t="s">
        <v>54</v>
      </c>
      <c r="J3664" s="2"/>
      <c r="K3664" s="1" t="s">
        <v>54</v>
      </c>
      <c r="M3664" s="1" t="b">
        <f>OR(Solution!$C$2=1,INDEX(Solution!$A$1:$A$11,Solution!$C$2)=Sales_Pipeline[Country])</f>
        <v>1</v>
      </c>
    </row>
    <row r="3665" spans="1:13" x14ac:dyDescent="0.25">
      <c r="A3665" s="2"/>
      <c r="B3665" s="1" t="s">
        <v>54</v>
      </c>
      <c r="C3665" s="1" t="s">
        <v>54</v>
      </c>
      <c r="D3665" s="1" t="s">
        <v>54</v>
      </c>
      <c r="E3665" s="1" t="s">
        <v>54</v>
      </c>
      <c r="I3665" s="1" t="s">
        <v>54</v>
      </c>
      <c r="J3665" s="2"/>
      <c r="K3665" s="1" t="s">
        <v>54</v>
      </c>
      <c r="M3665" s="1" t="b">
        <f>OR(Solution!$C$2=1,INDEX(Solution!$A$1:$A$11,Solution!$C$2)=Sales_Pipeline[Country])</f>
        <v>1</v>
      </c>
    </row>
    <row r="3666" spans="1:13" x14ac:dyDescent="0.25">
      <c r="A3666" s="2"/>
      <c r="B3666" s="1" t="s">
        <v>54</v>
      </c>
      <c r="C3666" s="1" t="s">
        <v>54</v>
      </c>
      <c r="D3666" s="1" t="s">
        <v>54</v>
      </c>
      <c r="E3666" s="1" t="s">
        <v>54</v>
      </c>
      <c r="I3666" s="1" t="s">
        <v>54</v>
      </c>
      <c r="J3666" s="2"/>
      <c r="K3666" s="1" t="s">
        <v>54</v>
      </c>
      <c r="M3666" s="1" t="b">
        <f>OR(Solution!$C$2=1,INDEX(Solution!$A$1:$A$11,Solution!$C$2)=Sales_Pipeline[Country])</f>
        <v>1</v>
      </c>
    </row>
    <row r="3667" spans="1:13" x14ac:dyDescent="0.25">
      <c r="A3667" s="2"/>
      <c r="B3667" s="1" t="s">
        <v>54</v>
      </c>
      <c r="C3667" s="1" t="s">
        <v>54</v>
      </c>
      <c r="D3667" s="1" t="s">
        <v>54</v>
      </c>
      <c r="E3667" s="1" t="s">
        <v>54</v>
      </c>
      <c r="I3667" s="1" t="s">
        <v>54</v>
      </c>
      <c r="J3667" s="2"/>
      <c r="K3667" s="1" t="s">
        <v>54</v>
      </c>
      <c r="M3667" s="1" t="b">
        <f>OR(Solution!$C$2=1,INDEX(Solution!$A$1:$A$11,Solution!$C$2)=Sales_Pipeline[Country])</f>
        <v>1</v>
      </c>
    </row>
    <row r="3668" spans="1:13" x14ac:dyDescent="0.25">
      <c r="A3668" s="2"/>
      <c r="B3668" s="1" t="s">
        <v>54</v>
      </c>
      <c r="C3668" s="1" t="s">
        <v>54</v>
      </c>
      <c r="D3668" s="1" t="s">
        <v>54</v>
      </c>
      <c r="E3668" s="1" t="s">
        <v>54</v>
      </c>
      <c r="I3668" s="1" t="s">
        <v>54</v>
      </c>
      <c r="J3668" s="2"/>
      <c r="K3668" s="1" t="s">
        <v>54</v>
      </c>
      <c r="M3668" s="1" t="b">
        <f>OR(Solution!$C$2=1,INDEX(Solution!$A$1:$A$11,Solution!$C$2)=Sales_Pipeline[Country])</f>
        <v>1</v>
      </c>
    </row>
    <row r="3669" spans="1:13" x14ac:dyDescent="0.25">
      <c r="A3669" s="2"/>
      <c r="B3669" s="1" t="s">
        <v>54</v>
      </c>
      <c r="C3669" s="1" t="s">
        <v>54</v>
      </c>
      <c r="D3669" s="1" t="s">
        <v>54</v>
      </c>
      <c r="E3669" s="1" t="s">
        <v>54</v>
      </c>
      <c r="I3669" s="1" t="s">
        <v>54</v>
      </c>
      <c r="J3669" s="2"/>
      <c r="K3669" s="1" t="s">
        <v>54</v>
      </c>
      <c r="M3669" s="1" t="b">
        <f>OR(Solution!$C$2=1,INDEX(Solution!$A$1:$A$11,Solution!$C$2)=Sales_Pipeline[Country])</f>
        <v>1</v>
      </c>
    </row>
    <row r="3670" spans="1:13" x14ac:dyDescent="0.25">
      <c r="A3670" s="2"/>
      <c r="B3670" s="1" t="s">
        <v>54</v>
      </c>
      <c r="C3670" s="1" t="s">
        <v>54</v>
      </c>
      <c r="D3670" s="1" t="s">
        <v>54</v>
      </c>
      <c r="E3670" s="1" t="s">
        <v>54</v>
      </c>
      <c r="I3670" s="1" t="s">
        <v>54</v>
      </c>
      <c r="J3670" s="2"/>
      <c r="K3670" s="1" t="s">
        <v>54</v>
      </c>
      <c r="M3670" s="1" t="b">
        <f>OR(Solution!$C$2=1,INDEX(Solution!$A$1:$A$11,Solution!$C$2)=Sales_Pipeline[Country])</f>
        <v>1</v>
      </c>
    </row>
    <row r="3671" spans="1:13" x14ac:dyDescent="0.25">
      <c r="A3671" s="2"/>
      <c r="B3671" s="1" t="s">
        <v>54</v>
      </c>
      <c r="C3671" s="1" t="s">
        <v>54</v>
      </c>
      <c r="D3671" s="1" t="s">
        <v>54</v>
      </c>
      <c r="E3671" s="1" t="s">
        <v>54</v>
      </c>
      <c r="I3671" s="1" t="s">
        <v>54</v>
      </c>
      <c r="J3671" s="2"/>
      <c r="K3671" s="1" t="s">
        <v>54</v>
      </c>
      <c r="M3671" s="1" t="b">
        <f>OR(Solution!$C$2=1,INDEX(Solution!$A$1:$A$11,Solution!$C$2)=Sales_Pipeline[Country])</f>
        <v>1</v>
      </c>
    </row>
    <row r="3672" spans="1:13" x14ac:dyDescent="0.25">
      <c r="A3672" s="2"/>
      <c r="B3672" s="1" t="s">
        <v>54</v>
      </c>
      <c r="C3672" s="1" t="s">
        <v>54</v>
      </c>
      <c r="D3672" s="1" t="s">
        <v>54</v>
      </c>
      <c r="E3672" s="1" t="s">
        <v>54</v>
      </c>
      <c r="I3672" s="1" t="s">
        <v>54</v>
      </c>
      <c r="J3672" s="2"/>
      <c r="K3672" s="1" t="s">
        <v>54</v>
      </c>
      <c r="M3672" s="1" t="b">
        <f>OR(Solution!$C$2=1,INDEX(Solution!$A$1:$A$11,Solution!$C$2)=Sales_Pipeline[Country])</f>
        <v>1</v>
      </c>
    </row>
    <row r="3673" spans="1:13" x14ac:dyDescent="0.25">
      <c r="A3673" s="2"/>
      <c r="B3673" s="1" t="s">
        <v>54</v>
      </c>
      <c r="C3673" s="1" t="s">
        <v>54</v>
      </c>
      <c r="D3673" s="1" t="s">
        <v>54</v>
      </c>
      <c r="E3673" s="1" t="s">
        <v>54</v>
      </c>
      <c r="I3673" s="1" t="s">
        <v>54</v>
      </c>
      <c r="J3673" s="2"/>
      <c r="K3673" s="1" t="s">
        <v>54</v>
      </c>
      <c r="M3673" s="1" t="b">
        <f>OR(Solution!$C$2=1,INDEX(Solution!$A$1:$A$11,Solution!$C$2)=Sales_Pipeline[Country])</f>
        <v>1</v>
      </c>
    </row>
    <row r="3674" spans="1:13" x14ac:dyDescent="0.25">
      <c r="A3674" s="2"/>
      <c r="B3674" s="1" t="s">
        <v>54</v>
      </c>
      <c r="C3674" s="1" t="s">
        <v>54</v>
      </c>
      <c r="D3674" s="1" t="s">
        <v>54</v>
      </c>
      <c r="E3674" s="1" t="s">
        <v>54</v>
      </c>
      <c r="I3674" s="1" t="s">
        <v>54</v>
      </c>
      <c r="J3674" s="2"/>
      <c r="K3674" s="1" t="s">
        <v>54</v>
      </c>
      <c r="M3674" s="1" t="b">
        <f>OR(Solution!$C$2=1,INDEX(Solution!$A$1:$A$11,Solution!$C$2)=Sales_Pipeline[Country])</f>
        <v>1</v>
      </c>
    </row>
    <row r="3675" spans="1:13" x14ac:dyDescent="0.25">
      <c r="A3675" s="2"/>
      <c r="B3675" s="1" t="s">
        <v>54</v>
      </c>
      <c r="C3675" s="1" t="s">
        <v>54</v>
      </c>
      <c r="D3675" s="1" t="s">
        <v>54</v>
      </c>
      <c r="E3675" s="1" t="s">
        <v>54</v>
      </c>
      <c r="I3675" s="1" t="s">
        <v>54</v>
      </c>
      <c r="J3675" s="2"/>
      <c r="K3675" s="1" t="s">
        <v>54</v>
      </c>
      <c r="M3675" s="1" t="b">
        <f>OR(Solution!$C$2=1,INDEX(Solution!$A$1:$A$11,Solution!$C$2)=Sales_Pipeline[Country])</f>
        <v>1</v>
      </c>
    </row>
    <row r="3676" spans="1:13" x14ac:dyDescent="0.25">
      <c r="A3676" s="2"/>
      <c r="B3676" s="1" t="s">
        <v>54</v>
      </c>
      <c r="C3676" s="1" t="s">
        <v>54</v>
      </c>
      <c r="D3676" s="1" t="s">
        <v>54</v>
      </c>
      <c r="E3676" s="1" t="s">
        <v>54</v>
      </c>
      <c r="I3676" s="1" t="s">
        <v>54</v>
      </c>
      <c r="J3676" s="2"/>
      <c r="K3676" s="1" t="s">
        <v>54</v>
      </c>
      <c r="M3676" s="1" t="b">
        <f>OR(Solution!$C$2=1,INDEX(Solution!$A$1:$A$11,Solution!$C$2)=Sales_Pipeline[Country])</f>
        <v>1</v>
      </c>
    </row>
    <row r="3677" spans="1:13" x14ac:dyDescent="0.25">
      <c r="A3677" s="2"/>
      <c r="B3677" s="1" t="s">
        <v>54</v>
      </c>
      <c r="C3677" s="1" t="s">
        <v>54</v>
      </c>
      <c r="D3677" s="1" t="s">
        <v>54</v>
      </c>
      <c r="E3677" s="1" t="s">
        <v>54</v>
      </c>
      <c r="I3677" s="1" t="s">
        <v>54</v>
      </c>
      <c r="J3677" s="2"/>
      <c r="K3677" s="1" t="s">
        <v>54</v>
      </c>
      <c r="M3677" s="1" t="b">
        <f>OR(Solution!$C$2=1,INDEX(Solution!$A$1:$A$11,Solution!$C$2)=Sales_Pipeline[Country])</f>
        <v>1</v>
      </c>
    </row>
    <row r="3678" spans="1:13" x14ac:dyDescent="0.25">
      <c r="A3678" s="2"/>
      <c r="B3678" s="1" t="s">
        <v>54</v>
      </c>
      <c r="C3678" s="1" t="s">
        <v>54</v>
      </c>
      <c r="D3678" s="1" t="s">
        <v>54</v>
      </c>
      <c r="E3678" s="1" t="s">
        <v>54</v>
      </c>
      <c r="I3678" s="1" t="s">
        <v>54</v>
      </c>
      <c r="J3678" s="2"/>
      <c r="K3678" s="1" t="s">
        <v>54</v>
      </c>
      <c r="M3678" s="1" t="b">
        <f>OR(Solution!$C$2=1,INDEX(Solution!$A$1:$A$11,Solution!$C$2)=Sales_Pipeline[Country])</f>
        <v>1</v>
      </c>
    </row>
    <row r="3679" spans="1:13" x14ac:dyDescent="0.25">
      <c r="A3679" s="2"/>
      <c r="B3679" s="1" t="s">
        <v>54</v>
      </c>
      <c r="C3679" s="1" t="s">
        <v>54</v>
      </c>
      <c r="D3679" s="1" t="s">
        <v>54</v>
      </c>
      <c r="E3679" s="1" t="s">
        <v>54</v>
      </c>
      <c r="I3679" s="1" t="s">
        <v>54</v>
      </c>
      <c r="J3679" s="2"/>
      <c r="K3679" s="1" t="s">
        <v>54</v>
      </c>
      <c r="M3679" s="1" t="b">
        <f>OR(Solution!$C$2=1,INDEX(Solution!$A$1:$A$11,Solution!$C$2)=Sales_Pipeline[Country])</f>
        <v>1</v>
      </c>
    </row>
    <row r="3680" spans="1:13" x14ac:dyDescent="0.25">
      <c r="A3680" s="2"/>
      <c r="B3680" s="1" t="s">
        <v>54</v>
      </c>
      <c r="C3680" s="1" t="s">
        <v>54</v>
      </c>
      <c r="D3680" s="1" t="s">
        <v>54</v>
      </c>
      <c r="E3680" s="1" t="s">
        <v>54</v>
      </c>
      <c r="I3680" s="1" t="s">
        <v>54</v>
      </c>
      <c r="J3680" s="2"/>
      <c r="K3680" s="1" t="s">
        <v>54</v>
      </c>
      <c r="M3680" s="1" t="b">
        <f>OR(Solution!$C$2=1,INDEX(Solution!$A$1:$A$11,Solution!$C$2)=Sales_Pipeline[Country])</f>
        <v>1</v>
      </c>
    </row>
    <row r="3681" spans="1:13" x14ac:dyDescent="0.25">
      <c r="A3681" s="2"/>
      <c r="B3681" s="1" t="s">
        <v>54</v>
      </c>
      <c r="C3681" s="1" t="s">
        <v>54</v>
      </c>
      <c r="D3681" s="1" t="s">
        <v>54</v>
      </c>
      <c r="E3681" s="1" t="s">
        <v>54</v>
      </c>
      <c r="I3681" s="1" t="s">
        <v>54</v>
      </c>
      <c r="J3681" s="2"/>
      <c r="K3681" s="1" t="s">
        <v>54</v>
      </c>
      <c r="M3681" s="1" t="b">
        <f>OR(Solution!$C$2=1,INDEX(Solution!$A$1:$A$11,Solution!$C$2)=Sales_Pipeline[Country])</f>
        <v>1</v>
      </c>
    </row>
    <row r="3682" spans="1:13" x14ac:dyDescent="0.25">
      <c r="A3682" s="2"/>
      <c r="B3682" s="1" t="s">
        <v>54</v>
      </c>
      <c r="C3682" s="1" t="s">
        <v>54</v>
      </c>
      <c r="D3682" s="1" t="s">
        <v>54</v>
      </c>
      <c r="E3682" s="1" t="s">
        <v>54</v>
      </c>
      <c r="I3682" s="1" t="s">
        <v>54</v>
      </c>
      <c r="J3682" s="2"/>
      <c r="K3682" s="1" t="s">
        <v>54</v>
      </c>
      <c r="M3682" s="1" t="b">
        <f>OR(Solution!$C$2=1,INDEX(Solution!$A$1:$A$11,Solution!$C$2)=Sales_Pipeline[Country])</f>
        <v>1</v>
      </c>
    </row>
    <row r="3683" spans="1:13" x14ac:dyDescent="0.25">
      <c r="A3683" s="2"/>
      <c r="B3683" s="1" t="s">
        <v>54</v>
      </c>
      <c r="C3683" s="1" t="s">
        <v>54</v>
      </c>
      <c r="D3683" s="1" t="s">
        <v>54</v>
      </c>
      <c r="E3683" s="1" t="s">
        <v>54</v>
      </c>
      <c r="I3683" s="1" t="s">
        <v>54</v>
      </c>
      <c r="J3683" s="2"/>
      <c r="K3683" s="1" t="s">
        <v>54</v>
      </c>
      <c r="M3683" s="1" t="b">
        <f>OR(Solution!$C$2=1,INDEX(Solution!$A$1:$A$11,Solution!$C$2)=Sales_Pipeline[Country])</f>
        <v>1</v>
      </c>
    </row>
    <row r="3684" spans="1:13" x14ac:dyDescent="0.25">
      <c r="A3684" s="2"/>
      <c r="B3684" s="1" t="s">
        <v>54</v>
      </c>
      <c r="C3684" s="1" t="s">
        <v>54</v>
      </c>
      <c r="D3684" s="1" t="s">
        <v>54</v>
      </c>
      <c r="E3684" s="1" t="s">
        <v>54</v>
      </c>
      <c r="I3684" s="1" t="s">
        <v>54</v>
      </c>
      <c r="J3684" s="2"/>
      <c r="K3684" s="1" t="s">
        <v>54</v>
      </c>
      <c r="M3684" s="1" t="b">
        <f>OR(Solution!$C$2=1,INDEX(Solution!$A$1:$A$11,Solution!$C$2)=Sales_Pipeline[Country])</f>
        <v>1</v>
      </c>
    </row>
    <row r="3685" spans="1:13" x14ac:dyDescent="0.25">
      <c r="A3685" s="2"/>
      <c r="B3685" s="1" t="s">
        <v>54</v>
      </c>
      <c r="C3685" s="1" t="s">
        <v>54</v>
      </c>
      <c r="D3685" s="1" t="s">
        <v>54</v>
      </c>
      <c r="E3685" s="1" t="s">
        <v>54</v>
      </c>
      <c r="I3685" s="1" t="s">
        <v>54</v>
      </c>
      <c r="J3685" s="2"/>
      <c r="K3685" s="1" t="s">
        <v>54</v>
      </c>
      <c r="M3685" s="1" t="b">
        <f>OR(Solution!$C$2=1,INDEX(Solution!$A$1:$A$11,Solution!$C$2)=Sales_Pipeline[Country])</f>
        <v>1</v>
      </c>
    </row>
    <row r="3686" spans="1:13" x14ac:dyDescent="0.25">
      <c r="A3686" s="2"/>
      <c r="B3686" s="1" t="s">
        <v>54</v>
      </c>
      <c r="C3686" s="1" t="s">
        <v>54</v>
      </c>
      <c r="D3686" s="1" t="s">
        <v>54</v>
      </c>
      <c r="E3686" s="1" t="s">
        <v>54</v>
      </c>
      <c r="I3686" s="1" t="s">
        <v>54</v>
      </c>
      <c r="J3686" s="2"/>
      <c r="K3686" s="1" t="s">
        <v>54</v>
      </c>
      <c r="M3686" s="1" t="b">
        <f>OR(Solution!$C$2=1,INDEX(Solution!$A$1:$A$11,Solution!$C$2)=Sales_Pipeline[Country])</f>
        <v>1</v>
      </c>
    </row>
    <row r="3687" spans="1:13" x14ac:dyDescent="0.25">
      <c r="A3687" s="2"/>
      <c r="B3687" s="1" t="s">
        <v>54</v>
      </c>
      <c r="C3687" s="1" t="s">
        <v>54</v>
      </c>
      <c r="D3687" s="1" t="s">
        <v>54</v>
      </c>
      <c r="E3687" s="1" t="s">
        <v>54</v>
      </c>
      <c r="I3687" s="1" t="s">
        <v>54</v>
      </c>
      <c r="J3687" s="2"/>
      <c r="K3687" s="1" t="s">
        <v>54</v>
      </c>
      <c r="M3687" s="1" t="b">
        <f>OR(Solution!$C$2=1,INDEX(Solution!$A$1:$A$11,Solution!$C$2)=Sales_Pipeline[Country])</f>
        <v>1</v>
      </c>
    </row>
    <row r="3688" spans="1:13" x14ac:dyDescent="0.25">
      <c r="A3688" s="2"/>
      <c r="B3688" s="1" t="s">
        <v>54</v>
      </c>
      <c r="C3688" s="1" t="s">
        <v>54</v>
      </c>
      <c r="D3688" s="1" t="s">
        <v>54</v>
      </c>
      <c r="E3688" s="1" t="s">
        <v>54</v>
      </c>
      <c r="I3688" s="1" t="s">
        <v>54</v>
      </c>
      <c r="J3688" s="2"/>
      <c r="K3688" s="1" t="s">
        <v>54</v>
      </c>
      <c r="M3688" s="1" t="b">
        <f>OR(Solution!$C$2=1,INDEX(Solution!$A$1:$A$11,Solution!$C$2)=Sales_Pipeline[Country])</f>
        <v>1</v>
      </c>
    </row>
    <row r="3689" spans="1:13" x14ac:dyDescent="0.25">
      <c r="A3689" s="2"/>
      <c r="B3689" s="1" t="s">
        <v>54</v>
      </c>
      <c r="C3689" s="1" t="s">
        <v>54</v>
      </c>
      <c r="D3689" s="1" t="s">
        <v>54</v>
      </c>
      <c r="E3689" s="1" t="s">
        <v>54</v>
      </c>
      <c r="I3689" s="1" t="s">
        <v>54</v>
      </c>
      <c r="J3689" s="2"/>
      <c r="K3689" s="1" t="s">
        <v>54</v>
      </c>
      <c r="M3689" s="1" t="b">
        <f>OR(Solution!$C$2=1,INDEX(Solution!$A$1:$A$11,Solution!$C$2)=Sales_Pipeline[Country])</f>
        <v>1</v>
      </c>
    </row>
    <row r="3690" spans="1:13" x14ac:dyDescent="0.25">
      <c r="A3690" s="2"/>
      <c r="B3690" s="1" t="s">
        <v>54</v>
      </c>
      <c r="C3690" s="1" t="s">
        <v>54</v>
      </c>
      <c r="D3690" s="1" t="s">
        <v>54</v>
      </c>
      <c r="E3690" s="1" t="s">
        <v>54</v>
      </c>
      <c r="I3690" s="1" t="s">
        <v>54</v>
      </c>
      <c r="J3690" s="2"/>
      <c r="K3690" s="1" t="s">
        <v>54</v>
      </c>
      <c r="M3690" s="1" t="b">
        <f>OR(Solution!$C$2=1,INDEX(Solution!$A$1:$A$11,Solution!$C$2)=Sales_Pipeline[Country])</f>
        <v>1</v>
      </c>
    </row>
    <row r="3691" spans="1:13" x14ac:dyDescent="0.25">
      <c r="A3691" s="2"/>
      <c r="B3691" s="1" t="s">
        <v>54</v>
      </c>
      <c r="C3691" s="1" t="s">
        <v>54</v>
      </c>
      <c r="D3691" s="1" t="s">
        <v>54</v>
      </c>
      <c r="E3691" s="1" t="s">
        <v>54</v>
      </c>
      <c r="I3691" s="1" t="s">
        <v>54</v>
      </c>
      <c r="J3691" s="2"/>
      <c r="K3691" s="1" t="s">
        <v>54</v>
      </c>
      <c r="M3691" s="1" t="b">
        <f>OR(Solution!$C$2=1,INDEX(Solution!$A$1:$A$11,Solution!$C$2)=Sales_Pipeline[Country])</f>
        <v>1</v>
      </c>
    </row>
    <row r="3692" spans="1:13" x14ac:dyDescent="0.25">
      <c r="A3692" s="2"/>
      <c r="B3692" s="1" t="s">
        <v>54</v>
      </c>
      <c r="C3692" s="1" t="s">
        <v>54</v>
      </c>
      <c r="D3692" s="1" t="s">
        <v>54</v>
      </c>
      <c r="E3692" s="1" t="s">
        <v>54</v>
      </c>
      <c r="I3692" s="1" t="s">
        <v>54</v>
      </c>
      <c r="J3692" s="2"/>
      <c r="K3692" s="1" t="s">
        <v>54</v>
      </c>
      <c r="M3692" s="1" t="b">
        <f>OR(Solution!$C$2=1,INDEX(Solution!$A$1:$A$11,Solution!$C$2)=Sales_Pipeline[Country])</f>
        <v>1</v>
      </c>
    </row>
    <row r="3693" spans="1:13" x14ac:dyDescent="0.25">
      <c r="A3693" s="2"/>
      <c r="B3693" s="1" t="s">
        <v>54</v>
      </c>
      <c r="C3693" s="1" t="s">
        <v>54</v>
      </c>
      <c r="D3693" s="1" t="s">
        <v>54</v>
      </c>
      <c r="E3693" s="1" t="s">
        <v>54</v>
      </c>
      <c r="I3693" s="1" t="s">
        <v>54</v>
      </c>
      <c r="J3693" s="2"/>
      <c r="K3693" s="1" t="s">
        <v>54</v>
      </c>
      <c r="M3693" s="1" t="b">
        <f>OR(Solution!$C$2=1,INDEX(Solution!$A$1:$A$11,Solution!$C$2)=Sales_Pipeline[Country])</f>
        <v>1</v>
      </c>
    </row>
    <row r="3694" spans="1:13" x14ac:dyDescent="0.25">
      <c r="A3694" s="2"/>
      <c r="B3694" s="1" t="s">
        <v>54</v>
      </c>
      <c r="C3694" s="1" t="s">
        <v>54</v>
      </c>
      <c r="D3694" s="1" t="s">
        <v>54</v>
      </c>
      <c r="E3694" s="1" t="s">
        <v>54</v>
      </c>
      <c r="I3694" s="1" t="s">
        <v>54</v>
      </c>
      <c r="J3694" s="2"/>
      <c r="K3694" s="1" t="s">
        <v>54</v>
      </c>
      <c r="M3694" s="1" t="b">
        <f>OR(Solution!$C$2=1,INDEX(Solution!$A$1:$A$11,Solution!$C$2)=Sales_Pipeline[Country])</f>
        <v>1</v>
      </c>
    </row>
    <row r="3695" spans="1:13" x14ac:dyDescent="0.25">
      <c r="A3695" s="2"/>
      <c r="B3695" s="1" t="s">
        <v>54</v>
      </c>
      <c r="C3695" s="1" t="s">
        <v>54</v>
      </c>
      <c r="D3695" s="1" t="s">
        <v>54</v>
      </c>
      <c r="E3695" s="1" t="s">
        <v>54</v>
      </c>
      <c r="I3695" s="1" t="s">
        <v>54</v>
      </c>
      <c r="J3695" s="2"/>
      <c r="K3695" s="1" t="s">
        <v>54</v>
      </c>
      <c r="M3695" s="1" t="b">
        <f>OR(Solution!$C$2=1,INDEX(Solution!$A$1:$A$11,Solution!$C$2)=Sales_Pipeline[Country])</f>
        <v>1</v>
      </c>
    </row>
    <row r="3696" spans="1:13" x14ac:dyDescent="0.25">
      <c r="A3696" s="2"/>
      <c r="B3696" s="1" t="s">
        <v>54</v>
      </c>
      <c r="C3696" s="1" t="s">
        <v>54</v>
      </c>
      <c r="D3696" s="1" t="s">
        <v>54</v>
      </c>
      <c r="E3696" s="1" t="s">
        <v>54</v>
      </c>
      <c r="I3696" s="1" t="s">
        <v>54</v>
      </c>
      <c r="J3696" s="2"/>
      <c r="K3696" s="1" t="s">
        <v>54</v>
      </c>
      <c r="M3696" s="1" t="b">
        <f>OR(Solution!$C$2=1,INDEX(Solution!$A$1:$A$11,Solution!$C$2)=Sales_Pipeline[Country])</f>
        <v>1</v>
      </c>
    </row>
    <row r="3697" spans="1:13" x14ac:dyDescent="0.25">
      <c r="A3697" s="2"/>
      <c r="B3697" s="1" t="s">
        <v>54</v>
      </c>
      <c r="C3697" s="1" t="s">
        <v>54</v>
      </c>
      <c r="D3697" s="1" t="s">
        <v>54</v>
      </c>
      <c r="E3697" s="1" t="s">
        <v>54</v>
      </c>
      <c r="I3697" s="1" t="s">
        <v>54</v>
      </c>
      <c r="J3697" s="2"/>
      <c r="K3697" s="1" t="s">
        <v>54</v>
      </c>
      <c r="M3697" s="1" t="b">
        <f>OR(Solution!$C$2=1,INDEX(Solution!$A$1:$A$11,Solution!$C$2)=Sales_Pipeline[Country])</f>
        <v>1</v>
      </c>
    </row>
    <row r="3698" spans="1:13" x14ac:dyDescent="0.25">
      <c r="A3698" s="2"/>
      <c r="B3698" s="1" t="s">
        <v>54</v>
      </c>
      <c r="C3698" s="1" t="s">
        <v>54</v>
      </c>
      <c r="D3698" s="1" t="s">
        <v>54</v>
      </c>
      <c r="E3698" s="1" t="s">
        <v>54</v>
      </c>
      <c r="I3698" s="1" t="s">
        <v>54</v>
      </c>
      <c r="J3698" s="2"/>
      <c r="K3698" s="1" t="s">
        <v>54</v>
      </c>
      <c r="M3698" s="1" t="b">
        <f>OR(Solution!$C$2=1,INDEX(Solution!$A$1:$A$11,Solution!$C$2)=Sales_Pipeline[Country])</f>
        <v>1</v>
      </c>
    </row>
    <row r="3699" spans="1:13" x14ac:dyDescent="0.25">
      <c r="A3699" s="2"/>
      <c r="B3699" s="1" t="s">
        <v>54</v>
      </c>
      <c r="C3699" s="1" t="s">
        <v>54</v>
      </c>
      <c r="D3699" s="1" t="s">
        <v>54</v>
      </c>
      <c r="E3699" s="1" t="s">
        <v>54</v>
      </c>
      <c r="I3699" s="1" t="s">
        <v>54</v>
      </c>
      <c r="J3699" s="2"/>
      <c r="K3699" s="1" t="s">
        <v>54</v>
      </c>
      <c r="M3699" s="1" t="b">
        <f>OR(Solution!$C$2=1,INDEX(Solution!$A$1:$A$11,Solution!$C$2)=Sales_Pipeline[Country])</f>
        <v>1</v>
      </c>
    </row>
    <row r="3700" spans="1:13" x14ac:dyDescent="0.25">
      <c r="A3700" s="2"/>
      <c r="B3700" s="1" t="s">
        <v>54</v>
      </c>
      <c r="C3700" s="1" t="s">
        <v>54</v>
      </c>
      <c r="D3700" s="1" t="s">
        <v>54</v>
      </c>
      <c r="E3700" s="1" t="s">
        <v>54</v>
      </c>
      <c r="I3700" s="1" t="s">
        <v>54</v>
      </c>
      <c r="J3700" s="2"/>
      <c r="K3700" s="1" t="s">
        <v>54</v>
      </c>
      <c r="M3700" s="1" t="b">
        <f>OR(Solution!$C$2=1,INDEX(Solution!$A$1:$A$11,Solution!$C$2)=Sales_Pipeline[Country])</f>
        <v>1</v>
      </c>
    </row>
    <row r="3701" spans="1:13" x14ac:dyDescent="0.25">
      <c r="A3701" s="2"/>
      <c r="B3701" s="1" t="s">
        <v>54</v>
      </c>
      <c r="C3701" s="1" t="s">
        <v>54</v>
      </c>
      <c r="D3701" s="1" t="s">
        <v>54</v>
      </c>
      <c r="E3701" s="1" t="s">
        <v>54</v>
      </c>
      <c r="I3701" s="1" t="s">
        <v>54</v>
      </c>
      <c r="J3701" s="2"/>
      <c r="K3701" s="1" t="s">
        <v>54</v>
      </c>
      <c r="M3701" s="1" t="b">
        <f>OR(Solution!$C$2=1,INDEX(Solution!$A$1:$A$11,Solution!$C$2)=Sales_Pipeline[Country])</f>
        <v>1</v>
      </c>
    </row>
    <row r="3702" spans="1:13" x14ac:dyDescent="0.25">
      <c r="A3702" s="2"/>
      <c r="B3702" s="1" t="s">
        <v>54</v>
      </c>
      <c r="C3702" s="1" t="s">
        <v>54</v>
      </c>
      <c r="D3702" s="1" t="s">
        <v>54</v>
      </c>
      <c r="E3702" s="1" t="s">
        <v>54</v>
      </c>
      <c r="I3702" s="1" t="s">
        <v>54</v>
      </c>
      <c r="J3702" s="2"/>
      <c r="K3702" s="1" t="s">
        <v>54</v>
      </c>
      <c r="M3702" s="1" t="b">
        <f>OR(Solution!$C$2=1,INDEX(Solution!$A$1:$A$11,Solution!$C$2)=Sales_Pipeline[Country])</f>
        <v>1</v>
      </c>
    </row>
    <row r="3703" spans="1:13" x14ac:dyDescent="0.25">
      <c r="A3703" s="2"/>
      <c r="B3703" s="1" t="s">
        <v>54</v>
      </c>
      <c r="C3703" s="1" t="s">
        <v>54</v>
      </c>
      <c r="D3703" s="1" t="s">
        <v>54</v>
      </c>
      <c r="E3703" s="1" t="s">
        <v>54</v>
      </c>
      <c r="I3703" s="1" t="s">
        <v>54</v>
      </c>
      <c r="J3703" s="2"/>
      <c r="K3703" s="1" t="s">
        <v>54</v>
      </c>
      <c r="M3703" s="1" t="b">
        <f>OR(Solution!$C$2=1,INDEX(Solution!$A$1:$A$11,Solution!$C$2)=Sales_Pipeline[Country])</f>
        <v>1</v>
      </c>
    </row>
    <row r="3704" spans="1:13" x14ac:dyDescent="0.25">
      <c r="A3704" s="2"/>
      <c r="B3704" s="1" t="s">
        <v>54</v>
      </c>
      <c r="C3704" s="1" t="s">
        <v>54</v>
      </c>
      <c r="D3704" s="1" t="s">
        <v>54</v>
      </c>
      <c r="E3704" s="1" t="s">
        <v>54</v>
      </c>
      <c r="I3704" s="1" t="s">
        <v>54</v>
      </c>
      <c r="J3704" s="2"/>
      <c r="K3704" s="1" t="s">
        <v>54</v>
      </c>
      <c r="M3704" s="1" t="b">
        <f>OR(Solution!$C$2=1,INDEX(Solution!$A$1:$A$11,Solution!$C$2)=Sales_Pipeline[Country])</f>
        <v>1</v>
      </c>
    </row>
    <row r="3705" spans="1:13" x14ac:dyDescent="0.25">
      <c r="A3705" s="2"/>
      <c r="B3705" s="1" t="s">
        <v>54</v>
      </c>
      <c r="C3705" s="1" t="s">
        <v>54</v>
      </c>
      <c r="D3705" s="1" t="s">
        <v>54</v>
      </c>
      <c r="E3705" s="1" t="s">
        <v>54</v>
      </c>
      <c r="I3705" s="1" t="s">
        <v>54</v>
      </c>
      <c r="J3705" s="2"/>
      <c r="K3705" s="1" t="s">
        <v>54</v>
      </c>
      <c r="M3705" s="1" t="b">
        <f>OR(Solution!$C$2=1,INDEX(Solution!$A$1:$A$11,Solution!$C$2)=Sales_Pipeline[Country])</f>
        <v>1</v>
      </c>
    </row>
    <row r="3706" spans="1:13" x14ac:dyDescent="0.25">
      <c r="A3706" s="2"/>
      <c r="B3706" s="1" t="s">
        <v>54</v>
      </c>
      <c r="C3706" s="1" t="s">
        <v>54</v>
      </c>
      <c r="D3706" s="1" t="s">
        <v>54</v>
      </c>
      <c r="E3706" s="1" t="s">
        <v>54</v>
      </c>
      <c r="I3706" s="1" t="s">
        <v>54</v>
      </c>
      <c r="J3706" s="2"/>
      <c r="K3706" s="1" t="s">
        <v>54</v>
      </c>
      <c r="M3706" s="1" t="b">
        <f>OR(Solution!$C$2=1,INDEX(Solution!$A$1:$A$11,Solution!$C$2)=Sales_Pipeline[Country])</f>
        <v>1</v>
      </c>
    </row>
    <row r="3707" spans="1:13" x14ac:dyDescent="0.25">
      <c r="A3707" s="2"/>
      <c r="B3707" s="1" t="s">
        <v>54</v>
      </c>
      <c r="C3707" s="1" t="s">
        <v>54</v>
      </c>
      <c r="D3707" s="1" t="s">
        <v>54</v>
      </c>
      <c r="E3707" s="1" t="s">
        <v>54</v>
      </c>
      <c r="I3707" s="1" t="s">
        <v>54</v>
      </c>
      <c r="J3707" s="2"/>
      <c r="K3707" s="1" t="s">
        <v>54</v>
      </c>
      <c r="M3707" s="1" t="b">
        <f>OR(Solution!$C$2=1,INDEX(Solution!$A$1:$A$11,Solution!$C$2)=Sales_Pipeline[Country])</f>
        <v>1</v>
      </c>
    </row>
    <row r="3708" spans="1:13" x14ac:dyDescent="0.25">
      <c r="A3708" s="2"/>
      <c r="B3708" s="1" t="s">
        <v>54</v>
      </c>
      <c r="C3708" s="1" t="s">
        <v>54</v>
      </c>
      <c r="D3708" s="1" t="s">
        <v>54</v>
      </c>
      <c r="E3708" s="1" t="s">
        <v>54</v>
      </c>
      <c r="I3708" s="1" t="s">
        <v>54</v>
      </c>
      <c r="J3708" s="2"/>
      <c r="K3708" s="1" t="s">
        <v>54</v>
      </c>
      <c r="M3708" s="1" t="b">
        <f>OR(Solution!$C$2=1,INDEX(Solution!$A$1:$A$11,Solution!$C$2)=Sales_Pipeline[Country])</f>
        <v>1</v>
      </c>
    </row>
    <row r="3709" spans="1:13" x14ac:dyDescent="0.25">
      <c r="A3709" s="2"/>
      <c r="B3709" s="1" t="s">
        <v>54</v>
      </c>
      <c r="C3709" s="1" t="s">
        <v>54</v>
      </c>
      <c r="D3709" s="1" t="s">
        <v>54</v>
      </c>
      <c r="E3709" s="1" t="s">
        <v>54</v>
      </c>
      <c r="I3709" s="1" t="s">
        <v>54</v>
      </c>
      <c r="J3709" s="2"/>
      <c r="K3709" s="1" t="s">
        <v>54</v>
      </c>
      <c r="M3709" s="1" t="b">
        <f>OR(Solution!$C$2=1,INDEX(Solution!$A$1:$A$11,Solution!$C$2)=Sales_Pipeline[Country])</f>
        <v>1</v>
      </c>
    </row>
    <row r="3710" spans="1:13" x14ac:dyDescent="0.25">
      <c r="A3710" s="2"/>
      <c r="B3710" s="1" t="s">
        <v>54</v>
      </c>
      <c r="C3710" s="1" t="s">
        <v>54</v>
      </c>
      <c r="D3710" s="1" t="s">
        <v>54</v>
      </c>
      <c r="E3710" s="1" t="s">
        <v>54</v>
      </c>
      <c r="I3710" s="1" t="s">
        <v>54</v>
      </c>
      <c r="J3710" s="2"/>
      <c r="K3710" s="1" t="s">
        <v>54</v>
      </c>
      <c r="M3710" s="1" t="b">
        <f>OR(Solution!$C$2=1,INDEX(Solution!$A$1:$A$11,Solution!$C$2)=Sales_Pipeline[Country])</f>
        <v>1</v>
      </c>
    </row>
    <row r="3711" spans="1:13" x14ac:dyDescent="0.25">
      <c r="A3711" s="2"/>
      <c r="B3711" s="1" t="s">
        <v>54</v>
      </c>
      <c r="C3711" s="1" t="s">
        <v>54</v>
      </c>
      <c r="D3711" s="1" t="s">
        <v>54</v>
      </c>
      <c r="E3711" s="1" t="s">
        <v>54</v>
      </c>
      <c r="I3711" s="1" t="s">
        <v>54</v>
      </c>
      <c r="J3711" s="2"/>
      <c r="K3711" s="1" t="s">
        <v>54</v>
      </c>
      <c r="M3711" s="1" t="b">
        <f>OR(Solution!$C$2=1,INDEX(Solution!$A$1:$A$11,Solution!$C$2)=Sales_Pipeline[Country])</f>
        <v>1</v>
      </c>
    </row>
    <row r="3712" spans="1:13" x14ac:dyDescent="0.25">
      <c r="A3712" s="2"/>
      <c r="B3712" s="1" t="s">
        <v>54</v>
      </c>
      <c r="C3712" s="1" t="s">
        <v>54</v>
      </c>
      <c r="D3712" s="1" t="s">
        <v>54</v>
      </c>
      <c r="E3712" s="1" t="s">
        <v>54</v>
      </c>
      <c r="I3712" s="1" t="s">
        <v>54</v>
      </c>
      <c r="J3712" s="2"/>
      <c r="K3712" s="1" t="s">
        <v>54</v>
      </c>
      <c r="M3712" s="1" t="b">
        <f>OR(Solution!$C$2=1,INDEX(Solution!$A$1:$A$11,Solution!$C$2)=Sales_Pipeline[Country])</f>
        <v>1</v>
      </c>
    </row>
    <row r="3713" spans="1:13" x14ac:dyDescent="0.25">
      <c r="A3713" s="2"/>
      <c r="B3713" s="1" t="s">
        <v>54</v>
      </c>
      <c r="C3713" s="1" t="s">
        <v>54</v>
      </c>
      <c r="D3713" s="1" t="s">
        <v>54</v>
      </c>
      <c r="E3713" s="1" t="s">
        <v>54</v>
      </c>
      <c r="I3713" s="1" t="s">
        <v>54</v>
      </c>
      <c r="J3713" s="2"/>
      <c r="K3713" s="1" t="s">
        <v>54</v>
      </c>
      <c r="M3713" s="1" t="b">
        <f>OR(Solution!$C$2=1,INDEX(Solution!$A$1:$A$11,Solution!$C$2)=Sales_Pipeline[Country])</f>
        <v>1</v>
      </c>
    </row>
    <row r="3714" spans="1:13" x14ac:dyDescent="0.25">
      <c r="A3714" s="2"/>
      <c r="B3714" s="1" t="s">
        <v>54</v>
      </c>
      <c r="C3714" s="1" t="s">
        <v>54</v>
      </c>
      <c r="D3714" s="1" t="s">
        <v>54</v>
      </c>
      <c r="E3714" s="1" t="s">
        <v>54</v>
      </c>
      <c r="I3714" s="1" t="s">
        <v>54</v>
      </c>
      <c r="J3714" s="2"/>
      <c r="K3714" s="1" t="s">
        <v>54</v>
      </c>
      <c r="M3714" s="1" t="b">
        <f>OR(Solution!$C$2=1,INDEX(Solution!$A$1:$A$11,Solution!$C$2)=Sales_Pipeline[Country])</f>
        <v>1</v>
      </c>
    </row>
    <row r="3715" spans="1:13" x14ac:dyDescent="0.25">
      <c r="A3715" s="2"/>
      <c r="B3715" s="1" t="s">
        <v>54</v>
      </c>
      <c r="C3715" s="1" t="s">
        <v>54</v>
      </c>
      <c r="D3715" s="1" t="s">
        <v>54</v>
      </c>
      <c r="E3715" s="1" t="s">
        <v>54</v>
      </c>
      <c r="I3715" s="1" t="s">
        <v>54</v>
      </c>
      <c r="J3715" s="2"/>
      <c r="K3715" s="1" t="s">
        <v>54</v>
      </c>
      <c r="M3715" s="1" t="b">
        <f>OR(Solution!$C$2=1,INDEX(Solution!$A$1:$A$11,Solution!$C$2)=Sales_Pipeline[Country])</f>
        <v>1</v>
      </c>
    </row>
    <row r="3716" spans="1:13" x14ac:dyDescent="0.25">
      <c r="A3716" s="2"/>
      <c r="B3716" s="1" t="s">
        <v>54</v>
      </c>
      <c r="C3716" s="1" t="s">
        <v>54</v>
      </c>
      <c r="D3716" s="1" t="s">
        <v>54</v>
      </c>
      <c r="E3716" s="1" t="s">
        <v>54</v>
      </c>
      <c r="I3716" s="1" t="s">
        <v>54</v>
      </c>
      <c r="J3716" s="2"/>
      <c r="K3716" s="1" t="s">
        <v>54</v>
      </c>
      <c r="M3716" s="1" t="b">
        <f>OR(Solution!$C$2=1,INDEX(Solution!$A$1:$A$11,Solution!$C$2)=Sales_Pipeline[Country])</f>
        <v>1</v>
      </c>
    </row>
    <row r="3717" spans="1:13" x14ac:dyDescent="0.25">
      <c r="A3717" s="2"/>
      <c r="B3717" s="1" t="s">
        <v>54</v>
      </c>
      <c r="C3717" s="1" t="s">
        <v>54</v>
      </c>
      <c r="D3717" s="1" t="s">
        <v>54</v>
      </c>
      <c r="E3717" s="1" t="s">
        <v>54</v>
      </c>
      <c r="I3717" s="1" t="s">
        <v>54</v>
      </c>
      <c r="J3717" s="2"/>
      <c r="K3717" s="1" t="s">
        <v>54</v>
      </c>
      <c r="M3717" s="1" t="b">
        <f>OR(Solution!$C$2=1,INDEX(Solution!$A$1:$A$11,Solution!$C$2)=Sales_Pipeline[Country])</f>
        <v>1</v>
      </c>
    </row>
    <row r="3718" spans="1:13" x14ac:dyDescent="0.25">
      <c r="A3718" s="2"/>
      <c r="B3718" s="1" t="s">
        <v>54</v>
      </c>
      <c r="C3718" s="1" t="s">
        <v>54</v>
      </c>
      <c r="D3718" s="1" t="s">
        <v>54</v>
      </c>
      <c r="E3718" s="1" t="s">
        <v>54</v>
      </c>
      <c r="I3718" s="1" t="s">
        <v>54</v>
      </c>
      <c r="J3718" s="2"/>
      <c r="K3718" s="1" t="s">
        <v>54</v>
      </c>
      <c r="M3718" s="1" t="b">
        <f>OR(Solution!$C$2=1,INDEX(Solution!$A$1:$A$11,Solution!$C$2)=Sales_Pipeline[Country])</f>
        <v>1</v>
      </c>
    </row>
    <row r="3719" spans="1:13" x14ac:dyDescent="0.25">
      <c r="A3719" s="2"/>
      <c r="B3719" s="1" t="s">
        <v>54</v>
      </c>
      <c r="C3719" s="1" t="s">
        <v>54</v>
      </c>
      <c r="D3719" s="1" t="s">
        <v>54</v>
      </c>
      <c r="E3719" s="1" t="s">
        <v>54</v>
      </c>
      <c r="I3719" s="1" t="s">
        <v>54</v>
      </c>
      <c r="J3719" s="2"/>
      <c r="K3719" s="1" t="s">
        <v>54</v>
      </c>
      <c r="M3719" s="1" t="b">
        <f>OR(Solution!$C$2=1,INDEX(Solution!$A$1:$A$11,Solution!$C$2)=Sales_Pipeline[Country])</f>
        <v>1</v>
      </c>
    </row>
    <row r="3720" spans="1:13" x14ac:dyDescent="0.25">
      <c r="A3720" s="2"/>
      <c r="B3720" s="1" t="s">
        <v>54</v>
      </c>
      <c r="C3720" s="1" t="s">
        <v>54</v>
      </c>
      <c r="D3720" s="1" t="s">
        <v>54</v>
      </c>
      <c r="E3720" s="1" t="s">
        <v>54</v>
      </c>
      <c r="I3720" s="1" t="s">
        <v>54</v>
      </c>
      <c r="J3720" s="2"/>
      <c r="K3720" s="1" t="s">
        <v>54</v>
      </c>
      <c r="M3720" s="1" t="b">
        <f>OR(Solution!$C$2=1,INDEX(Solution!$A$1:$A$11,Solution!$C$2)=Sales_Pipeline[Country])</f>
        <v>1</v>
      </c>
    </row>
    <row r="3721" spans="1:13" x14ac:dyDescent="0.25">
      <c r="A3721" s="2"/>
      <c r="B3721" s="1" t="s">
        <v>54</v>
      </c>
      <c r="C3721" s="1" t="s">
        <v>54</v>
      </c>
      <c r="D3721" s="1" t="s">
        <v>54</v>
      </c>
      <c r="E3721" s="1" t="s">
        <v>54</v>
      </c>
      <c r="I3721" s="1" t="s">
        <v>54</v>
      </c>
      <c r="J3721" s="2"/>
      <c r="K3721" s="1" t="s">
        <v>54</v>
      </c>
      <c r="M3721" s="1" t="b">
        <f>OR(Solution!$C$2=1,INDEX(Solution!$A$1:$A$11,Solution!$C$2)=Sales_Pipeline[Country])</f>
        <v>1</v>
      </c>
    </row>
    <row r="3722" spans="1:13" x14ac:dyDescent="0.25">
      <c r="A3722" s="2"/>
      <c r="B3722" s="1" t="s">
        <v>54</v>
      </c>
      <c r="C3722" s="1" t="s">
        <v>54</v>
      </c>
      <c r="D3722" s="1" t="s">
        <v>54</v>
      </c>
      <c r="E3722" s="1" t="s">
        <v>54</v>
      </c>
      <c r="I3722" s="1" t="s">
        <v>54</v>
      </c>
      <c r="J3722" s="2"/>
      <c r="K3722" s="1" t="s">
        <v>54</v>
      </c>
      <c r="M3722" s="1" t="b">
        <f>OR(Solution!$C$2=1,INDEX(Solution!$A$1:$A$11,Solution!$C$2)=Sales_Pipeline[Country])</f>
        <v>1</v>
      </c>
    </row>
    <row r="3723" spans="1:13" x14ac:dyDescent="0.25">
      <c r="A3723" s="2"/>
      <c r="B3723" s="1" t="s">
        <v>54</v>
      </c>
      <c r="C3723" s="1" t="s">
        <v>54</v>
      </c>
      <c r="D3723" s="1" t="s">
        <v>54</v>
      </c>
      <c r="E3723" s="1" t="s">
        <v>54</v>
      </c>
      <c r="I3723" s="1" t="s">
        <v>54</v>
      </c>
      <c r="J3723" s="2"/>
      <c r="K3723" s="1" t="s">
        <v>54</v>
      </c>
      <c r="M3723" s="1" t="b">
        <f>OR(Solution!$C$2=1,INDEX(Solution!$A$1:$A$11,Solution!$C$2)=Sales_Pipeline[Country])</f>
        <v>1</v>
      </c>
    </row>
    <row r="3724" spans="1:13" x14ac:dyDescent="0.25">
      <c r="A3724" s="2"/>
      <c r="B3724" s="1" t="s">
        <v>54</v>
      </c>
      <c r="C3724" s="1" t="s">
        <v>54</v>
      </c>
      <c r="D3724" s="1" t="s">
        <v>54</v>
      </c>
      <c r="E3724" s="1" t="s">
        <v>54</v>
      </c>
      <c r="I3724" s="1" t="s">
        <v>54</v>
      </c>
      <c r="J3724" s="2"/>
      <c r="K3724" s="1" t="s">
        <v>54</v>
      </c>
      <c r="M3724" s="1" t="b">
        <f>OR(Solution!$C$2=1,INDEX(Solution!$A$1:$A$11,Solution!$C$2)=Sales_Pipeline[Country])</f>
        <v>1</v>
      </c>
    </row>
    <row r="3725" spans="1:13" x14ac:dyDescent="0.25">
      <c r="A3725" s="2"/>
      <c r="B3725" s="1" t="s">
        <v>54</v>
      </c>
      <c r="C3725" s="1" t="s">
        <v>54</v>
      </c>
      <c r="D3725" s="1" t="s">
        <v>54</v>
      </c>
      <c r="E3725" s="1" t="s">
        <v>54</v>
      </c>
      <c r="I3725" s="1" t="s">
        <v>54</v>
      </c>
      <c r="J3725" s="2"/>
      <c r="K3725" s="1" t="s">
        <v>54</v>
      </c>
      <c r="M3725" s="1" t="b">
        <f>OR(Solution!$C$2=1,INDEX(Solution!$A$1:$A$11,Solution!$C$2)=Sales_Pipeline[Country])</f>
        <v>1</v>
      </c>
    </row>
    <row r="3726" spans="1:13" x14ac:dyDescent="0.25">
      <c r="A3726" s="2"/>
      <c r="B3726" s="1" t="s">
        <v>54</v>
      </c>
      <c r="C3726" s="1" t="s">
        <v>54</v>
      </c>
      <c r="D3726" s="1" t="s">
        <v>54</v>
      </c>
      <c r="E3726" s="1" t="s">
        <v>54</v>
      </c>
      <c r="I3726" s="1" t="s">
        <v>54</v>
      </c>
      <c r="J3726" s="2"/>
      <c r="K3726" s="1" t="s">
        <v>54</v>
      </c>
      <c r="M3726" s="1" t="b">
        <f>OR(Solution!$C$2=1,INDEX(Solution!$A$1:$A$11,Solution!$C$2)=Sales_Pipeline[Country])</f>
        <v>1</v>
      </c>
    </row>
    <row r="3727" spans="1:13" x14ac:dyDescent="0.25">
      <c r="A3727" s="2"/>
      <c r="B3727" s="1" t="s">
        <v>54</v>
      </c>
      <c r="C3727" s="1" t="s">
        <v>54</v>
      </c>
      <c r="D3727" s="1" t="s">
        <v>54</v>
      </c>
      <c r="E3727" s="1" t="s">
        <v>54</v>
      </c>
      <c r="I3727" s="1" t="s">
        <v>54</v>
      </c>
      <c r="J3727" s="2"/>
      <c r="K3727" s="1" t="s">
        <v>54</v>
      </c>
      <c r="M3727" s="1" t="b">
        <f>OR(Solution!$C$2=1,INDEX(Solution!$A$1:$A$11,Solution!$C$2)=Sales_Pipeline[Country])</f>
        <v>1</v>
      </c>
    </row>
    <row r="3728" spans="1:13" x14ac:dyDescent="0.25">
      <c r="A3728" s="2"/>
      <c r="B3728" s="1" t="s">
        <v>54</v>
      </c>
      <c r="C3728" s="1" t="s">
        <v>54</v>
      </c>
      <c r="D3728" s="1" t="s">
        <v>54</v>
      </c>
      <c r="E3728" s="1" t="s">
        <v>54</v>
      </c>
      <c r="I3728" s="1" t="s">
        <v>54</v>
      </c>
      <c r="J3728" s="2"/>
      <c r="K3728" s="1" t="s">
        <v>54</v>
      </c>
      <c r="M3728" s="1" t="b">
        <f>OR(Solution!$C$2=1,INDEX(Solution!$A$1:$A$11,Solution!$C$2)=Sales_Pipeline[Country])</f>
        <v>1</v>
      </c>
    </row>
    <row r="3729" spans="1:13" x14ac:dyDescent="0.25">
      <c r="A3729" s="2"/>
      <c r="B3729" s="1" t="s">
        <v>54</v>
      </c>
      <c r="C3729" s="1" t="s">
        <v>54</v>
      </c>
      <c r="D3729" s="1" t="s">
        <v>54</v>
      </c>
      <c r="E3729" s="1" t="s">
        <v>54</v>
      </c>
      <c r="I3729" s="1" t="s">
        <v>54</v>
      </c>
      <c r="J3729" s="2"/>
      <c r="K3729" s="1" t="s">
        <v>54</v>
      </c>
      <c r="M3729" s="1" t="b">
        <f>OR(Solution!$C$2=1,INDEX(Solution!$A$1:$A$11,Solution!$C$2)=Sales_Pipeline[Country])</f>
        <v>1</v>
      </c>
    </row>
    <row r="3730" spans="1:13" x14ac:dyDescent="0.25">
      <c r="A3730" s="2"/>
      <c r="B3730" s="1" t="s">
        <v>54</v>
      </c>
      <c r="C3730" s="1" t="s">
        <v>54</v>
      </c>
      <c r="D3730" s="1" t="s">
        <v>54</v>
      </c>
      <c r="E3730" s="1" t="s">
        <v>54</v>
      </c>
      <c r="I3730" s="1" t="s">
        <v>54</v>
      </c>
      <c r="J3730" s="2"/>
      <c r="K3730" s="1" t="s">
        <v>54</v>
      </c>
      <c r="M3730" s="1" t="b">
        <f>OR(Solution!$C$2=1,INDEX(Solution!$A$1:$A$11,Solution!$C$2)=Sales_Pipeline[Country])</f>
        <v>1</v>
      </c>
    </row>
    <row r="3731" spans="1:13" x14ac:dyDescent="0.25">
      <c r="A3731" s="2"/>
      <c r="B3731" s="1" t="s">
        <v>54</v>
      </c>
      <c r="C3731" s="1" t="s">
        <v>54</v>
      </c>
      <c r="D3731" s="1" t="s">
        <v>54</v>
      </c>
      <c r="E3731" s="1" t="s">
        <v>54</v>
      </c>
      <c r="I3731" s="1" t="s">
        <v>54</v>
      </c>
      <c r="J3731" s="2"/>
      <c r="K3731" s="1" t="s">
        <v>54</v>
      </c>
      <c r="M3731" s="1" t="b">
        <f>OR(Solution!$C$2=1,INDEX(Solution!$A$1:$A$11,Solution!$C$2)=Sales_Pipeline[Country])</f>
        <v>1</v>
      </c>
    </row>
    <row r="3732" spans="1:13" x14ac:dyDescent="0.25">
      <c r="A3732" s="2"/>
      <c r="B3732" s="1" t="s">
        <v>54</v>
      </c>
      <c r="C3732" s="1" t="s">
        <v>54</v>
      </c>
      <c r="D3732" s="1" t="s">
        <v>54</v>
      </c>
      <c r="E3732" s="1" t="s">
        <v>54</v>
      </c>
      <c r="I3732" s="1" t="s">
        <v>54</v>
      </c>
      <c r="J3732" s="2"/>
      <c r="K3732" s="1" t="s">
        <v>54</v>
      </c>
      <c r="M3732" s="1" t="b">
        <f>OR(Solution!$C$2=1,INDEX(Solution!$A$1:$A$11,Solution!$C$2)=Sales_Pipeline[Country])</f>
        <v>1</v>
      </c>
    </row>
    <row r="3733" spans="1:13" x14ac:dyDescent="0.25">
      <c r="A3733" s="2"/>
      <c r="B3733" s="1" t="s">
        <v>54</v>
      </c>
      <c r="C3733" s="1" t="s">
        <v>54</v>
      </c>
      <c r="D3733" s="1" t="s">
        <v>54</v>
      </c>
      <c r="E3733" s="1" t="s">
        <v>54</v>
      </c>
      <c r="I3733" s="1" t="s">
        <v>54</v>
      </c>
      <c r="J3733" s="2"/>
      <c r="K3733" s="1" t="s">
        <v>54</v>
      </c>
      <c r="M3733" s="1" t="b">
        <f>OR(Solution!$C$2=1,INDEX(Solution!$A$1:$A$11,Solution!$C$2)=Sales_Pipeline[Country])</f>
        <v>1</v>
      </c>
    </row>
    <row r="3734" spans="1:13" x14ac:dyDescent="0.25">
      <c r="A3734" s="2"/>
      <c r="B3734" s="1" t="s">
        <v>54</v>
      </c>
      <c r="C3734" s="1" t="s">
        <v>54</v>
      </c>
      <c r="D3734" s="1" t="s">
        <v>54</v>
      </c>
      <c r="E3734" s="1" t="s">
        <v>54</v>
      </c>
      <c r="I3734" s="1" t="s">
        <v>54</v>
      </c>
      <c r="J3734" s="2"/>
      <c r="K3734" s="1" t="s">
        <v>54</v>
      </c>
      <c r="M3734" s="1" t="b">
        <f>OR(Solution!$C$2=1,INDEX(Solution!$A$1:$A$11,Solution!$C$2)=Sales_Pipeline[Country])</f>
        <v>1</v>
      </c>
    </row>
    <row r="3735" spans="1:13" x14ac:dyDescent="0.25">
      <c r="A3735" s="2"/>
      <c r="B3735" s="1" t="s">
        <v>54</v>
      </c>
      <c r="C3735" s="1" t="s">
        <v>54</v>
      </c>
      <c r="D3735" s="1" t="s">
        <v>54</v>
      </c>
      <c r="E3735" s="1" t="s">
        <v>54</v>
      </c>
      <c r="I3735" s="1" t="s">
        <v>54</v>
      </c>
      <c r="J3735" s="2"/>
      <c r="K3735" s="1" t="s">
        <v>54</v>
      </c>
      <c r="M3735" s="1" t="b">
        <f>OR(Solution!$C$2=1,INDEX(Solution!$A$1:$A$11,Solution!$C$2)=Sales_Pipeline[Country])</f>
        <v>1</v>
      </c>
    </row>
    <row r="3736" spans="1:13" x14ac:dyDescent="0.25">
      <c r="A3736" s="2"/>
      <c r="B3736" s="1" t="s">
        <v>54</v>
      </c>
      <c r="C3736" s="1" t="s">
        <v>54</v>
      </c>
      <c r="D3736" s="1" t="s">
        <v>54</v>
      </c>
      <c r="E3736" s="1" t="s">
        <v>54</v>
      </c>
      <c r="I3736" s="1" t="s">
        <v>54</v>
      </c>
      <c r="J3736" s="2"/>
      <c r="K3736" s="1" t="s">
        <v>54</v>
      </c>
      <c r="M3736" s="1" t="b">
        <f>OR(Solution!$C$2=1,INDEX(Solution!$A$1:$A$11,Solution!$C$2)=Sales_Pipeline[Country])</f>
        <v>1</v>
      </c>
    </row>
    <row r="3737" spans="1:13" x14ac:dyDescent="0.25">
      <c r="A3737" s="2"/>
      <c r="B3737" s="1" t="s">
        <v>54</v>
      </c>
      <c r="C3737" s="1" t="s">
        <v>54</v>
      </c>
      <c r="D3737" s="1" t="s">
        <v>54</v>
      </c>
      <c r="E3737" s="1" t="s">
        <v>54</v>
      </c>
      <c r="I3737" s="1" t="s">
        <v>54</v>
      </c>
      <c r="J3737" s="2"/>
      <c r="K3737" s="1" t="s">
        <v>54</v>
      </c>
      <c r="M3737" s="1" t="b">
        <f>OR(Solution!$C$2=1,INDEX(Solution!$A$1:$A$11,Solution!$C$2)=Sales_Pipeline[Country])</f>
        <v>1</v>
      </c>
    </row>
    <row r="3738" spans="1:13" x14ac:dyDescent="0.25">
      <c r="A3738" s="2"/>
      <c r="B3738" s="1" t="s">
        <v>54</v>
      </c>
      <c r="C3738" s="1" t="s">
        <v>54</v>
      </c>
      <c r="D3738" s="1" t="s">
        <v>54</v>
      </c>
      <c r="E3738" s="1" t="s">
        <v>54</v>
      </c>
      <c r="I3738" s="1" t="s">
        <v>54</v>
      </c>
      <c r="J3738" s="2"/>
      <c r="K3738" s="1" t="s">
        <v>54</v>
      </c>
      <c r="M3738" s="1" t="b">
        <f>OR(Solution!$C$2=1,INDEX(Solution!$A$1:$A$11,Solution!$C$2)=Sales_Pipeline[Country])</f>
        <v>1</v>
      </c>
    </row>
    <row r="3739" spans="1:13" x14ac:dyDescent="0.25">
      <c r="A3739" s="2"/>
      <c r="B3739" s="1" t="s">
        <v>54</v>
      </c>
      <c r="C3739" s="1" t="s">
        <v>54</v>
      </c>
      <c r="D3739" s="1" t="s">
        <v>54</v>
      </c>
      <c r="E3739" s="1" t="s">
        <v>54</v>
      </c>
      <c r="I3739" s="1" t="s">
        <v>54</v>
      </c>
      <c r="J3739" s="2"/>
      <c r="K3739" s="1" t="s">
        <v>54</v>
      </c>
      <c r="M3739" s="1" t="b">
        <f>OR(Solution!$C$2=1,INDEX(Solution!$A$1:$A$11,Solution!$C$2)=Sales_Pipeline[Country])</f>
        <v>1</v>
      </c>
    </row>
    <row r="3740" spans="1:13" x14ac:dyDescent="0.25">
      <c r="A3740" s="2"/>
      <c r="B3740" s="1" t="s">
        <v>54</v>
      </c>
      <c r="C3740" s="1" t="s">
        <v>54</v>
      </c>
      <c r="D3740" s="1" t="s">
        <v>54</v>
      </c>
      <c r="E3740" s="1" t="s">
        <v>54</v>
      </c>
      <c r="I3740" s="1" t="s">
        <v>54</v>
      </c>
      <c r="J3740" s="2"/>
      <c r="K3740" s="1" t="s">
        <v>54</v>
      </c>
      <c r="M3740" s="1" t="b">
        <f>OR(Solution!$C$2=1,INDEX(Solution!$A$1:$A$11,Solution!$C$2)=Sales_Pipeline[Country])</f>
        <v>1</v>
      </c>
    </row>
    <row r="3741" spans="1:13" x14ac:dyDescent="0.25">
      <c r="A3741" s="2"/>
      <c r="B3741" s="1" t="s">
        <v>54</v>
      </c>
      <c r="C3741" s="1" t="s">
        <v>54</v>
      </c>
      <c r="D3741" s="1" t="s">
        <v>54</v>
      </c>
      <c r="E3741" s="1" t="s">
        <v>54</v>
      </c>
      <c r="I3741" s="1" t="s">
        <v>54</v>
      </c>
      <c r="J3741" s="2"/>
      <c r="K3741" s="1" t="s">
        <v>54</v>
      </c>
      <c r="M3741" s="1" t="b">
        <f>OR(Solution!$C$2=1,INDEX(Solution!$A$1:$A$11,Solution!$C$2)=Sales_Pipeline[Country])</f>
        <v>1</v>
      </c>
    </row>
    <row r="3742" spans="1:13" x14ac:dyDescent="0.25">
      <c r="A3742" s="2"/>
      <c r="B3742" s="1" t="s">
        <v>54</v>
      </c>
      <c r="C3742" s="1" t="s">
        <v>54</v>
      </c>
      <c r="D3742" s="1" t="s">
        <v>54</v>
      </c>
      <c r="E3742" s="1" t="s">
        <v>54</v>
      </c>
      <c r="I3742" s="1" t="s">
        <v>54</v>
      </c>
      <c r="J3742" s="2"/>
      <c r="K3742" s="1" t="s">
        <v>54</v>
      </c>
      <c r="M3742" s="1" t="b">
        <f>OR(Solution!$C$2=1,INDEX(Solution!$A$1:$A$11,Solution!$C$2)=Sales_Pipeline[Country])</f>
        <v>1</v>
      </c>
    </row>
    <row r="3743" spans="1:13" x14ac:dyDescent="0.25">
      <c r="A3743" s="2"/>
      <c r="B3743" s="1" t="s">
        <v>54</v>
      </c>
      <c r="C3743" s="1" t="s">
        <v>54</v>
      </c>
      <c r="D3743" s="1" t="s">
        <v>54</v>
      </c>
      <c r="E3743" s="1" t="s">
        <v>54</v>
      </c>
      <c r="I3743" s="1" t="s">
        <v>54</v>
      </c>
      <c r="J3743" s="2"/>
      <c r="K3743" s="1" t="s">
        <v>54</v>
      </c>
      <c r="M3743" s="1" t="b">
        <f>OR(Solution!$C$2=1,INDEX(Solution!$A$1:$A$11,Solution!$C$2)=Sales_Pipeline[Country])</f>
        <v>1</v>
      </c>
    </row>
    <row r="3744" spans="1:13" x14ac:dyDescent="0.25">
      <c r="A3744" s="2"/>
      <c r="B3744" s="1" t="s">
        <v>54</v>
      </c>
      <c r="C3744" s="1" t="s">
        <v>54</v>
      </c>
      <c r="D3744" s="1" t="s">
        <v>54</v>
      </c>
      <c r="E3744" s="1" t="s">
        <v>54</v>
      </c>
      <c r="I3744" s="1" t="s">
        <v>54</v>
      </c>
      <c r="J3744" s="2"/>
      <c r="K3744" s="1" t="s">
        <v>54</v>
      </c>
      <c r="M3744" s="1" t="b">
        <f>OR(Solution!$C$2=1,INDEX(Solution!$A$1:$A$11,Solution!$C$2)=Sales_Pipeline[Country])</f>
        <v>1</v>
      </c>
    </row>
    <row r="3745" spans="1:13" x14ac:dyDescent="0.25">
      <c r="A3745" s="2"/>
      <c r="B3745" s="1" t="s">
        <v>54</v>
      </c>
      <c r="C3745" s="1" t="s">
        <v>54</v>
      </c>
      <c r="D3745" s="1" t="s">
        <v>54</v>
      </c>
      <c r="E3745" s="1" t="s">
        <v>54</v>
      </c>
      <c r="I3745" s="1" t="s">
        <v>54</v>
      </c>
      <c r="J3745" s="2"/>
      <c r="K3745" s="1" t="s">
        <v>54</v>
      </c>
      <c r="M3745" s="1" t="b">
        <f>OR(Solution!$C$2=1,INDEX(Solution!$A$1:$A$11,Solution!$C$2)=Sales_Pipeline[Country])</f>
        <v>1</v>
      </c>
    </row>
    <row r="3746" spans="1:13" x14ac:dyDescent="0.25">
      <c r="A3746" s="2"/>
      <c r="B3746" s="1" t="s">
        <v>54</v>
      </c>
      <c r="C3746" s="1" t="s">
        <v>54</v>
      </c>
      <c r="D3746" s="1" t="s">
        <v>54</v>
      </c>
      <c r="E3746" s="1" t="s">
        <v>54</v>
      </c>
      <c r="I3746" s="1" t="s">
        <v>54</v>
      </c>
      <c r="J3746" s="2"/>
      <c r="K3746" s="1" t="s">
        <v>54</v>
      </c>
      <c r="M3746" s="1" t="b">
        <f>OR(Solution!$C$2=1,INDEX(Solution!$A$1:$A$11,Solution!$C$2)=Sales_Pipeline[Country])</f>
        <v>1</v>
      </c>
    </row>
    <row r="3747" spans="1:13" x14ac:dyDescent="0.25">
      <c r="A3747" s="2"/>
      <c r="B3747" s="1" t="s">
        <v>54</v>
      </c>
      <c r="C3747" s="1" t="s">
        <v>54</v>
      </c>
      <c r="D3747" s="1" t="s">
        <v>54</v>
      </c>
      <c r="E3747" s="1" t="s">
        <v>54</v>
      </c>
      <c r="I3747" s="1" t="s">
        <v>54</v>
      </c>
      <c r="J3747" s="2"/>
      <c r="K3747" s="1" t="s">
        <v>54</v>
      </c>
      <c r="M3747" s="1" t="b">
        <f>OR(Solution!$C$2=1,INDEX(Solution!$A$1:$A$11,Solution!$C$2)=Sales_Pipeline[Country])</f>
        <v>1</v>
      </c>
    </row>
    <row r="3748" spans="1:13" x14ac:dyDescent="0.25">
      <c r="A3748" s="2"/>
      <c r="B3748" s="1" t="s">
        <v>54</v>
      </c>
      <c r="C3748" s="1" t="s">
        <v>54</v>
      </c>
      <c r="D3748" s="1" t="s">
        <v>54</v>
      </c>
      <c r="E3748" s="1" t="s">
        <v>54</v>
      </c>
      <c r="I3748" s="1" t="s">
        <v>54</v>
      </c>
      <c r="J3748" s="2"/>
      <c r="K3748" s="1" t="s">
        <v>54</v>
      </c>
      <c r="M3748" s="1" t="b">
        <f>OR(Solution!$C$2=1,INDEX(Solution!$A$1:$A$11,Solution!$C$2)=Sales_Pipeline[Country])</f>
        <v>1</v>
      </c>
    </row>
    <row r="3749" spans="1:13" x14ac:dyDescent="0.25">
      <c r="A3749" s="2"/>
      <c r="B3749" s="1" t="s">
        <v>54</v>
      </c>
      <c r="C3749" s="1" t="s">
        <v>54</v>
      </c>
      <c r="D3749" s="1" t="s">
        <v>54</v>
      </c>
      <c r="E3749" s="1" t="s">
        <v>54</v>
      </c>
      <c r="I3749" s="1" t="s">
        <v>54</v>
      </c>
      <c r="J3749" s="2"/>
      <c r="K3749" s="1" t="s">
        <v>54</v>
      </c>
      <c r="M3749" s="1" t="b">
        <f>OR(Solution!$C$2=1,INDEX(Solution!$A$1:$A$11,Solution!$C$2)=Sales_Pipeline[Country])</f>
        <v>1</v>
      </c>
    </row>
    <row r="3750" spans="1:13" x14ac:dyDescent="0.25">
      <c r="A3750" s="2"/>
      <c r="B3750" s="1" t="s">
        <v>54</v>
      </c>
      <c r="C3750" s="1" t="s">
        <v>54</v>
      </c>
      <c r="D3750" s="1" t="s">
        <v>54</v>
      </c>
      <c r="E3750" s="1" t="s">
        <v>54</v>
      </c>
      <c r="I3750" s="1" t="s">
        <v>54</v>
      </c>
      <c r="J3750" s="2"/>
      <c r="K3750" s="1" t="s">
        <v>54</v>
      </c>
      <c r="M3750" s="1" t="b">
        <f>OR(Solution!$C$2=1,INDEX(Solution!$A$1:$A$11,Solution!$C$2)=Sales_Pipeline[Country])</f>
        <v>1</v>
      </c>
    </row>
    <row r="3751" spans="1:13" x14ac:dyDescent="0.25">
      <c r="A3751" s="2"/>
      <c r="B3751" s="1" t="s">
        <v>54</v>
      </c>
      <c r="C3751" s="1" t="s">
        <v>54</v>
      </c>
      <c r="D3751" s="1" t="s">
        <v>54</v>
      </c>
      <c r="E3751" s="1" t="s">
        <v>54</v>
      </c>
      <c r="I3751" s="1" t="s">
        <v>54</v>
      </c>
      <c r="J3751" s="2"/>
      <c r="K3751" s="1" t="s">
        <v>54</v>
      </c>
      <c r="M3751" s="1" t="b">
        <f>OR(Solution!$C$2=1,INDEX(Solution!$A$1:$A$11,Solution!$C$2)=Sales_Pipeline[Country])</f>
        <v>1</v>
      </c>
    </row>
    <row r="3752" spans="1:13" x14ac:dyDescent="0.25">
      <c r="A3752" s="2"/>
      <c r="B3752" s="1" t="s">
        <v>54</v>
      </c>
      <c r="C3752" s="1" t="s">
        <v>54</v>
      </c>
      <c r="D3752" s="1" t="s">
        <v>54</v>
      </c>
      <c r="E3752" s="1" t="s">
        <v>54</v>
      </c>
      <c r="I3752" s="1" t="s">
        <v>54</v>
      </c>
      <c r="J3752" s="2"/>
      <c r="K3752" s="1" t="s">
        <v>54</v>
      </c>
      <c r="M3752" s="1" t="b">
        <f>OR(Solution!$C$2=1,INDEX(Solution!$A$1:$A$11,Solution!$C$2)=Sales_Pipeline[Country])</f>
        <v>1</v>
      </c>
    </row>
    <row r="3753" spans="1:13" x14ac:dyDescent="0.25">
      <c r="A3753" s="2"/>
      <c r="B3753" s="1" t="s">
        <v>54</v>
      </c>
      <c r="C3753" s="1" t="s">
        <v>54</v>
      </c>
      <c r="D3753" s="1" t="s">
        <v>54</v>
      </c>
      <c r="E3753" s="1" t="s">
        <v>54</v>
      </c>
      <c r="I3753" s="1" t="s">
        <v>54</v>
      </c>
      <c r="J3753" s="2"/>
      <c r="K3753" s="1" t="s">
        <v>54</v>
      </c>
      <c r="M3753" s="1" t="b">
        <f>OR(Solution!$C$2=1,INDEX(Solution!$A$1:$A$11,Solution!$C$2)=Sales_Pipeline[Country])</f>
        <v>1</v>
      </c>
    </row>
    <row r="3754" spans="1:13" x14ac:dyDescent="0.25">
      <c r="A3754" s="2"/>
      <c r="B3754" s="1" t="s">
        <v>54</v>
      </c>
      <c r="C3754" s="1" t="s">
        <v>54</v>
      </c>
      <c r="D3754" s="1" t="s">
        <v>54</v>
      </c>
      <c r="E3754" s="1" t="s">
        <v>54</v>
      </c>
      <c r="I3754" s="1" t="s">
        <v>54</v>
      </c>
      <c r="J3754" s="2"/>
      <c r="K3754" s="1" t="s">
        <v>54</v>
      </c>
      <c r="M3754" s="1" t="b">
        <f>OR(Solution!$C$2=1,INDEX(Solution!$A$1:$A$11,Solution!$C$2)=Sales_Pipeline[Country])</f>
        <v>1</v>
      </c>
    </row>
    <row r="3755" spans="1:13" x14ac:dyDescent="0.25">
      <c r="A3755" s="2"/>
      <c r="B3755" s="1" t="s">
        <v>54</v>
      </c>
      <c r="C3755" s="1" t="s">
        <v>54</v>
      </c>
      <c r="D3755" s="1" t="s">
        <v>54</v>
      </c>
      <c r="E3755" s="1" t="s">
        <v>54</v>
      </c>
      <c r="I3755" s="1" t="s">
        <v>54</v>
      </c>
      <c r="J3755" s="2"/>
      <c r="K3755" s="1" t="s">
        <v>54</v>
      </c>
      <c r="M3755" s="1" t="b">
        <f>OR(Solution!$C$2=1,INDEX(Solution!$A$1:$A$11,Solution!$C$2)=Sales_Pipeline[Country])</f>
        <v>1</v>
      </c>
    </row>
    <row r="3756" spans="1:13" x14ac:dyDescent="0.25">
      <c r="A3756" s="2"/>
      <c r="B3756" s="1" t="s">
        <v>54</v>
      </c>
      <c r="C3756" s="1" t="s">
        <v>54</v>
      </c>
      <c r="D3756" s="1" t="s">
        <v>54</v>
      </c>
      <c r="E3756" s="1" t="s">
        <v>54</v>
      </c>
      <c r="I3756" s="1" t="s">
        <v>54</v>
      </c>
      <c r="J3756" s="2"/>
      <c r="K3756" s="1" t="s">
        <v>54</v>
      </c>
      <c r="M3756" s="1" t="b">
        <f>OR(Solution!$C$2=1,INDEX(Solution!$A$1:$A$11,Solution!$C$2)=Sales_Pipeline[Country])</f>
        <v>1</v>
      </c>
    </row>
    <row r="3757" spans="1:13" x14ac:dyDescent="0.25">
      <c r="A3757" s="2"/>
      <c r="B3757" s="1" t="s">
        <v>54</v>
      </c>
      <c r="C3757" s="1" t="s">
        <v>54</v>
      </c>
      <c r="D3757" s="1" t="s">
        <v>54</v>
      </c>
      <c r="E3757" s="1" t="s">
        <v>54</v>
      </c>
      <c r="I3757" s="1" t="s">
        <v>54</v>
      </c>
      <c r="J3757" s="2"/>
      <c r="K3757" s="1" t="s">
        <v>54</v>
      </c>
      <c r="M3757" s="1" t="b">
        <f>OR(Solution!$C$2=1,INDEX(Solution!$A$1:$A$11,Solution!$C$2)=Sales_Pipeline[Country])</f>
        <v>1</v>
      </c>
    </row>
    <row r="3758" spans="1:13" x14ac:dyDescent="0.25">
      <c r="A3758" s="2"/>
      <c r="B3758" s="1" t="s">
        <v>54</v>
      </c>
      <c r="C3758" s="1" t="s">
        <v>54</v>
      </c>
      <c r="D3758" s="1" t="s">
        <v>54</v>
      </c>
      <c r="E3758" s="1" t="s">
        <v>54</v>
      </c>
      <c r="I3758" s="1" t="s">
        <v>54</v>
      </c>
      <c r="J3758" s="2"/>
      <c r="K3758" s="1" t="s">
        <v>54</v>
      </c>
      <c r="M3758" s="1" t="b">
        <f>OR(Solution!$C$2=1,INDEX(Solution!$A$1:$A$11,Solution!$C$2)=Sales_Pipeline[Country])</f>
        <v>1</v>
      </c>
    </row>
    <row r="3759" spans="1:13" x14ac:dyDescent="0.25">
      <c r="A3759" s="2"/>
      <c r="B3759" s="1" t="s">
        <v>54</v>
      </c>
      <c r="C3759" s="1" t="s">
        <v>54</v>
      </c>
      <c r="D3759" s="1" t="s">
        <v>54</v>
      </c>
      <c r="E3759" s="1" t="s">
        <v>54</v>
      </c>
      <c r="I3759" s="1" t="s">
        <v>54</v>
      </c>
      <c r="J3759" s="2"/>
      <c r="K3759" s="1" t="s">
        <v>54</v>
      </c>
      <c r="M3759" s="1" t="b">
        <f>OR(Solution!$C$2=1,INDEX(Solution!$A$1:$A$11,Solution!$C$2)=Sales_Pipeline[Country])</f>
        <v>1</v>
      </c>
    </row>
    <row r="3760" spans="1:13" x14ac:dyDescent="0.25">
      <c r="A3760" s="2"/>
      <c r="B3760" s="1" t="s">
        <v>54</v>
      </c>
      <c r="C3760" s="1" t="s">
        <v>54</v>
      </c>
      <c r="D3760" s="1" t="s">
        <v>54</v>
      </c>
      <c r="E3760" s="1" t="s">
        <v>54</v>
      </c>
      <c r="I3760" s="1" t="s">
        <v>54</v>
      </c>
      <c r="J3760" s="2"/>
      <c r="K3760" s="1" t="s">
        <v>54</v>
      </c>
      <c r="M3760" s="1" t="b">
        <f>OR(Solution!$C$2=1,INDEX(Solution!$A$1:$A$11,Solution!$C$2)=Sales_Pipeline[Country])</f>
        <v>1</v>
      </c>
    </row>
    <row r="3761" spans="1:13" x14ac:dyDescent="0.25">
      <c r="A3761" s="2"/>
      <c r="B3761" s="1" t="s">
        <v>54</v>
      </c>
      <c r="C3761" s="1" t="s">
        <v>54</v>
      </c>
      <c r="D3761" s="1" t="s">
        <v>54</v>
      </c>
      <c r="E3761" s="1" t="s">
        <v>54</v>
      </c>
      <c r="I3761" s="1" t="s">
        <v>54</v>
      </c>
      <c r="J3761" s="2"/>
      <c r="K3761" s="1" t="s">
        <v>54</v>
      </c>
      <c r="M3761" s="1" t="b">
        <f>OR(Solution!$C$2=1,INDEX(Solution!$A$1:$A$11,Solution!$C$2)=Sales_Pipeline[Country])</f>
        <v>1</v>
      </c>
    </row>
    <row r="3762" spans="1:13" x14ac:dyDescent="0.25">
      <c r="A3762" s="2"/>
      <c r="B3762" s="1" t="s">
        <v>54</v>
      </c>
      <c r="C3762" s="1" t="s">
        <v>54</v>
      </c>
      <c r="D3762" s="1" t="s">
        <v>54</v>
      </c>
      <c r="E3762" s="1" t="s">
        <v>54</v>
      </c>
      <c r="I3762" s="1" t="s">
        <v>54</v>
      </c>
      <c r="J3762" s="2"/>
      <c r="K3762" s="1" t="s">
        <v>54</v>
      </c>
      <c r="M3762" s="1" t="b">
        <f>OR(Solution!$C$2=1,INDEX(Solution!$A$1:$A$11,Solution!$C$2)=Sales_Pipeline[Country])</f>
        <v>1</v>
      </c>
    </row>
    <row r="3763" spans="1:13" x14ac:dyDescent="0.25">
      <c r="A3763" s="2"/>
      <c r="B3763" s="1" t="s">
        <v>54</v>
      </c>
      <c r="C3763" s="1" t="s">
        <v>54</v>
      </c>
      <c r="D3763" s="1" t="s">
        <v>54</v>
      </c>
      <c r="E3763" s="1" t="s">
        <v>54</v>
      </c>
      <c r="I3763" s="1" t="s">
        <v>54</v>
      </c>
      <c r="J3763" s="2"/>
      <c r="K3763" s="1" t="s">
        <v>54</v>
      </c>
      <c r="M3763" s="1" t="b">
        <f>OR(Solution!$C$2=1,INDEX(Solution!$A$1:$A$11,Solution!$C$2)=Sales_Pipeline[Country])</f>
        <v>1</v>
      </c>
    </row>
    <row r="3764" spans="1:13" x14ac:dyDescent="0.25">
      <c r="A3764" s="2"/>
      <c r="B3764" s="1" t="s">
        <v>54</v>
      </c>
      <c r="C3764" s="1" t="s">
        <v>1056</v>
      </c>
      <c r="D3764" s="1" t="s">
        <v>54</v>
      </c>
      <c r="E3764" s="1" t="s">
        <v>54</v>
      </c>
      <c r="I3764" s="1" t="s">
        <v>54</v>
      </c>
      <c r="J3764" s="2"/>
      <c r="K3764" s="1" t="s">
        <v>54</v>
      </c>
      <c r="M3764" s="1" t="b">
        <f>OR(Solution!$C$2=1,INDEX(Solution!$A$1:$A$11,Solution!$C$2)=Sales_Pipeline[Country])</f>
        <v>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88CE3-4892-49AB-AD87-9568E9928027}">
  <dimension ref="A1:N54"/>
  <sheetViews>
    <sheetView topLeftCell="A42" zoomScale="106" zoomScaleNormal="106" workbookViewId="0">
      <selection activeCell="N58" sqref="N58"/>
    </sheetView>
  </sheetViews>
  <sheetFormatPr defaultRowHeight="15" x14ac:dyDescent="0.25"/>
  <cols>
    <col min="1" max="1" width="15.42578125" customWidth="1"/>
    <col min="2" max="2" width="24.28515625" customWidth="1"/>
    <col min="3" max="3" width="21.5703125" customWidth="1"/>
    <col min="6" max="7" width="9.140625" customWidth="1"/>
    <col min="8" max="8" width="12.85546875" customWidth="1"/>
    <col min="9" max="9" width="18.140625" customWidth="1"/>
    <col min="11" max="11" width="10" style="63" customWidth="1"/>
    <col min="12" max="13" width="9.140625" style="63"/>
    <col min="14" max="14" width="9.140625" style="60"/>
  </cols>
  <sheetData>
    <row r="1" spans="1:14" ht="15.75" thickBot="1" x14ac:dyDescent="0.3">
      <c r="A1" s="12" t="s">
        <v>1070</v>
      </c>
      <c r="B1" s="9" t="s">
        <v>1071</v>
      </c>
      <c r="C1" s="10" t="s">
        <v>1057</v>
      </c>
      <c r="K1" s="64" t="e">
        <f>IF(AND((Sales_Pipeline[Sales stage]&lt;&gt;"won"),Sales_Pipeline[Sales stage]&lt;&gt;"lost",OR($C$2=1,INDEX($A$1:$A$11,$C$2)=Sales_Pipeline[Country])),Sales_Pipeline[Close Date/Expected Close Date]-DATE(2015,3,31),"")</f>
        <v>#VALUE!</v>
      </c>
      <c r="L1" s="64"/>
      <c r="M1" s="64"/>
      <c r="N1" s="65"/>
    </row>
    <row r="2" spans="1:14" ht="15.75" thickBot="1" x14ac:dyDescent="0.3">
      <c r="A2" s="13" t="s">
        <v>19</v>
      </c>
      <c r="B2" s="11">
        <v>3</v>
      </c>
      <c r="C2" s="11">
        <v>1</v>
      </c>
    </row>
    <row r="3" spans="1:14" x14ac:dyDescent="0.25">
      <c r="A3" s="14" t="s">
        <v>43</v>
      </c>
    </row>
    <row r="4" spans="1:14" x14ac:dyDescent="0.25">
      <c r="A4" s="14" t="s">
        <v>13</v>
      </c>
    </row>
    <row r="5" spans="1:14" x14ac:dyDescent="0.25">
      <c r="A5" s="14" t="s">
        <v>23</v>
      </c>
    </row>
    <row r="6" spans="1:14" x14ac:dyDescent="0.25">
      <c r="A6" s="13" t="s">
        <v>57</v>
      </c>
    </row>
    <row r="7" spans="1:14" x14ac:dyDescent="0.25">
      <c r="A7" s="13" t="s">
        <v>34</v>
      </c>
    </row>
    <row r="8" spans="1:14" x14ac:dyDescent="0.25">
      <c r="A8" s="13" t="s">
        <v>61</v>
      </c>
    </row>
    <row r="9" spans="1:14" x14ac:dyDescent="0.25">
      <c r="A9" s="13" t="s">
        <v>40</v>
      </c>
    </row>
    <row r="10" spans="1:14" x14ac:dyDescent="0.25">
      <c r="A10" s="14" t="s">
        <v>52</v>
      </c>
    </row>
    <row r="11" spans="1:14" x14ac:dyDescent="0.25">
      <c r="A11" s="13" t="s">
        <v>27</v>
      </c>
    </row>
    <row r="18" spans="1:9" ht="15.75" thickBot="1" x14ac:dyDescent="0.3"/>
    <row r="19" spans="1:9" ht="15.75" thickBot="1" x14ac:dyDescent="0.3">
      <c r="A19" s="15" t="s">
        <v>1072</v>
      </c>
      <c r="B19" s="16" t="s">
        <v>1073</v>
      </c>
      <c r="C19" s="17" t="s">
        <v>1074</v>
      </c>
      <c r="H19" s="23" t="s">
        <v>1072</v>
      </c>
      <c r="I19" s="16" t="str">
        <f>IF($B$2=1,"Deal Size","Deal Count")</f>
        <v>Deal Count</v>
      </c>
    </row>
    <row r="20" spans="1:9" ht="15.75" thickBot="1" x14ac:dyDescent="0.3">
      <c r="A20" s="18" t="s">
        <v>14</v>
      </c>
      <c r="B20" s="19">
        <f>SUMPRODUCT((Sales_Pipeline[Sales stage]=$A20)*(Sales_Pipeline[Country check])*(Sales_Pipeline[Deal size]))</f>
        <v>865640</v>
      </c>
      <c r="C20" s="20">
        <f>SUMPRODUCT((Sales_Pipeline[Sales stage]=$A20)*(Sales_Pipeline[Country check]))</f>
        <v>355</v>
      </c>
      <c r="H20" s="24" t="s">
        <v>14</v>
      </c>
      <c r="I20" s="25">
        <f>IF($B$2=1,$B20,$C20)</f>
        <v>355</v>
      </c>
    </row>
    <row r="21" spans="1:9" ht="15.75" thickBot="1" x14ac:dyDescent="0.3">
      <c r="A21" s="21" t="s">
        <v>20</v>
      </c>
      <c r="B21" s="19">
        <f>SUMPRODUCT((Sales_Pipeline[Sales stage]=$A21)*(Sales_Pipeline[Country check])*(Sales_Pipeline[Deal size]))</f>
        <v>597210</v>
      </c>
      <c r="C21" s="20">
        <f>SUMPRODUCT((Sales_Pipeline[Sales stage]=$A21)*(Sales_Pipeline[Country check]))</f>
        <v>226</v>
      </c>
      <c r="H21" s="26" t="s">
        <v>20</v>
      </c>
      <c r="I21" s="25">
        <f t="shared" ref="I21:I25" si="0">IF($B$2=1,$B21,$C21)</f>
        <v>226</v>
      </c>
    </row>
    <row r="22" spans="1:9" ht="15.75" thickBot="1" x14ac:dyDescent="0.3">
      <c r="A22" s="21" t="s">
        <v>28</v>
      </c>
      <c r="B22" s="19">
        <f>SUMPRODUCT((Sales_Pipeline[Sales stage]=$A22)*(Sales_Pipeline[Country check])*(Sales_Pipeline[Deal size]))</f>
        <v>376570</v>
      </c>
      <c r="C22" s="20">
        <f>SUMPRODUCT((Sales_Pipeline[Sales stage]=$A22)*(Sales_Pipeline[Country check]))</f>
        <v>145</v>
      </c>
      <c r="H22" s="26" t="s">
        <v>28</v>
      </c>
      <c r="I22" s="25">
        <f t="shared" si="0"/>
        <v>145</v>
      </c>
    </row>
    <row r="23" spans="1:9" ht="15.75" thickBot="1" x14ac:dyDescent="0.3">
      <c r="A23" s="21" t="s">
        <v>35</v>
      </c>
      <c r="B23" s="19">
        <f>SUMPRODUCT((Sales_Pipeline[Sales stage]=$A23)*(Sales_Pipeline[Country check])*(Sales_Pipeline[Deal size]))</f>
        <v>492970</v>
      </c>
      <c r="C23" s="20">
        <f>SUMPRODUCT((Sales_Pipeline[Sales stage]=$A23)*(Sales_Pipeline[Country check]))</f>
        <v>188</v>
      </c>
      <c r="H23" s="26" t="s">
        <v>35</v>
      </c>
      <c r="I23" s="25">
        <f t="shared" si="0"/>
        <v>188</v>
      </c>
    </row>
    <row r="24" spans="1:9" ht="15.75" thickBot="1" x14ac:dyDescent="0.3">
      <c r="A24" s="21" t="s">
        <v>1075</v>
      </c>
      <c r="B24" s="19">
        <f>SUMPRODUCT((Sales_Pipeline[Sales stage]=$A24)*(Sales_Pipeline[Country check])*(Sales_Pipeline[Deal size]))</f>
        <v>136970</v>
      </c>
      <c r="C24" s="20">
        <f>SUMPRODUCT((Sales_Pipeline[Sales stage]=$A24)*(Sales_Pipeline[Country check]))</f>
        <v>53</v>
      </c>
      <c r="H24" s="26" t="s">
        <v>1075</v>
      </c>
      <c r="I24" s="25">
        <f t="shared" si="0"/>
        <v>53</v>
      </c>
    </row>
    <row r="25" spans="1:9" ht="15.75" thickBot="1" x14ac:dyDescent="0.3">
      <c r="A25" s="22" t="s">
        <v>73</v>
      </c>
      <c r="B25" s="19">
        <f>SUMPRODUCT((Sales_Pipeline[Sales stage]=$A25)*(Sales_Pipeline[Country check])*(Sales_Pipeline[Deal size]))</f>
        <v>82260</v>
      </c>
      <c r="C25" s="20">
        <f>SUMPRODUCT((Sales_Pipeline[Sales stage]=$A25)*(Sales_Pipeline[Country check]))</f>
        <v>33</v>
      </c>
      <c r="H25" s="27" t="s">
        <v>73</v>
      </c>
      <c r="I25" s="25">
        <f t="shared" si="0"/>
        <v>33</v>
      </c>
    </row>
    <row r="27" spans="1:9" ht="15.75" thickBot="1" x14ac:dyDescent="0.3"/>
    <row r="28" spans="1:9" ht="15.75" thickBot="1" x14ac:dyDescent="0.3">
      <c r="A28" s="31" t="s">
        <v>1070</v>
      </c>
      <c r="B28" s="32" t="s">
        <v>1077</v>
      </c>
      <c r="C28" s="33" t="s">
        <v>1078</v>
      </c>
      <c r="G28" s="38" t="s">
        <v>1079</v>
      </c>
      <c r="H28" s="17" t="str">
        <f>IF($B$2=1,"Won Deal Size","Won Deal Count")</f>
        <v>Won Deal Count</v>
      </c>
      <c r="I28" s="39" t="s">
        <v>1080</v>
      </c>
    </row>
    <row r="29" spans="1:9" ht="15.75" thickBot="1" x14ac:dyDescent="0.3">
      <c r="A29" s="34" t="s">
        <v>19</v>
      </c>
      <c r="B29" s="35">
        <f>SUMPRODUCT((Sales_Pipeline[Country]=$A29)*(Sales_Pipeline[Sales stage]="won")*(Sales_Pipeline[Deal size]))</f>
        <v>28590</v>
      </c>
      <c r="C29" s="21">
        <f>SUMPRODUCT((Sales_Pipeline[Country]=$A29)*(Sales_Pipeline[Sales stage]="won"))</f>
        <v>9</v>
      </c>
      <c r="G29" s="34" t="s">
        <v>19</v>
      </c>
      <c r="H29" s="18">
        <f>IF($B$2=1,$B29,$C29)</f>
        <v>9</v>
      </c>
      <c r="I29" s="40" t="e">
        <f>IF($C$2=1,NA(),IF(INDEX($A$1:$A$11,$C$2)=$G29,$H29,NA()))</f>
        <v>#N/A</v>
      </c>
    </row>
    <row r="30" spans="1:9" ht="15.75" thickBot="1" x14ac:dyDescent="0.3">
      <c r="A30" s="36" t="s">
        <v>43</v>
      </c>
      <c r="B30" s="35">
        <f>SUMPRODUCT((Sales_Pipeline[Country]=$A30)*(Sales_Pipeline[Sales stage]="won")*(Sales_Pipeline[Deal size]))</f>
        <v>17790</v>
      </c>
      <c r="C30" s="21">
        <f>SUMPRODUCT((Sales_Pipeline[Country]=$A30)*(Sales_Pipeline[Sales stage]="won"))</f>
        <v>6</v>
      </c>
      <c r="G30" s="36" t="s">
        <v>43</v>
      </c>
      <c r="H30" s="18">
        <f t="shared" ref="H30:H38" si="1">IF($B$2=1,$B30,$C30)</f>
        <v>6</v>
      </c>
      <c r="I30" s="40" t="e">
        <f t="shared" ref="I30:I38" si="2">IF($C$2=1,NA(),IF(INDEX($A$1:$A$11,$C$2)=$G30,$B30,NA()))</f>
        <v>#N/A</v>
      </c>
    </row>
    <row r="31" spans="1:9" ht="15.75" thickBot="1" x14ac:dyDescent="0.3">
      <c r="A31" s="36" t="s">
        <v>13</v>
      </c>
      <c r="B31" s="35">
        <f>SUMPRODUCT((Sales_Pipeline[Country]=$A31)*(Sales_Pipeline[Sales stage]="won")*(Sales_Pipeline[Deal size]))</f>
        <v>5100</v>
      </c>
      <c r="C31" s="21">
        <f>SUMPRODUCT((Sales_Pipeline[Country]=$A31)*(Sales_Pipeline[Sales stage]="won"))</f>
        <v>3</v>
      </c>
      <c r="G31" s="36" t="s">
        <v>13</v>
      </c>
      <c r="H31" s="18">
        <f t="shared" si="1"/>
        <v>3</v>
      </c>
      <c r="I31" s="40" t="e">
        <f t="shared" si="2"/>
        <v>#N/A</v>
      </c>
    </row>
    <row r="32" spans="1:9" ht="15.75" thickBot="1" x14ac:dyDescent="0.3">
      <c r="A32" s="36" t="s">
        <v>23</v>
      </c>
      <c r="B32" s="35">
        <f>SUMPRODUCT((Sales_Pipeline[Country]=$A32)*(Sales_Pipeline[Sales stage]="won")*(Sales_Pipeline[Deal size]))</f>
        <v>21070</v>
      </c>
      <c r="C32" s="21">
        <f>SUMPRODUCT((Sales_Pipeline[Country]=$A32)*(Sales_Pipeline[Sales stage]="won"))</f>
        <v>8</v>
      </c>
      <c r="G32" s="36" t="s">
        <v>23</v>
      </c>
      <c r="H32" s="18">
        <f t="shared" si="1"/>
        <v>8</v>
      </c>
      <c r="I32" s="40" t="e">
        <f t="shared" si="2"/>
        <v>#N/A</v>
      </c>
    </row>
    <row r="33" spans="1:9" ht="15.75" thickBot="1" x14ac:dyDescent="0.3">
      <c r="A33" s="34" t="s">
        <v>57</v>
      </c>
      <c r="B33" s="35">
        <f>SUMPRODUCT((Sales_Pipeline[Country]=$A33)*(Sales_Pipeline[Sales stage]="won")*(Sales_Pipeline[Deal size]))</f>
        <v>9910</v>
      </c>
      <c r="C33" s="21">
        <f>SUMPRODUCT((Sales_Pipeline[Country]=$A33)*(Sales_Pipeline[Sales stage]="won"))</f>
        <v>4</v>
      </c>
      <c r="G33" s="34" t="s">
        <v>57</v>
      </c>
      <c r="H33" s="18">
        <f t="shared" si="1"/>
        <v>4</v>
      </c>
      <c r="I33" s="40" t="e">
        <f t="shared" si="2"/>
        <v>#N/A</v>
      </c>
    </row>
    <row r="34" spans="1:9" ht="15.75" thickBot="1" x14ac:dyDescent="0.3">
      <c r="A34" s="34" t="s">
        <v>34</v>
      </c>
      <c r="B34" s="35">
        <f>SUMPRODUCT((Sales_Pipeline[Country]=$A34)*(Sales_Pipeline[Sales stage]="won")*(Sales_Pipeline[Deal size]))</f>
        <v>12540</v>
      </c>
      <c r="C34" s="21">
        <f>SUMPRODUCT((Sales_Pipeline[Country]=$A34)*(Sales_Pipeline[Sales stage]="won"))</f>
        <v>5</v>
      </c>
      <c r="G34" s="34" t="s">
        <v>34</v>
      </c>
      <c r="H34" s="18">
        <f t="shared" si="1"/>
        <v>5</v>
      </c>
      <c r="I34" s="40" t="e">
        <f t="shared" si="2"/>
        <v>#N/A</v>
      </c>
    </row>
    <row r="35" spans="1:9" ht="15.75" thickBot="1" x14ac:dyDescent="0.3">
      <c r="A35" s="34" t="s">
        <v>61</v>
      </c>
      <c r="B35" s="35">
        <f>SUMPRODUCT((Sales_Pipeline[Country]=$A35)*(Sales_Pipeline[Sales stage]="won")*(Sales_Pipeline[Deal size]))</f>
        <v>12670</v>
      </c>
      <c r="C35" s="21">
        <f>SUMPRODUCT((Sales_Pipeline[Country]=$A35)*(Sales_Pipeline[Sales stage]="won"))</f>
        <v>5</v>
      </c>
      <c r="G35" s="34" t="s">
        <v>61</v>
      </c>
      <c r="H35" s="18">
        <f t="shared" si="1"/>
        <v>5</v>
      </c>
      <c r="I35" s="40" t="e">
        <f t="shared" si="2"/>
        <v>#N/A</v>
      </c>
    </row>
    <row r="36" spans="1:9" ht="15.75" thickBot="1" x14ac:dyDescent="0.3">
      <c r="A36" s="34" t="s">
        <v>40</v>
      </c>
      <c r="B36" s="35">
        <f>SUMPRODUCT((Sales_Pipeline[Country]=$A36)*(Sales_Pipeline[Sales stage]="won")*(Sales_Pipeline[Deal size]))</f>
        <v>18190</v>
      </c>
      <c r="C36" s="21">
        <f>SUMPRODUCT((Sales_Pipeline[Country]=$A36)*(Sales_Pipeline[Sales stage]="won"))</f>
        <v>5</v>
      </c>
      <c r="G36" s="34" t="s">
        <v>40</v>
      </c>
      <c r="H36" s="18">
        <f t="shared" si="1"/>
        <v>5</v>
      </c>
      <c r="I36" s="40" t="e">
        <f t="shared" si="2"/>
        <v>#N/A</v>
      </c>
    </row>
    <row r="37" spans="1:9" ht="15.75" thickBot="1" x14ac:dyDescent="0.3">
      <c r="A37" s="36" t="s">
        <v>52</v>
      </c>
      <c r="B37" s="35">
        <f>SUMPRODUCT((Sales_Pipeline[Country]=$A37)*(Sales_Pipeline[Sales stage]="won")*(Sales_Pipeline[Deal size]))</f>
        <v>7150</v>
      </c>
      <c r="C37" s="21">
        <f>SUMPRODUCT((Sales_Pipeline[Country]=$A37)*(Sales_Pipeline[Sales stage]="won"))</f>
        <v>4</v>
      </c>
      <c r="G37" s="36" t="s">
        <v>52</v>
      </c>
      <c r="H37" s="18">
        <f t="shared" si="1"/>
        <v>4</v>
      </c>
      <c r="I37" s="40" t="e">
        <f t="shared" si="2"/>
        <v>#N/A</v>
      </c>
    </row>
    <row r="38" spans="1:9" ht="15.75" thickBot="1" x14ac:dyDescent="0.3">
      <c r="A38" s="37" t="s">
        <v>27</v>
      </c>
      <c r="B38" s="35">
        <f>SUMPRODUCT((Sales_Pipeline[Country]=$A38)*(Sales_Pipeline[Sales stage]="won")*(Sales_Pipeline[Deal size]))</f>
        <v>3960</v>
      </c>
      <c r="C38" s="21">
        <f>SUMPRODUCT((Sales_Pipeline[Country]=$A38)*(Sales_Pipeline[Sales stage]="won"))</f>
        <v>4</v>
      </c>
      <c r="G38" s="37" t="s">
        <v>27</v>
      </c>
      <c r="H38" s="53">
        <f t="shared" si="1"/>
        <v>4</v>
      </c>
      <c r="I38" s="54" t="e">
        <f t="shared" si="2"/>
        <v>#N/A</v>
      </c>
    </row>
    <row r="41" spans="1:9" ht="15.75" thickBot="1" x14ac:dyDescent="0.3"/>
    <row r="42" spans="1:9" ht="15.75" thickBot="1" x14ac:dyDescent="0.3">
      <c r="A42" s="59"/>
      <c r="B42" s="59"/>
      <c r="C42" s="59"/>
      <c r="D42" s="59" t="s">
        <v>47</v>
      </c>
      <c r="E42" s="59" t="s">
        <v>24</v>
      </c>
      <c r="F42" s="59" t="s">
        <v>15</v>
      </c>
      <c r="G42" s="59" t="s">
        <v>53</v>
      </c>
    </row>
    <row r="43" spans="1:9" x14ac:dyDescent="0.25">
      <c r="A43" s="55" t="s">
        <v>1085</v>
      </c>
      <c r="B43" s="55">
        <f>SUMPRODUCT((Sales_Pipeline[Sales stage]="won")*(IF($C$2=1,1,INDEX($A$1:$A$11,$C$2)=Sales_Pipeline[Country]))*(Sales_Pipeline[Deal size]&lt;250))</f>
        <v>1</v>
      </c>
      <c r="C43" s="55"/>
      <c r="D43" s="55">
        <f>SUMPRODUCT((Sales_Pipeline[Sales stage]="won")*(IF($C$2=1,1,INDEX($A$1:$A$11,$C$2)=Sales_Pipeline[Country]))*(Sales_Pipeline[Deal size]&lt;250)*(Sales_Pipeline[Sales Channel]=$D42))</f>
        <v>0</v>
      </c>
      <c r="E43" s="55">
        <f>SUMPRODUCT((Sales_Pipeline[Sales stage]="won")*(IF($C$2=1,1,INDEX($A$1:$A$11,$C$2)=Sales_Pipeline[Country]))*(Sales_Pipeline[Deal size]&lt;250)*(Sales_Pipeline[Sales Channel]=$E42))</f>
        <v>1</v>
      </c>
      <c r="F43" s="55">
        <f>SUMPRODUCT((Sales_Pipeline[Sales stage]="won")*(IF($C$2=1,1,INDEX($A$1:$A$11,$C$2)=Sales_Pipeline[Country]))*(Sales_Pipeline[Deal size]&lt;250)*(Sales_Pipeline[Sales Channel]=$F42))</f>
        <v>0</v>
      </c>
      <c r="G43" s="55">
        <f>SUMPRODUCT((Sales_Pipeline[Sales stage]="won")*(IF($C$2=1,1,INDEX($A$1:$A$11,$C$2)=Sales_Pipeline[Country]))*(Sales_Pipeline[Deal size]&lt;250)*(Sales_Pipeline[Sales Channel]=$G42))</f>
        <v>0</v>
      </c>
    </row>
    <row r="44" spans="1:9" x14ac:dyDescent="0.25">
      <c r="A44" s="56" t="s">
        <v>1086</v>
      </c>
      <c r="B44" s="55">
        <f>SUMPRODUCT((Sales_Pipeline[Sales stage]="won")*(IF($C$2=1,1,INDEX($A$1:$A$11,$C$2)=Sales_Pipeline[Country]))*(Sales_Pipeline[Deal size]&gt;=250)*(Sales_Pipeline[Deal size]&lt;500))</f>
        <v>2</v>
      </c>
      <c r="C44" s="56"/>
      <c r="D44" s="55">
        <f>SUMPRODUCT((Sales_Pipeline[Sales stage]="won")*(IF($C$2=1,1,INDEX($A$1:$A$11,$C$2)=Sales_Pipeline[Country]))*(Sales_Pipeline[Deal size]&gt;=250)*(Sales_Pipeline[Deal size]&lt;500)*(Sales_Pipeline[Sales Channel]=$D42))</f>
        <v>0</v>
      </c>
      <c r="E44" s="55">
        <f>SUMPRODUCT((Sales_Pipeline[Sales stage]="won")*(IF($C$2=1,1,INDEX($A$1:$A$11,$C$2)=Sales_Pipeline[Country]))*(Sales_Pipeline[Deal size]&gt;=250)*(Sales_Pipeline[Deal size]&lt;500)*(Sales_Pipeline[Sales Channel]=$E42))</f>
        <v>1</v>
      </c>
      <c r="F44" s="55">
        <f>SUMPRODUCT((Sales_Pipeline[Sales stage]="won")*(IF($C$2=1,1,INDEX($A$1:$A$11,$C$2)=Sales_Pipeline[Country]))*(Sales_Pipeline[Deal size]&gt;=250)*(Sales_Pipeline[Deal size]&lt;500)*(Sales_Pipeline[Sales Channel]=$F42))</f>
        <v>0</v>
      </c>
      <c r="G44" s="55">
        <f>SUMPRODUCT((Sales_Pipeline[Sales stage]="won")*(IF($C$2=1,1,INDEX($A$1:$A$11,$C$2)=Sales_Pipeline[Country]))*(Sales_Pipeline[Deal size]&gt;=250)*(Sales_Pipeline[Deal size]&lt;500)*(Sales_Pipeline[Sales Channel]=$G42))</f>
        <v>1</v>
      </c>
    </row>
    <row r="45" spans="1:9" x14ac:dyDescent="0.25">
      <c r="A45" s="56" t="s">
        <v>1087</v>
      </c>
      <c r="B45" s="55">
        <f>SUMPRODUCT((Sales_Pipeline[Sales stage]="won")*(IF($C$2=1,1,INDEX($A$1:$A$11,$C$2)=Sales_Pipeline[Country]))*(Sales_Pipeline[Deal size]&gt;=250)*(Sales_Pipeline[Deal size]&lt;1000))</f>
        <v>8</v>
      </c>
      <c r="C45" s="56"/>
      <c r="D45" s="55">
        <f>SUMPRODUCT((Sales_Pipeline[Sales stage]="won")*(IF($C$2=1,1,INDEX($A$1:$A$11,$C$2)=Sales_Pipeline[Country]))*(Sales_Pipeline[Deal size]&gt;=250)*(Sales_Pipeline[Deal size]&lt;1000)*(Sales_Pipeline[Sales Channel]=$D42))</f>
        <v>1</v>
      </c>
      <c r="E45" s="55">
        <f>SUMPRODUCT((Sales_Pipeline[Sales stage]="won")*(IF($C$2=1,1,INDEX($A$1:$A$11,$C$2)=Sales_Pipeline[Country]))*(Sales_Pipeline[Deal size]&gt;=250)*(Sales_Pipeline[Deal size]&lt;1000)*(Sales_Pipeline[Sales Channel]=$E42))</f>
        <v>4</v>
      </c>
      <c r="F45" s="55">
        <f>SUMPRODUCT((Sales_Pipeline[Sales stage]="won")*(IF($C$2=1,1,INDEX($A$1:$A$11,$C$2)=Sales_Pipeline[Country]))*(Sales_Pipeline[Deal size]&gt;=250)*(Sales_Pipeline[Deal size]&lt;1000)*(Sales_Pipeline[Sales Channel]=$F42))</f>
        <v>1</v>
      </c>
      <c r="G45" s="55">
        <f>SUMPRODUCT((Sales_Pipeline[Sales stage]="won")*(IF($C$2=1,1,INDEX($A$1:$A$11,$C$2)=Sales_Pipeline[Country]))*(Sales_Pipeline[Deal size]&gt;=250)*(Sales_Pipeline[Deal size]&lt;1000)*(Sales_Pipeline[Sales Channel]=$G42))</f>
        <v>2</v>
      </c>
    </row>
    <row r="46" spans="1:9" x14ac:dyDescent="0.25">
      <c r="A46" s="56" t="s">
        <v>1088</v>
      </c>
      <c r="B46" s="55">
        <f>SUMPRODUCT((Sales_Pipeline[Sales stage]="won")*(IF($C$2=1,1,INDEX($A$1:$A$11,$C$2)=Sales_Pipeline[Country]))*(Sales_Pipeline[Deal size]&gt;=1000)*(Sales_Pipeline[Deal size]&lt;3000))</f>
        <v>22</v>
      </c>
      <c r="C46" s="56"/>
      <c r="D46" s="55">
        <f>SUMPRODUCT((Sales_Pipeline[Sales stage]="won")*(IF($C$2=1,1,INDEX($A$1:$A$11,$C$2)=Sales_Pipeline[Country]))*(Sales_Pipeline[Deal size]&gt;=1000)*(Sales_Pipeline[Deal size]&lt;3000)*(Sales_Pipeline[Sales Channel]=D42))</f>
        <v>8</v>
      </c>
      <c r="E46" s="55">
        <f>SUMPRODUCT((Sales_Pipeline[Sales stage]="won")*(IF($C$2=1,1,INDEX($A$1:$A$11,$C$2)=Sales_Pipeline[Country]))*(Sales_Pipeline[Deal size]&gt;=1000)*(Sales_Pipeline[Deal size]&lt;3000)*(Sales_Pipeline[Sales Channel]=E42))</f>
        <v>7</v>
      </c>
      <c r="F46" s="55">
        <f>SUMPRODUCT((Sales_Pipeline[Sales stage]="won")*(IF($C$2=1,1,INDEX($A$1:$A$11,$C$2)=Sales_Pipeline[Country]))*(Sales_Pipeline[Deal size]&gt;=1000)*(Sales_Pipeline[Deal size]&lt;3000)*(Sales_Pipeline[Sales Channel]=F42))</f>
        <v>5</v>
      </c>
      <c r="G46" s="55">
        <f>SUMPRODUCT((Sales_Pipeline[Sales stage]="won")*(IF($C$2=1,1,INDEX($A$1:$A$11,$C$2)=Sales_Pipeline[Country]))*(Sales_Pipeline[Deal size]&gt;=1000)*(Sales_Pipeline[Deal size]&lt;3000)*(Sales_Pipeline[Sales Channel]=G42))</f>
        <v>2</v>
      </c>
    </row>
    <row r="47" spans="1:9" ht="15.75" thickBot="1" x14ac:dyDescent="0.3">
      <c r="A47" s="61" t="s">
        <v>1089</v>
      </c>
      <c r="B47" s="57">
        <f>SUMPRODUCT((Sales_Pipeline[Sales stage]="won")*(IF($C$2=1,1,INDEX($A$1:$A$11,$C$2)=Sales_Pipeline[Country]))*(Sales_Pipeline[Deal size]&gt;=3000)*(Sales_Pipeline[Deal size]&lt;5000))</f>
        <v>22</v>
      </c>
      <c r="C47" s="61"/>
      <c r="D47" s="57">
        <f>SUMPRODUCT((Sales_Pipeline[Sales stage]="won")*(IF($C$2=1,1,INDEX($A$1:$A$11,$C$2)=Sales_Pipeline[Country]))*(Sales_Pipeline[Deal size]&gt;=3000)*(Sales_Pipeline[Deal size]&lt;5000)*(Sales_Pipeline[Sales Channel]=$D42))</f>
        <v>13</v>
      </c>
      <c r="E47" s="57">
        <f>SUMPRODUCT((Sales_Pipeline[Sales stage]="won")*(IF($C$2=1,1,INDEX($A$1:$A$11,$C$2)=Sales_Pipeline[Country]))*(Sales_Pipeline[Deal size]&gt;=3000)*(Sales_Pipeline[Deal size]&lt;5000)*(Sales_Pipeline[Sales Channel]=$E42))</f>
        <v>7</v>
      </c>
      <c r="F47" s="57">
        <f>SUMPRODUCT((Sales_Pipeline[Sales stage]="won")*(IF($C$2=1,1,INDEX($A$1:$A$11,$C$2)=Sales_Pipeline[Country]))*(Sales_Pipeline[Deal size]&gt;=3000)*(Sales_Pipeline[Deal size]&lt;5000)*(Sales_Pipeline[Sales Channel]=$F42))</f>
        <v>2</v>
      </c>
      <c r="G47" s="57">
        <f>SUMPRODUCT((Sales_Pipeline[Sales stage]="won")*(IF($C$2=1,1,INDEX($A$1:$A$11,$C$2)=Sales_Pipeline[Country]))*(Sales_Pipeline[Deal size]&gt;=3000)*(Sales_Pipeline[Deal size]&lt;5000)*(Sales_Pipeline[Sales Channel]=$G42))</f>
        <v>0</v>
      </c>
    </row>
    <row r="49" spans="1:5" ht="15.75" thickBot="1" x14ac:dyDescent="0.3"/>
    <row r="50" spans="1:5" ht="15.75" thickBot="1" x14ac:dyDescent="0.3">
      <c r="A50" s="59" t="s">
        <v>8</v>
      </c>
      <c r="B50" s="59"/>
      <c r="C50" s="58"/>
      <c r="D50" s="62" t="s">
        <v>1085</v>
      </c>
      <c r="E50" s="62" t="b">
        <v>1</v>
      </c>
    </row>
    <row r="51" spans="1:5" x14ac:dyDescent="0.25">
      <c r="A51" s="55" t="s">
        <v>47</v>
      </c>
      <c r="B51" s="55">
        <f>SUMPRODUCT($E$50:$E$54*$D$43:$D$47)</f>
        <v>22</v>
      </c>
      <c r="C51" s="58"/>
      <c r="D51" s="56" t="s">
        <v>1086</v>
      </c>
      <c r="E51" s="56" t="b">
        <v>1</v>
      </c>
    </row>
    <row r="52" spans="1:5" x14ac:dyDescent="0.25">
      <c r="A52" s="56" t="s">
        <v>24</v>
      </c>
      <c r="B52" s="55">
        <f>SUMPRODUCT($E$50:$E$54*$E$43:$E$47)</f>
        <v>20</v>
      </c>
      <c r="C52" s="58"/>
      <c r="D52" s="56" t="s">
        <v>1087</v>
      </c>
      <c r="E52" s="56" t="b">
        <v>1</v>
      </c>
    </row>
    <row r="53" spans="1:5" x14ac:dyDescent="0.25">
      <c r="A53" s="56" t="s">
        <v>15</v>
      </c>
      <c r="B53" s="55">
        <f>SUMPRODUCT($E$50:$E$54*F43:F47)</f>
        <v>8</v>
      </c>
      <c r="C53" s="58"/>
      <c r="D53" s="56" t="s">
        <v>1088</v>
      </c>
      <c r="E53" s="56" t="b">
        <v>1</v>
      </c>
    </row>
    <row r="54" spans="1:5" ht="15.75" thickBot="1" x14ac:dyDescent="0.3">
      <c r="A54" s="61" t="s">
        <v>53</v>
      </c>
      <c r="B54" s="55">
        <f>SUMPRODUCT($E$50:$E$54*$G$43:$G$47)</f>
        <v>5</v>
      </c>
      <c r="C54" s="58"/>
      <c r="D54" s="61" t="s">
        <v>1089</v>
      </c>
      <c r="E54" s="61" t="b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8 4 c 1 d 3 4 - 7 1 7 7 - 4 c d 3 - 8 7 0 6 - 7 1 1 0 1 0 d 1 2 f c 5 "   x m l n s = " h t t p : / / s c h e m a s . m i c r o s o f t . c o m / D a t a M a s h u p " > A A A A A K 0 E A A B Q S w M E F A A C A A g A R h a P V D 5 o Z 0 u l A A A A 9 g A A A B I A H A B D b 2 5 m a W c v U G F j a 2 F n Z S 5 4 b W w g o h g A K K A U A A A A A A A A A A A A A A A A A A A A A A A A A A A A h Y + x D o I w G I R f h X S n L c X B k J 8 y O J m I M T E x r g 1 W a I Q f Q 4 v l 3 R x 8 J F 9 B j K J u j n f 3 X X J 3 v 9 4 g G 5 o 6 u O j O m h Z T E l F O A o 1 F e z B Y p q R 3 x 3 B O M g k b V Z x U q Y M R R p s M 1 q S k c u 6 c M O a 9 p z 6 m b V c y w X n E 9 v l q W 1 S 6 U a F B 6 x Q W m n x a h / 8 t I m H 3 G i M F j X h M Z 0 J Q D m w y I T f 4 B c S 4 9 5 n + m L D o a 9 d 3 W m o M l 2 t g k w T 2 / i A f U E s D B B Q A A g A I A E Y W j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F o 9 U W Z V O Y K Y B A A A 2 A w A A E w A c A E Z v c m 1 1 b G F z L 1 N l Y 3 R p b 2 4 x L m 0 g o h g A K K A U A A A A A A A A A A A A A A A A A A A A A A A A A A A A f V J N i 9 s w E L 0 H 8 h 8 G 7 S U B x S X b j 0 M X H 4 q 9 S 0 t h m 9 Y p P W x K k e 1 p I p A l o x n v J g 3 7 3 y s 5 W Z L i U F 8 0 n j d + 8 9 6 T C S v W z k J x O O c 3 4 9 F 4 R B v l s Y Y r U S i D N F v o F o 2 2 O M s V b U q n f P 0 r V 6 x g a 2 g L M 4 i 1 g B Q M 8 n g E 4 S l c 5 y s M n Y w e k 9 x V X Y O W J 3 f a Y J I 5 y + G F J i J 7 v / p O 6 G m 1 + L z K 3 Z M 1 T t W 0 + u / C 5 G x h U t G j m M q H P A w 2 m t G n Q g o J m T N d Y y m d v 5 Z w a y t X a 7 t O 5 9 d v r y V 8 7 R x j w T u D 6 a l M 7 p 3 F n 1 N 5 E H 4 l F t 4 1 A a v h I 6 o 6 q I u + l q o M g 0 f k 2 J 8 c P E p 4 O P Y / G F N U y i h P K f v u n D L b K L s O j M t d i y e 6 p V e W f j v f H B R H k C Y X 9 s v 9 X n z D 1 n k O T q J z D C 4 5 T E M d 6 m c J e 5 G j M v D l y a J / g R i 3 3 E N Z R + y a S 4 D r L P v d o N / n D 8 R q j Q O s 3 0 P 6 T 0 Q + W X 7 3 J o m q e y j I L l W p j e Z I u c A Q j Y 0 c p 4 k f q N e b a O z O e a w U 8 Q u 9 7 Z o S / d n y m J d F M 5 R s H G G f w K v b b R t + 1 0 B 2 6 g 1 S u Q / f Q c H Y 0 g X z M f L 5 0 M Y / k 8 / T 8 U j b i 7 d 4 8 x d Q S w E C L Q A U A A I A C A B G F o 9 U P m h n S 6 U A A A D 2 A A A A E g A A A A A A A A A A A A A A A A A A A A A A Q 2 9 u Z m l n L 1 B h Y 2 t h Z 2 U u e G 1 s U E s B A i 0 A F A A C A A g A R h a P V A / K 6 a u k A A A A 6 Q A A A B M A A A A A A A A A A A A A A A A A 8 Q A A A F t D b 2 5 0 Z W 5 0 X 1 R 5 c G V z X S 5 4 b W x Q S w E C L Q A U A A I A C A B G F o 9 U W Z V O Y K Y B A A A 2 A w A A E w A A A A A A A A A A A A A A A A D i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F A A A A A A A A H g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1 Q a X B l b G l u Z S 1 E Y X N o Y m 9 h c m R f R G F 0 Y S U y M H h s c 3 g l M j A t J T I w R G F 0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T Y W x l c 1 9 Q a X B l b G l u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V B p c G V s a W 5 l L U R h c 2 h i b 2 F y Z F 9 E Y X R h I H h s c 3 g g L S B E Y X R h L 0 N o Y W 5 n Z W Q g V H l w Z S 5 7 U m V w b 3 J 0 a W 5 n I E R h d G U s M H 0 m c X V v d D s s J n F 1 b 3 Q 7 U 2 V j d G l v b j E v U 2 F s Z X M t U G l w Z W x p b m U t R G F z a G J v Y X J k X 0 R h d G E g e G x z e C A t I E R h d G E v Q 2 h h b m d l Z C B U e X B l L n t E Z W F s I E 9 3 b m V y L D F 9 J n F 1 b 3 Q 7 L C Z x d W 9 0 O 1 N l Y 3 R p b 2 4 x L 1 N h b G V z L V B p c G V s a W 5 l L U R h c 2 h i b 2 F y Z F 9 E Y X R h I H h s c 3 g g L S B E Y X R h L 0 N o Y W 5 n Z W Q g V H l w Z S 5 7 Q 3 V z d G 9 t Z X I s M n 0 m c X V v d D s s J n F 1 b 3 Q 7 U 2 V j d G l v b j E v U 2 F s Z X M t U G l w Z W x p b m U t R G F z a G J v Y X J k X 0 R h d G E g e G x z e C A t I E R h d G E v Q 2 h h b m d l Z C B U e X B l L n t D b 3 V u d H J 5 L D N 9 J n F 1 b 3 Q 7 L C Z x d W 9 0 O 1 N l Y 3 R p b 2 4 x L 1 N h b G V z L V B p c G V s a W 5 l L U R h c 2 h i b 2 F y Z F 9 E Y X R h I H h s c 3 g g L S B E Y X R h L 0 N o Y W 5 n Z W Q g V H l w Z S 5 7 U 2 F s Z X M g c 3 R h Z 2 U s N H 0 m c X V v d D s s J n F 1 b 3 Q 7 U 2 V j d G l v b j E v U 2 F s Z X M t U G l w Z W x p b m U t R G F z a G J v Y X J k X 0 R h d G E g e G x z e C A t I E R h d G E v Q 2 h h b m d l Z C B U e X B l L n t E Z W F s I H N p e m U s N X 0 m c X V v d D s s J n F 1 b 3 Q 7 U 2 V j d G l v b j E v U 2 F s Z X M t U G l w Z W x p b m U t R G F z a G J v Y X J k X 0 R h d G E g e G x z e C A t I E R h d G E v Q 2 h h b m d l Z C B U e X B l L n t Q c m 9 i Y W J p b G l 0 e S w 2 f S Z x d W 9 0 O y w m c X V v d D t T Z W N 0 a W 9 u M S 9 T Y W x l c y 1 Q a X B l b G l u Z S 1 E Y X N o Y m 9 h c m R f R G F 0 Y S B 4 b H N 4 I C 0 g R G F 0 Y S 9 D a G F u Z 2 V k I F R 5 c G U u e 1 d l a W d o d G V k I E Z v c m V j Y X N 0 L D d 9 J n F 1 b 3 Q 7 L C Z x d W 9 0 O 1 N l Y 3 R p b 2 4 x L 1 N h b G V z L V B p c G V s a W 5 l L U R h c 2 h i b 2 F y Z F 9 E Y X R h I H h s c 3 g g L S B E Y X R h L 0 N o Y W 5 n Z W Q g V H l w Z S 5 7 U 2 F s Z X M g Q 2 h h b m 5 l b C w 4 f S Z x d W 9 0 O y w m c X V v d D t T Z W N 0 a W 9 u M S 9 T Y W x l c y 1 Q a X B l b G l u Z S 1 E Y X N o Y m 9 h c m R f R G F 0 Y S B 4 b H N 4 I C 0 g R G F 0 Y S 9 D a G F u Z 2 V k I F R 5 c G U u e 0 N s b 3 N l I E R h d G U v R X h w Z W N 0 Z W Q g Q 2 x v c 2 U g R G F 0 Z S w 5 f S Z x d W 9 0 O y w m c X V v d D t T Z W N 0 a W 9 u M S 9 T Y W x l c y 1 Q a X B l b G l u Z S 1 E Y X N o Y m 9 h c m R f R G F 0 Y S B 4 b H N 4 I C 0 g R G F 0 Y S 9 D a G F u Z 2 V k I F R 5 c G U u e 0 5 l e H Q g U 3 R l c H M s M T B 9 J n F 1 b 3 Q 7 L C Z x d W 9 0 O 1 N l Y 3 R p b 2 4 x L 1 N h b G V z L V B p c G V s a W 5 l L U R h c 2 h i b 2 F y Z F 9 E Y X R h I H h s c 3 g g L S B E Y X R h L 0 N o Y W 5 n Z W Q g V H l w Z S 5 7 Q 2 9 s d W 1 u M S w x M X 0 m c X V v d D s s J n F 1 b 3 Q 7 U 2 V j d G l v b j E v U 2 F s Z X M t U G l w Z W x p b m U t R G F z a G J v Y X J k X 0 R h d G E g e G x z e C A t I E R h d G E v Q 2 h h b m d l Z C B U e X B l L n s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Y W x l c y 1 Q a X B l b G l u Z S 1 E Y X N o Y m 9 h c m R f R G F 0 Y S B 4 b H N 4 I C 0 g R G F 0 Y S 9 D a G F u Z 2 V k I F R 5 c G U u e 1 J l c G 9 y d G l u Z y B E Y X R l L D B 9 J n F 1 b 3 Q 7 L C Z x d W 9 0 O 1 N l Y 3 R p b 2 4 x L 1 N h b G V z L V B p c G V s a W 5 l L U R h c 2 h i b 2 F y Z F 9 E Y X R h I H h s c 3 g g L S B E Y X R h L 0 N o Y W 5 n Z W Q g V H l w Z S 5 7 R G V h b C B P d 2 5 l c i w x f S Z x d W 9 0 O y w m c X V v d D t T Z W N 0 a W 9 u M S 9 T Y W x l c y 1 Q a X B l b G l u Z S 1 E Y X N o Y m 9 h c m R f R G F 0 Y S B 4 b H N 4 I C 0 g R G F 0 Y S 9 D a G F u Z 2 V k I F R 5 c G U u e 0 N 1 c 3 R v b W V y L D J 9 J n F 1 b 3 Q 7 L C Z x d W 9 0 O 1 N l Y 3 R p b 2 4 x L 1 N h b G V z L V B p c G V s a W 5 l L U R h c 2 h i b 2 F y Z F 9 E Y X R h I H h s c 3 g g L S B E Y X R h L 0 N o Y W 5 n Z W Q g V H l w Z S 5 7 Q 2 9 1 b n R y e S w z f S Z x d W 9 0 O y w m c X V v d D t T Z W N 0 a W 9 u M S 9 T Y W x l c y 1 Q a X B l b G l u Z S 1 E Y X N o Y m 9 h c m R f R G F 0 Y S B 4 b H N 4 I C 0 g R G F 0 Y S 9 D a G F u Z 2 V k I F R 5 c G U u e 1 N h b G V z I H N 0 Y W d l L D R 9 J n F 1 b 3 Q 7 L C Z x d W 9 0 O 1 N l Y 3 R p b 2 4 x L 1 N h b G V z L V B p c G V s a W 5 l L U R h c 2 h i b 2 F y Z F 9 E Y X R h I H h s c 3 g g L S B E Y X R h L 0 N o Y W 5 n Z W Q g V H l w Z S 5 7 R G V h b C B z a X p l L D V 9 J n F 1 b 3 Q 7 L C Z x d W 9 0 O 1 N l Y 3 R p b 2 4 x L 1 N h b G V z L V B p c G V s a W 5 l L U R h c 2 h i b 2 F y Z F 9 E Y X R h I H h s c 3 g g L S B E Y X R h L 0 N o Y W 5 n Z W Q g V H l w Z S 5 7 U H J v Y m F i a W x p d H k s N n 0 m c X V v d D s s J n F 1 b 3 Q 7 U 2 V j d G l v b j E v U 2 F s Z X M t U G l w Z W x p b m U t R G F z a G J v Y X J k X 0 R h d G E g e G x z e C A t I E R h d G E v Q 2 h h b m d l Z C B U e X B l L n t X Z W l n a H R l Z C B G b 3 J l Y 2 F z d C w 3 f S Z x d W 9 0 O y w m c X V v d D t T Z W N 0 a W 9 u M S 9 T Y W x l c y 1 Q a X B l b G l u Z S 1 E Y X N o Y m 9 h c m R f R G F 0 Y S B 4 b H N 4 I C 0 g R G F 0 Y S 9 D a G F u Z 2 V k I F R 5 c G U u e 1 N h b G V z I E N o Y W 5 u Z W w s O H 0 m c X V v d D s s J n F 1 b 3 Q 7 U 2 V j d G l v b j E v U 2 F s Z X M t U G l w Z W x p b m U t R G F z a G J v Y X J k X 0 R h d G E g e G x z e C A t I E R h d G E v Q 2 h h b m d l Z C B U e X B l L n t D b G 9 z Z S B E Y X R l L 0 V 4 c G V j d G V k I E N s b 3 N l I E R h d G U s O X 0 m c X V v d D s s J n F 1 b 3 Q 7 U 2 V j d G l v b j E v U 2 F s Z X M t U G l w Z W x p b m U t R G F z a G J v Y X J k X 0 R h d G E g e G x z e C A t I E R h d G E v Q 2 h h b m d l Z C B U e X B l L n t O Z X h 0 I F N 0 Z X B z L D E w f S Z x d W 9 0 O y w m c X V v d D t T Z W N 0 a W 9 u M S 9 T Y W x l c y 1 Q a X B l b G l u Z S 1 E Y X N o Y m 9 h c m R f R G F 0 Y S B 4 b H N 4 I C 0 g R G F 0 Y S 9 D a G F u Z 2 V k I F R 5 c G U u e 0 N v b H V t b j E s M T F 9 J n F 1 b 3 Q 7 L C Z x d W 9 0 O 1 N l Y 3 R p b 2 4 x L 1 N h b G V z L V B p c G V s a W 5 l L U R h c 2 h i b 2 F y Z F 9 E Y X R h I H h s c 3 g g L S B E Y X R h L 0 N o Y W 5 n Z W Q g V H l w Z S 5 7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V w b 3 J 0 a W 5 n I E R h d G U m c X V v d D s s J n F 1 b 3 Q 7 R G V h b C B P d 2 5 l c i Z x d W 9 0 O y w m c X V v d D t D d X N 0 b 2 1 l c i Z x d W 9 0 O y w m c X V v d D t D b 3 V u d H J 5 J n F 1 b 3 Q 7 L C Z x d W 9 0 O 1 N h b G V z I H N 0 Y W d l J n F 1 b 3 Q 7 L C Z x d W 9 0 O 0 R l Y W w g c 2 l 6 Z S Z x d W 9 0 O y w m c X V v d D t Q c m 9 i Y W J p b G l 0 e S Z x d W 9 0 O y w m c X V v d D t X Z W l n a H R l Z C B G b 3 J l Y 2 F z d C Z x d W 9 0 O y w m c X V v d D t T Y W x l c y B D a G F u b m V s J n F 1 b 3 Q 7 L C Z x d W 9 0 O 0 N s b 3 N l I E R h d G U v R X h w Z W N 0 Z W Q g Q 2 x v c 2 U g R G F 0 Z S Z x d W 9 0 O y w m c X V v d D t O Z X h 0 I F N 0 Z X B z J n F 1 b 3 Q 7 L C Z x d W 9 0 O 0 N v b H V t b j E m c X V v d D s s J n F 1 b 3 Q 7 Q 2 9 s d W 1 u M i Z x d W 9 0 O 1 0 i I C 8 + P E V u d H J 5 I F R 5 c G U 9 I k Z p b G x D b 2 x 1 b W 5 U e X B l c y I g V m F s d W U 9 I n N D U V l H Q m d Z R E J B V U d D U V l E Q m c 9 P S I g L z 4 8 R W 5 0 c n k g V H l w Z T 0 i R m l s b E x h c 3 R V c G R h d G V k I i B W Y W x 1 Z T 0 i Z D I w M j I t M D Q t M T R U M D Q 6 N D Q 6 M D Y u O T E z N j A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3 N j M i I C 8 + P E V u d H J 5 I F R 5 c G U 9 I k F k Z G V k V G 9 E Y X R h T W 9 k Z W w i I F Z h b H V l P S J s M C I g L z 4 8 R W 5 0 c n k g V H l w Z T 0 i U X V l c n l J R C I g V m F s d W U 9 I n M w M j c 2 M W I 5 N C 0 3 Y T h i L T R l N 2 Q t O T d l N S 0 x Z j F k M j M z N z I 3 Z j I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h b G V z L V B p c G V s a W 5 l L U R h c 2 h i b 2 F y Z F 9 E Y X R h J T I w e G x z e C U y M C 0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V B p c G V s a W 5 l L U R h c 2 h i b 2 F y Z F 9 E Y X R h J T I w e G x z e C U y M C 0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V B p c G V s a W 5 l L U R h c 2 h i b 2 F y Z F 9 E Y X R h J T I w e G x z e C U y M C 0 l M j B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D K N E d c V 3 5 A n P B n N g M V W u 0 A A A A A A g A A A A A A E G Y A A A A B A A A g A A A A 6 R 3 X e M j u / Z f l g U F 9 u k Y A 6 1 W e Y b g 6 Q C X T O q X g j U I k h r 8 A A A A A D o A A A A A C A A A g A A A A 5 G K z f d c i K k 7 j t i g 1 8 P 8 2 C y X 4 E 9 C d y a K 9 N u 0 z G n D i t N p Q A A A A Q R T K f 9 F P e g t A 7 6 Q f E Q t Z i r G 8 Z o N j K L / 1 V J 5 K m E R N t T F K a J p K 3 U f S J l S p h G w 3 h E 6 V M y c e k h t l y R F R 8 T + h 6 + S A Z w w W I + N k N A V X G M q + I y q E 0 z x A A A A A n W F 8 u I a Z U Q t L 4 0 0 P V T t 6 N k A Y a 8 i k d c y + 4 5 b q K N 2 z t 9 N N w Y h e M V X s I w 2 2 u F A w u U A j C G j 9 9 f o G D V 2 J j q I / + A Y c F Q = = < / D a t a M a s h u p > 
</file>

<file path=customXml/itemProps1.xml><?xml version="1.0" encoding="utf-8"?>
<ds:datastoreItem xmlns:ds="http://schemas.openxmlformats.org/officeDocument/2006/customXml" ds:itemID="{47F1A9C5-EF0F-4C8D-A4F6-65B96A0B64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sales dashboard</vt:lpstr>
      <vt:lpstr>win and lost</vt:lpstr>
      <vt:lpstr>top Owner with country</vt:lpstr>
      <vt:lpstr>sale stage in month</vt:lpstr>
      <vt:lpstr>sales stage with channel</vt:lpstr>
      <vt:lpstr>sales in channal</vt:lpstr>
      <vt:lpstr>data</vt:lpstr>
      <vt:lpstr>Solution</vt:lpstr>
      <vt:lpstr>Close_Date_Expected_Close_Date</vt:lpstr>
      <vt:lpstr>Country</vt:lpstr>
      <vt:lpstr>Customer</vt:lpstr>
      <vt:lpstr>Deal_Owner</vt:lpstr>
      <vt:lpstr>Deal_size</vt:lpstr>
      <vt:lpstr>Next_Steps</vt:lpstr>
      <vt:lpstr>Probability</vt:lpstr>
      <vt:lpstr>Reporting_Date</vt:lpstr>
      <vt:lpstr>Sales_Channel</vt:lpstr>
      <vt:lpstr>Sales_stage</vt:lpstr>
      <vt:lpstr>Weighted_Forecast</vt:lpstr>
      <vt:lpstr>workday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</dc:creator>
  <cp:lastModifiedBy>PK</cp:lastModifiedBy>
  <dcterms:created xsi:type="dcterms:W3CDTF">2022-04-13T18:25:44Z</dcterms:created>
  <dcterms:modified xsi:type="dcterms:W3CDTF">2022-04-16T06:35:01Z</dcterms:modified>
</cp:coreProperties>
</file>