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Science\Statistics\class-01\"/>
    </mc:Choice>
  </mc:AlternateContent>
  <xr:revisionPtr revIDLastSave="0" documentId="13_ncr:1_{9DC158AB-81EC-4198-9787-EA3D8BD2841B}" xr6:coauthVersionLast="45" xr6:coauthVersionMax="45" xr10:uidLastSave="{00000000-0000-0000-0000-000000000000}"/>
  <bookViews>
    <workbookView xWindow="-108" yWindow="-108" windowWidth="23256" windowHeight="126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B28" i="1"/>
  <c r="B27" i="1"/>
  <c r="B26" i="1"/>
  <c r="B25" i="1"/>
  <c r="B24" i="1"/>
  <c r="B23" i="1"/>
  <c r="B22" i="1"/>
  <c r="I3" i="1"/>
  <c r="I4" i="1"/>
  <c r="I5" i="1"/>
  <c r="I6" i="1"/>
  <c r="I8" i="1"/>
  <c r="I9" i="1"/>
  <c r="I10" i="1"/>
  <c r="I11" i="1"/>
  <c r="I13" i="1"/>
  <c r="I14" i="1"/>
  <c r="I15" i="1"/>
  <c r="I16" i="1"/>
  <c r="I17" i="1"/>
  <c r="I18" i="1"/>
  <c r="H18" i="1"/>
  <c r="E18" i="1"/>
  <c r="D18" i="1"/>
  <c r="E3" i="1"/>
  <c r="E4" i="1"/>
  <c r="E5" i="1"/>
  <c r="E6" i="1"/>
  <c r="E7" i="1"/>
  <c r="E9" i="1"/>
  <c r="E10" i="1"/>
  <c r="E11" i="1"/>
  <c r="E12" i="1"/>
  <c r="E13" i="1"/>
  <c r="E15" i="1"/>
  <c r="E16" i="1"/>
  <c r="E17" i="1"/>
  <c r="G18" i="1"/>
  <c r="G19" i="1" s="1"/>
  <c r="C8" i="1"/>
  <c r="C18" i="1" s="1"/>
  <c r="C19" i="1" s="1"/>
  <c r="C14" i="1"/>
</calcChain>
</file>

<file path=xl/sharedStrings.xml><?xml version="1.0" encoding="utf-8"?>
<sst xmlns="http://schemas.openxmlformats.org/spreadsheetml/2006/main" count="43" uniqueCount="38">
  <si>
    <t>Against</t>
  </si>
  <si>
    <t>NewZealand</t>
  </si>
  <si>
    <t xml:space="preserve">Australia </t>
  </si>
  <si>
    <t xml:space="preserve">West Indies </t>
  </si>
  <si>
    <t>England</t>
  </si>
  <si>
    <t>Srilanka</t>
  </si>
  <si>
    <t>Zimbabwe</t>
  </si>
  <si>
    <t>Bangladesh</t>
  </si>
  <si>
    <t>SriLanka</t>
  </si>
  <si>
    <t>Pakistan</t>
  </si>
  <si>
    <t>Virat Kholi</t>
  </si>
  <si>
    <t>Rohit Sharma</t>
  </si>
  <si>
    <t># Balls Faced R</t>
  </si>
  <si>
    <t># Balls Faced K</t>
  </si>
  <si>
    <t>Strike Rate</t>
  </si>
  <si>
    <t>Average</t>
  </si>
  <si>
    <t>Average = Total no. of runs scored / (total no. of innings played - total no. of innings not out).</t>
  </si>
  <si>
    <r>
      <t> </t>
    </r>
    <r>
      <rPr>
        <b/>
        <i/>
        <sz val="7"/>
        <rFont val="Arial"/>
        <family val="2"/>
      </rPr>
      <t>Strike rate =  ( Runs scored / No.of balls faced ) * 100</t>
    </r>
  </si>
  <si>
    <t>102*</t>
  </si>
  <si>
    <t>South Africa</t>
  </si>
  <si>
    <t>101*</t>
  </si>
  <si>
    <t>141*</t>
  </si>
  <si>
    <t>Strike Rate K</t>
  </si>
  <si>
    <t>Strike Rate R</t>
  </si>
  <si>
    <t>Sum</t>
  </si>
  <si>
    <t>Batting Average</t>
  </si>
  <si>
    <t>59*</t>
  </si>
  <si>
    <t>39*</t>
  </si>
  <si>
    <t>112*</t>
  </si>
  <si>
    <t>Viral Kholi (Formatted)</t>
  </si>
  <si>
    <t>Rohit Sharma (Formatted)</t>
  </si>
  <si>
    <t>Std Deviation</t>
  </si>
  <si>
    <t>Median</t>
  </si>
  <si>
    <t>Range</t>
  </si>
  <si>
    <t>Highest Score</t>
  </si>
  <si>
    <t>Lowest Score</t>
  </si>
  <si>
    <t>Hundreds</t>
  </si>
  <si>
    <t>Fiftees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</si>
</sst>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name val="Segoe UI"/>
      <family val="2"/>
    </font>
    <font>
      <b/>
      <sz val="7"/>
      <name val="Arial"/>
      <family val="2"/>
    </font>
    <font>
      <b/>
      <i/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I19" totalsRowShown="0">
  <autoFilter ref="A2:I19" xr:uid="{00000000-0009-0000-0100-000002000000}"/>
  <tableColumns count="9">
    <tableColumn id="1" xr3:uid="{00000000-0010-0000-0000-000001000000}" name="Against"/>
    <tableColumn id="2" xr3:uid="{00000000-0010-0000-0000-000002000000}" name="Virat Kholi"/>
    <tableColumn id="8" xr3:uid="{38FDEABE-F726-45BF-9E45-552CDEC173C8}" name="Viral Kholi (Formatted)" dataDxfId="2">
      <calculatedColumnFormula>REPLACE(Table2[[#This Row],[Virat Kholi]],1,LEN(Table2[[#This Row],[Virat Kholi]]),"")</calculatedColumnFormula>
    </tableColumn>
    <tableColumn id="3" xr3:uid="{00000000-0010-0000-0000-000003000000}" name="# Balls Faced K"/>
    <tableColumn id="6" xr3:uid="{00000000-0010-0000-0000-000006000000}" name="Strike Rate K" dataDxfId="1">
      <calculatedColumnFormula>Table2[[#This Row],[Viral Kholi (Formatted)]]/Table2[[#This Row],['# Balls Faced K]]*100</calculatedColumnFormula>
    </tableColumn>
    <tableColumn id="4" xr3:uid="{00000000-0010-0000-0000-000004000000}" name="Rohit Sharma"/>
    <tableColumn id="9" xr3:uid="{428DFAC0-0D63-46FE-B129-1F78874E8F6E}" name="Rohit Sharma (Formatted)"/>
    <tableColumn id="5" xr3:uid="{00000000-0010-0000-0000-000005000000}" name="# Balls Faced R"/>
    <tableColumn id="7" xr3:uid="{00000000-0010-0000-0000-000007000000}" name="Strike Rate R" dataDxfId="0">
      <calculatedColumnFormula>G3/H3*100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8"/>
  <sheetViews>
    <sheetView tabSelected="1" workbookViewId="0">
      <selection activeCell="A7" sqref="A7"/>
    </sheetView>
  </sheetViews>
  <sheetFormatPr defaultColWidth="24.5546875" defaultRowHeight="14.4" x14ac:dyDescent="0.3"/>
  <sheetData>
    <row r="2" spans="1:9" x14ac:dyDescent="0.3">
      <c r="A2" t="s">
        <v>0</v>
      </c>
      <c r="B2" t="s">
        <v>10</v>
      </c>
      <c r="C2" t="s">
        <v>29</v>
      </c>
      <c r="D2" t="s">
        <v>13</v>
      </c>
      <c r="E2" s="5" t="s">
        <v>22</v>
      </c>
      <c r="F2" t="s">
        <v>11</v>
      </c>
      <c r="G2" t="s">
        <v>30</v>
      </c>
      <c r="H2" s="1" t="s">
        <v>12</v>
      </c>
      <c r="I2" s="5" t="s">
        <v>23</v>
      </c>
    </row>
    <row r="3" spans="1:9" x14ac:dyDescent="0.3">
      <c r="A3" t="s">
        <v>1</v>
      </c>
      <c r="B3" t="s">
        <v>18</v>
      </c>
      <c r="C3" s="9">
        <v>102</v>
      </c>
      <c r="D3">
        <v>80</v>
      </c>
      <c r="E3" s="8">
        <f>Table2[[#This Row],[Viral Kholi (Formatted)]]/Table2[[#This Row],['# Balls Faced K]]*100</f>
        <v>127.49999999999999</v>
      </c>
      <c r="F3">
        <v>3</v>
      </c>
      <c r="G3">
        <v>3</v>
      </c>
      <c r="H3">
        <v>5</v>
      </c>
      <c r="I3" s="8">
        <f t="shared" ref="I3:I19" si="0">G3/H3*100</f>
        <v>60</v>
      </c>
    </row>
    <row r="4" spans="1:9" x14ac:dyDescent="0.3">
      <c r="A4" t="s">
        <v>3</v>
      </c>
      <c r="B4">
        <v>47</v>
      </c>
      <c r="C4" s="9">
        <v>47</v>
      </c>
      <c r="D4">
        <v>21</v>
      </c>
      <c r="E4" s="8">
        <f>Table2[[#This Row],[Viral Kholi (Formatted)]]/Table2[[#This Row],['# Balls Faced K]]*100</f>
        <v>223.80952380952382</v>
      </c>
      <c r="F4">
        <v>20</v>
      </c>
      <c r="G4">
        <v>20</v>
      </c>
      <c r="H4">
        <v>24</v>
      </c>
      <c r="I4" s="8">
        <f t="shared" si="0"/>
        <v>83.333333333333343</v>
      </c>
    </row>
    <row r="5" spans="1:9" x14ac:dyDescent="0.3">
      <c r="A5" t="s">
        <v>6</v>
      </c>
      <c r="B5">
        <v>56</v>
      </c>
      <c r="C5" s="9">
        <v>56</v>
      </c>
      <c r="D5">
        <v>49</v>
      </c>
      <c r="E5" s="8">
        <f>Table2[[#This Row],[Viral Kholi (Formatted)]]/Table2[[#This Row],['# Balls Faced K]]*100</f>
        <v>114.28571428571428</v>
      </c>
      <c r="F5">
        <v>0</v>
      </c>
      <c r="G5">
        <v>0</v>
      </c>
      <c r="H5">
        <v>2</v>
      </c>
      <c r="I5" s="8">
        <f t="shared" si="0"/>
        <v>0</v>
      </c>
    </row>
    <row r="6" spans="1:9" x14ac:dyDescent="0.3">
      <c r="A6" t="s">
        <v>2</v>
      </c>
      <c r="B6">
        <v>43</v>
      </c>
      <c r="C6" s="9">
        <v>43</v>
      </c>
      <c r="D6">
        <v>52</v>
      </c>
      <c r="E6" s="8">
        <f>Table2[[#This Row],[Viral Kholi (Formatted)]]/Table2[[#This Row],['# Balls Faced K]]*100</f>
        <v>82.692307692307693</v>
      </c>
      <c r="F6" t="s">
        <v>21</v>
      </c>
      <c r="G6">
        <v>141</v>
      </c>
      <c r="H6">
        <v>123</v>
      </c>
      <c r="I6" s="8">
        <f t="shared" si="0"/>
        <v>114.63414634146341</v>
      </c>
    </row>
    <row r="7" spans="1:9" x14ac:dyDescent="0.3">
      <c r="A7" t="s">
        <v>19</v>
      </c>
      <c r="B7">
        <v>21</v>
      </c>
      <c r="C7" s="9">
        <v>21</v>
      </c>
      <c r="D7">
        <v>33</v>
      </c>
      <c r="E7" s="8">
        <f>Table2[[#This Row],[Viral Kholi (Formatted)]]/Table2[[#This Row],['# Balls Faced K]]*100</f>
        <v>63.636363636363633</v>
      </c>
      <c r="I7" s="8"/>
    </row>
    <row r="8" spans="1:9" x14ac:dyDescent="0.3">
      <c r="A8" t="s">
        <v>4</v>
      </c>
      <c r="C8" s="9" t="str">
        <f>REPLACE(Table2[[#This Row],[Virat Kholi]],1,LEN(Table2[[#This Row],[Virat Kholi]]),"")</f>
        <v/>
      </c>
      <c r="E8" s="8"/>
      <c r="F8">
        <v>15</v>
      </c>
      <c r="G8">
        <v>15</v>
      </c>
      <c r="H8">
        <v>12</v>
      </c>
      <c r="I8" s="8">
        <f t="shared" si="0"/>
        <v>125</v>
      </c>
    </row>
    <row r="9" spans="1:9" x14ac:dyDescent="0.3">
      <c r="A9" t="s">
        <v>5</v>
      </c>
      <c r="B9" t="s">
        <v>26</v>
      </c>
      <c r="C9" s="9">
        <v>59</v>
      </c>
      <c r="D9">
        <v>50</v>
      </c>
      <c r="E9" s="8">
        <f>Table2[[#This Row],[Viral Kholi (Formatted)]]/Table2[[#This Row],['# Balls Faced K]]*100</f>
        <v>118</v>
      </c>
      <c r="F9" t="s">
        <v>20</v>
      </c>
      <c r="G9">
        <v>101</v>
      </c>
      <c r="H9">
        <v>100</v>
      </c>
      <c r="I9" s="8">
        <f t="shared" si="0"/>
        <v>101</v>
      </c>
    </row>
    <row r="10" spans="1:9" x14ac:dyDescent="0.3">
      <c r="A10" t="s">
        <v>19</v>
      </c>
      <c r="B10">
        <v>66</v>
      </c>
      <c r="C10" s="9">
        <v>66</v>
      </c>
      <c r="D10">
        <v>101</v>
      </c>
      <c r="E10" s="8">
        <f>Table2[[#This Row],[Viral Kholi (Formatted)]]/Table2[[#This Row],['# Balls Faced K]]*100</f>
        <v>65.346534653465355</v>
      </c>
      <c r="F10">
        <v>18</v>
      </c>
      <c r="G10">
        <v>18</v>
      </c>
      <c r="H10">
        <v>22</v>
      </c>
      <c r="I10" s="8">
        <f t="shared" si="0"/>
        <v>81.818181818181827</v>
      </c>
    </row>
    <row r="11" spans="1:9" x14ac:dyDescent="0.3">
      <c r="A11" t="s">
        <v>6</v>
      </c>
      <c r="B11" t="s">
        <v>27</v>
      </c>
      <c r="C11" s="9">
        <v>39</v>
      </c>
      <c r="D11">
        <v>25</v>
      </c>
      <c r="E11" s="8">
        <f>Table2[[#This Row],[Viral Kholi (Formatted)]]/Table2[[#This Row],['# Balls Faced K]]*100</f>
        <v>156</v>
      </c>
      <c r="F11">
        <v>114</v>
      </c>
      <c r="G11">
        <v>114</v>
      </c>
      <c r="H11">
        <v>119</v>
      </c>
      <c r="I11" s="8">
        <f t="shared" si="0"/>
        <v>95.798319327731093</v>
      </c>
    </row>
    <row r="12" spans="1:9" x14ac:dyDescent="0.3">
      <c r="A12" t="s">
        <v>7</v>
      </c>
      <c r="B12">
        <v>60</v>
      </c>
      <c r="C12" s="9">
        <v>60</v>
      </c>
      <c r="D12">
        <v>56</v>
      </c>
      <c r="E12" s="8">
        <f>Table2[[#This Row],[Viral Kholi (Formatted)]]/Table2[[#This Row],['# Balls Faced K]]*100</f>
        <v>107.14285714285714</v>
      </c>
      <c r="I12" s="8"/>
    </row>
    <row r="13" spans="1:9" x14ac:dyDescent="0.3">
      <c r="A13" t="s">
        <v>9</v>
      </c>
      <c r="B13" t="s">
        <v>28</v>
      </c>
      <c r="C13" s="9">
        <v>112</v>
      </c>
      <c r="D13">
        <v>95</v>
      </c>
      <c r="E13" s="8">
        <f>Table2[[#This Row],[Viral Kholi (Formatted)]]/Table2[[#This Row],['# Balls Faced K]]*100</f>
        <v>117.89473684210525</v>
      </c>
      <c r="F13">
        <v>7</v>
      </c>
      <c r="G13">
        <v>7</v>
      </c>
      <c r="H13">
        <v>12</v>
      </c>
      <c r="I13" s="8">
        <f t="shared" si="0"/>
        <v>58.333333333333336</v>
      </c>
    </row>
    <row r="14" spans="1:9" x14ac:dyDescent="0.3">
      <c r="A14" t="s">
        <v>8</v>
      </c>
      <c r="C14" s="9" t="str">
        <f>REPLACE(Table2[[#This Row],[Virat Kholi]],1,LEN(Table2[[#This Row],[Virat Kholi]]),"")</f>
        <v/>
      </c>
      <c r="E14" s="8"/>
      <c r="F14">
        <v>264</v>
      </c>
      <c r="G14">
        <v>264</v>
      </c>
      <c r="H14">
        <v>173</v>
      </c>
      <c r="I14" s="8">
        <f t="shared" si="0"/>
        <v>152.60115606936415</v>
      </c>
    </row>
    <row r="15" spans="1:9" x14ac:dyDescent="0.3">
      <c r="A15" t="s">
        <v>4</v>
      </c>
      <c r="B15">
        <v>73</v>
      </c>
      <c r="C15" s="9">
        <v>73</v>
      </c>
      <c r="D15">
        <v>53</v>
      </c>
      <c r="E15" s="8">
        <f>Table2[[#This Row],[Viral Kholi (Formatted)]]/Table2[[#This Row],['# Balls Faced K]]*100</f>
        <v>137.73584905660377</v>
      </c>
      <c r="F15">
        <v>30</v>
      </c>
      <c r="G15">
        <v>30</v>
      </c>
      <c r="H15">
        <v>50</v>
      </c>
      <c r="I15" s="8">
        <f t="shared" si="0"/>
        <v>60</v>
      </c>
    </row>
    <row r="16" spans="1:9" x14ac:dyDescent="0.3">
      <c r="A16" t="s">
        <v>3</v>
      </c>
      <c r="B16">
        <v>24</v>
      </c>
      <c r="C16" s="9">
        <v>24</v>
      </c>
      <c r="D16">
        <v>12</v>
      </c>
      <c r="E16" s="8">
        <f>Table2[[#This Row],[Viral Kholi (Formatted)]]/Table2[[#This Row],['# Balls Faced K]]*100</f>
        <v>200</v>
      </c>
      <c r="F16">
        <v>12</v>
      </c>
      <c r="G16">
        <v>12</v>
      </c>
      <c r="H16">
        <v>10</v>
      </c>
      <c r="I16" s="8">
        <f t="shared" si="0"/>
        <v>120</v>
      </c>
    </row>
    <row r="17" spans="1:11" x14ac:dyDescent="0.3">
      <c r="A17" t="s">
        <v>2</v>
      </c>
      <c r="B17">
        <v>42</v>
      </c>
      <c r="C17" s="9">
        <v>42</v>
      </c>
      <c r="D17">
        <v>29</v>
      </c>
      <c r="E17" s="8">
        <f>Table2[[#This Row],[Viral Kholi (Formatted)]]/Table2[[#This Row],['# Balls Faced K]]*100</f>
        <v>144.82758620689654</v>
      </c>
      <c r="F17">
        <v>14</v>
      </c>
      <c r="G17">
        <v>14</v>
      </c>
      <c r="H17">
        <v>20</v>
      </c>
      <c r="I17" s="8">
        <f t="shared" si="0"/>
        <v>70</v>
      </c>
    </row>
    <row r="18" spans="1:11" x14ac:dyDescent="0.3">
      <c r="A18" s="6" t="s">
        <v>24</v>
      </c>
      <c r="B18" s="7"/>
      <c r="C18" s="7">
        <f>SUM(C3:C17)</f>
        <v>744</v>
      </c>
      <c r="D18" s="7">
        <f>SUM(D3:D17)</f>
        <v>656</v>
      </c>
      <c r="E18" s="8">
        <f>C18/D18*100</f>
        <v>113.41463414634146</v>
      </c>
      <c r="F18" s="7"/>
      <c r="G18" s="7">
        <f>SUM(G3:G17)</f>
        <v>739</v>
      </c>
      <c r="H18" s="7">
        <f>SUM(H3:H17)</f>
        <v>672</v>
      </c>
      <c r="I18" s="8">
        <f t="shared" si="0"/>
        <v>109.97023809523809</v>
      </c>
    </row>
    <row r="19" spans="1:11" x14ac:dyDescent="0.3">
      <c r="A19" s="6" t="s">
        <v>25</v>
      </c>
      <c r="B19" s="7"/>
      <c r="C19" s="7">
        <f>C18/COUNT(B3:B17)</f>
        <v>82.666666666666671</v>
      </c>
      <c r="D19" s="7"/>
      <c r="F19" s="7"/>
      <c r="G19" s="7">
        <f>G18/COUNT(F3:F17)</f>
        <v>67.181818181818187</v>
      </c>
      <c r="H19" s="7"/>
    </row>
    <row r="20" spans="1:11" ht="20.399999999999999" x14ac:dyDescent="0.3">
      <c r="J20" s="2" t="s">
        <v>14</v>
      </c>
      <c r="K20" s="4" t="s">
        <v>17</v>
      </c>
    </row>
    <row r="21" spans="1:11" ht="46.2" x14ac:dyDescent="0.3">
      <c r="J21" s="2" t="s">
        <v>15</v>
      </c>
      <c r="K21" s="3" t="s">
        <v>16</v>
      </c>
    </row>
    <row r="22" spans="1:11" x14ac:dyDescent="0.3">
      <c r="A22" t="s">
        <v>31</v>
      </c>
      <c r="B22">
        <f>_xlfn.STDEV.P(C3:C17)</f>
        <v>25.76567139597195</v>
      </c>
      <c r="G22">
        <f>_xlfn.STDEV.P(G3:G17)</f>
        <v>74.941870964559186</v>
      </c>
    </row>
    <row r="23" spans="1:11" x14ac:dyDescent="0.3">
      <c r="A23" t="s">
        <v>32</v>
      </c>
      <c r="B23">
        <f>MEDIAN(C3:C17)</f>
        <v>56</v>
      </c>
      <c r="G23">
        <f>MEDIAN(G3:G17)</f>
        <v>18</v>
      </c>
    </row>
    <row r="24" spans="1:11" x14ac:dyDescent="0.3">
      <c r="A24" t="s">
        <v>33</v>
      </c>
      <c r="B24">
        <f>MAX(C3:C17)-MIN(C3:C17)</f>
        <v>91</v>
      </c>
      <c r="G24">
        <f>MAX(G3:G17)-MIN(G3:G17)</f>
        <v>264</v>
      </c>
    </row>
    <row r="25" spans="1:11" x14ac:dyDescent="0.3">
      <c r="A25" t="s">
        <v>34</v>
      </c>
      <c r="B25">
        <f>MAX(C3:C17)</f>
        <v>112</v>
      </c>
      <c r="G25">
        <f>MAX(G3:G17)</f>
        <v>264</v>
      </c>
    </row>
    <row r="26" spans="1:11" x14ac:dyDescent="0.3">
      <c r="A26" t="s">
        <v>35</v>
      </c>
      <c r="B26">
        <f>MIN(C3:C17)</f>
        <v>21</v>
      </c>
      <c r="G26">
        <f>MIN(G3:G17)</f>
        <v>0</v>
      </c>
    </row>
    <row r="27" spans="1:11" x14ac:dyDescent="0.3">
      <c r="A27" t="s">
        <v>36</v>
      </c>
      <c r="B27">
        <f>COUNTIF(C3:C17,"&gt;=100")</f>
        <v>2</v>
      </c>
      <c r="G27">
        <f>COUNTIF(G3:G17,"&gt;=100")</f>
        <v>4</v>
      </c>
    </row>
    <row r="28" spans="1:11" x14ac:dyDescent="0.3">
      <c r="A28" t="s">
        <v>37</v>
      </c>
      <c r="B28">
        <f>COUNTIF(C4:C18,"&gt;=50")-B27</f>
        <v>5</v>
      </c>
      <c r="G28">
        <f>COUNTIF(G3:G17,"&gt;=50")-G27</f>
        <v>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Laxminarayen N V</dc:creator>
  <cp:lastModifiedBy>Prakash</cp:lastModifiedBy>
  <dcterms:created xsi:type="dcterms:W3CDTF">2020-02-29T01:13:29Z</dcterms:created>
  <dcterms:modified xsi:type="dcterms:W3CDTF">2020-03-01T16:46:44Z</dcterms:modified>
</cp:coreProperties>
</file>