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"/>
    </mc:Choice>
  </mc:AlternateContent>
  <xr:revisionPtr revIDLastSave="0" documentId="13_ncr:1_{B6067EA5-5BF2-4173-A75A-634820061A2D}" xr6:coauthVersionLast="47" xr6:coauthVersionMax="47" xr10:uidLastSave="{00000000-0000-0000-0000-000000000000}"/>
  <bookViews>
    <workbookView xWindow="14295" yWindow="0" windowWidth="14610" windowHeight="7845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C6" i="6" l="1"/>
  <c r="C7" i="6"/>
  <c r="C8" i="6"/>
  <c r="C9" i="6"/>
  <c r="C10" i="6"/>
  <c r="C11" i="6"/>
  <c r="C12" i="6"/>
  <c r="C13" i="6"/>
  <c r="C14" i="6"/>
  <c r="C15" i="6"/>
  <c r="C5" i="6"/>
  <c r="B15" i="4" l="1"/>
  <c r="D15" i="4" s="1"/>
  <c r="E15" i="4" s="1"/>
  <c r="B14" i="4"/>
  <c r="D14" i="4" s="1"/>
  <c r="B13" i="4"/>
  <c r="D13" i="4" s="1"/>
  <c r="E13" i="4" s="1"/>
  <c r="B12" i="4"/>
  <c r="D12" i="4" s="1"/>
  <c r="B11" i="4"/>
  <c r="D11" i="4" s="1"/>
  <c r="E11" i="4" s="1"/>
  <c r="B10" i="4"/>
  <c r="D10" i="4" s="1"/>
  <c r="B9" i="4"/>
  <c r="D9" i="4" s="1"/>
  <c r="E9" i="4" s="1"/>
  <c r="B8" i="4"/>
  <c r="D8" i="4" s="1"/>
  <c r="B7" i="4"/>
  <c r="D7" i="4" s="1"/>
  <c r="E7" i="4" s="1"/>
  <c r="B6" i="4"/>
  <c r="D6" i="4" s="1"/>
  <c r="B5" i="4"/>
  <c r="D5" i="4" s="1"/>
  <c r="B15" i="3"/>
  <c r="D15" i="3" s="1"/>
  <c r="E15" i="3" s="1"/>
  <c r="B14" i="3"/>
  <c r="D14" i="3" s="1"/>
  <c r="B13" i="3"/>
  <c r="D13" i="3" s="1"/>
  <c r="E13" i="3" s="1"/>
  <c r="B12" i="3"/>
  <c r="D12" i="3" s="1"/>
  <c r="B11" i="3"/>
  <c r="D11" i="3" s="1"/>
  <c r="E11" i="3" s="1"/>
  <c r="B10" i="3"/>
  <c r="D10" i="3" s="1"/>
  <c r="B9" i="3"/>
  <c r="D9" i="3" s="1"/>
  <c r="E9" i="3" s="1"/>
  <c r="B8" i="3"/>
  <c r="D8" i="3" s="1"/>
  <c r="B7" i="3"/>
  <c r="D7" i="3" s="1"/>
  <c r="E7" i="3" s="1"/>
  <c r="B6" i="3"/>
  <c r="D6" i="3" s="1"/>
  <c r="B5" i="3"/>
  <c r="D5" i="3" s="1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E5" i="4" l="1"/>
  <c r="D16" i="4"/>
  <c r="E5" i="3"/>
  <c r="D16" i="3"/>
  <c r="E6" i="3"/>
  <c r="E8" i="3"/>
  <c r="E10" i="3"/>
  <c r="E12" i="3"/>
  <c r="E14" i="3"/>
  <c r="E6" i="4"/>
  <c r="E8" i="4"/>
  <c r="E10" i="4"/>
  <c r="E12" i="4"/>
  <c r="E14" i="4"/>
  <c r="E16" i="3" l="1"/>
  <c r="E16" i="4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0" i="6"/>
  <c r="E10" i="6" s="1"/>
  <c r="D5" i="6"/>
  <c r="E5" i="2" l="1"/>
  <c r="E16" i="2" s="1"/>
  <c r="D16" i="2"/>
  <c r="E5" i="6"/>
  <c r="E16" i="6" s="1"/>
  <c r="D16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<sst xmlns="http://schemas.openxmlformats.org/spreadsheetml/2006/main" count="109" uniqueCount="34">
  <si>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</si>
  <si>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</si>
  <si>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</si>
  <si>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</si>
  <si>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</si>
  <si>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</si>
  <si>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</si>
  <si>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</si>
  <si>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</si>
  <si>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</si>
  <si>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</si>
  <si>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</si>
  <si>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</si>
  <si>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</si>
  <si>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</si>
  <si>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</si>
  <si>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</si>
  <si>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</si>
  <si>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</si>
  <si>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</si>
  <si>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</si>
  <si>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</si>
  <si>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</si>
  <si>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</si>
  <si>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</si>
  <si>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</si>
  <si>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</si>
  <si>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</si>
  <si>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</si>
  <si>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</si>
  <si>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Commission Rate</t>
  </si>
  <si>
    <t>February</t>
  </si>
  <si>
    <t>March</t>
  </si>
  <si>
    <t>Aneesha Ahkter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</si>
</sst>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2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Alignment="1">
      <alignment horizontal="left"/>
    </xf>
    <xf numFmtId="0" fontId="6" fillId="3" borderId="0" xfId="5"/>
    <xf numFmtId="0" fontId="4" fillId="3" borderId="3" xfId="5" applyFont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Border="1" applyAlignment="1">
      <alignment horizontal="left"/>
    </xf>
    <xf numFmtId="0" fontId="6" fillId="3" borderId="5" xfId="5" applyBorder="1" applyAlignment="1">
      <alignment horizontal="right"/>
    </xf>
    <xf numFmtId="0" fontId="6" fillId="3" borderId="6" xfId="5" applyBorder="1" applyAlignment="1">
      <alignment horizontal="right"/>
    </xf>
    <xf numFmtId="0" fontId="5" fillId="0" borderId="2" xfId="4" applyAlignment="1">
      <alignment horizontal="left"/>
    </xf>
    <xf numFmtId="0" fontId="5" fillId="0" borderId="2" xfId="4"/>
    <xf numFmtId="165" fontId="5" fillId="0" borderId="2" xfId="4" applyNumberForma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khar\Downloads\W1-Assessment-Sales-Summary.xlsx" TargetMode="External"/><Relationship Id="rId1" Type="http://schemas.openxmlformats.org/officeDocument/2006/relationships/externalLinkPath" Target="W1-Assessment-Sales-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1 Summary"/>
      <sheetName val="Rates"/>
    </sheetNames>
    <sheetDataSet>
      <sheetData sheetId="0" refreshError="1"/>
      <sheetData sheetId="1">
        <row r="2">
          <cell r="A2">
            <v>0.1653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Normal="100" workbookViewId="0">
      <selection activeCell="E16" sqref="E16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29</v>
      </c>
      <c r="B1" s="20"/>
      <c r="C1" s="20"/>
      <c r="D1" s="20"/>
      <c r="E1" s="20"/>
    </row>
    <row r="2" spans="1:5" ht="15" x14ac:dyDescent="0.25">
      <c r="A2" s="21" t="s">
        <v>33</v>
      </c>
      <c r="B2" s="21"/>
      <c r="C2" s="21"/>
      <c r="D2" s="21"/>
      <c r="E2" s="21"/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3245</v>
      </c>
      <c r="B5" s="7">
        <f>VLOOKUP(A5,Items[],4,0)</f>
        <v>129</v>
      </c>
      <c r="C5" s="2">
        <f>SUM(January:March!C5)</f>
        <v>81</v>
      </c>
      <c r="D5" s="18">
        <f>B5*C5</f>
        <v>10449</v>
      </c>
      <c r="E5" s="7">
        <f>D5*Data!$F$4</f>
        <v>1727.2197000000001</v>
      </c>
    </row>
    <row r="6" spans="1:5" x14ac:dyDescent="0.2">
      <c r="A6" s="6">
        <v>3248</v>
      </c>
      <c r="B6" s="7">
        <f>VLOOKUP(A6,Items[],4,0)</f>
        <v>99</v>
      </c>
      <c r="C6" s="2">
        <f>SUM(January:March!C6)</f>
        <v>28</v>
      </c>
      <c r="D6" s="18">
        <f t="shared" ref="D6:D7" si="0">B6*C6</f>
        <v>2772</v>
      </c>
      <c r="E6" s="7">
        <f>D6*Data!$F$4</f>
        <v>458.21160000000003</v>
      </c>
    </row>
    <row r="7" spans="1:5" x14ac:dyDescent="0.2">
      <c r="A7" s="6">
        <v>3249</v>
      </c>
      <c r="B7" s="7">
        <f>VLOOKUP(A7,Items[],4,0)</f>
        <v>199</v>
      </c>
      <c r="C7" s="2">
        <f>SUM(January:March!C7)</f>
        <v>71</v>
      </c>
      <c r="D7" s="18">
        <f t="shared" si="0"/>
        <v>14129</v>
      </c>
      <c r="E7" s="7">
        <f>D7*Data!$F$4</f>
        <v>2335.5237000000002</v>
      </c>
    </row>
    <row r="8" spans="1:5" x14ac:dyDescent="0.2">
      <c r="A8" s="6">
        <v>3250</v>
      </c>
      <c r="B8" s="7">
        <f>VLOOKUP(A8,Items[],4,0)</f>
        <v>199</v>
      </c>
      <c r="C8" s="2">
        <f>SUM(January:March!C8)</f>
        <v>78</v>
      </c>
      <c r="D8" s="18">
        <f t="shared" ref="D8:D15" si="1">B8*C8</f>
        <v>15522</v>
      </c>
      <c r="E8" s="7">
        <f>D8*Data!$F$4</f>
        <v>2565.7865999999999</v>
      </c>
    </row>
    <row r="9" spans="1:5" x14ac:dyDescent="0.2">
      <c r="A9" s="6">
        <v>3251</v>
      </c>
      <c r="B9" s="7">
        <f>VLOOKUP(A9,Items[],4,0)</f>
        <v>19</v>
      </c>
      <c r="C9" s="2">
        <f>SUM(January:March!C9)</f>
        <v>62</v>
      </c>
      <c r="D9" s="18">
        <f t="shared" si="1"/>
        <v>1178</v>
      </c>
      <c r="E9" s="7">
        <f>D9*Data!$F$4</f>
        <v>194.7234</v>
      </c>
    </row>
    <row r="10" spans="1:5" x14ac:dyDescent="0.2">
      <c r="A10" s="6">
        <v>3252</v>
      </c>
      <c r="B10" s="7">
        <f>VLOOKUP(A10,Items[],4,0)</f>
        <v>129</v>
      </c>
      <c r="C10" s="2">
        <f>SUM(January:March!C10)</f>
        <v>73</v>
      </c>
      <c r="D10" s="18">
        <f t="shared" si="1"/>
        <v>9417</v>
      </c>
      <c r="E10" s="7">
        <f>D10*Data!$F$4</f>
        <v>1556.6301000000001</v>
      </c>
    </row>
    <row r="11" spans="1:5" x14ac:dyDescent="0.2">
      <c r="A11" s="6">
        <v>3256</v>
      </c>
      <c r="B11" s="7">
        <f>VLOOKUP(A11,Items[],4,0)</f>
        <v>199</v>
      </c>
      <c r="C11" s="2">
        <f>SUM(January:March!C11)</f>
        <v>92</v>
      </c>
      <c r="D11" s="18">
        <f t="shared" si="1"/>
        <v>18308</v>
      </c>
      <c r="E11" s="7">
        <f>D11*Data!$F$4</f>
        <v>3026.3124000000003</v>
      </c>
    </row>
    <row r="12" spans="1:5" x14ac:dyDescent="0.2">
      <c r="A12" s="6">
        <v>3258</v>
      </c>
      <c r="B12" s="7">
        <f>VLOOKUP(A12,Items[],4,0)</f>
        <v>29</v>
      </c>
      <c r="C12" s="2">
        <f>SUM(January:March!C12)</f>
        <v>66</v>
      </c>
      <c r="D12" s="18">
        <f t="shared" si="1"/>
        <v>1914</v>
      </c>
      <c r="E12" s="7">
        <f>D12*Data!$F$4</f>
        <v>316.38420000000002</v>
      </c>
    </row>
    <row r="13" spans="1:5" x14ac:dyDescent="0.2">
      <c r="A13" s="6">
        <v>3259</v>
      </c>
      <c r="B13" s="7">
        <f>VLOOKUP(A13,Items[],4,0)</f>
        <v>39</v>
      </c>
      <c r="C13" s="2">
        <f>SUM(January:March!C13)</f>
        <v>42</v>
      </c>
      <c r="D13" s="18">
        <f t="shared" si="1"/>
        <v>1638</v>
      </c>
      <c r="E13" s="7">
        <f>D13*Data!$F$4</f>
        <v>270.76139999999998</v>
      </c>
    </row>
    <row r="14" spans="1:5" x14ac:dyDescent="0.2">
      <c r="A14" s="6">
        <v>3260</v>
      </c>
      <c r="B14" s="7">
        <f>VLOOKUP(A14,Items[],4,0)</f>
        <v>99</v>
      </c>
      <c r="C14" s="2">
        <f>SUM(January:March!C14)</f>
        <v>61</v>
      </c>
      <c r="D14" s="18">
        <f t="shared" si="1"/>
        <v>6039</v>
      </c>
      <c r="E14" s="7">
        <f>D14*Data!$F$4</f>
        <v>998.24670000000003</v>
      </c>
    </row>
    <row r="15" spans="1:5" x14ac:dyDescent="0.2">
      <c r="A15" s="6">
        <v>3262</v>
      </c>
      <c r="B15" s="7">
        <f>VLOOKUP(A15,Items[],4,0)</f>
        <v>129</v>
      </c>
      <c r="C15" s="2">
        <f>SUM(January:March!C15)</f>
        <v>63</v>
      </c>
      <c r="D15" s="18">
        <f t="shared" si="1"/>
        <v>8127</v>
      </c>
      <c r="E15" s="7">
        <f>D15*Data!$F$4</f>
        <v>1343.3931</v>
      </c>
    </row>
    <row r="16" spans="1:5" ht="15.75" thickBot="1" x14ac:dyDescent="0.3">
      <c r="A16" s="12" t="s">
        <v>28</v>
      </c>
      <c r="B16" s="13"/>
      <c r="C16" s="13"/>
      <c r="D16" s="14">
        <f>SUM(D5:D15)</f>
        <v>89493</v>
      </c>
      <c r="E16" s="14">
        <f>SUM(E5:E15)</f>
        <v>14793.192899999998</v>
      </c>
    </row>
    <row r="17" ht="13.5" thickTop="1" x14ac:dyDescent="0.2"/>
  </sheetData>
  <sortState xmlns:xlrd2="http://schemas.microsoft.com/office/spreadsheetml/2017/richdata2" ref="A5:A15">
    <sortCondition ref="A5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20</v>
      </c>
      <c r="B1" s="20"/>
      <c r="C1" s="20"/>
      <c r="D1" s="20"/>
      <c r="E1" s="20"/>
    </row>
    <row r="2" spans="1:5" ht="15" x14ac:dyDescent="0.25">
      <c r="A2" s="15" t="s">
        <v>21</v>
      </c>
      <c r="B2" s="16" t="s">
        <v>33</v>
      </c>
      <c r="C2" s="17"/>
      <c r="D2" s="15" t="s">
        <v>22</v>
      </c>
      <c r="E2" s="16" t="s">
        <v>23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3245</v>
      </c>
      <c r="B5" s="7">
        <f>VLOOKUP(A5,Items[],4,0)</f>
        <v>129</v>
      </c>
      <c r="C5" s="2">
        <v>32</v>
      </c>
      <c r="D5" s="18">
        <f>B5*C5</f>
        <v>4128</v>
      </c>
      <c r="E5" s="7">
        <f>D5*Data!$F$4</f>
        <v>682.35839999999996</v>
      </c>
    </row>
    <row r="6" spans="1:5" x14ac:dyDescent="0.2">
      <c r="A6" s="6">
        <v>3248</v>
      </c>
      <c r="B6" s="7">
        <f>VLOOKUP(A6,Items[],4,0)</f>
        <v>99</v>
      </c>
      <c r="C6" s="2">
        <v>15</v>
      </c>
      <c r="D6" s="18">
        <f t="shared" ref="D6:D7" si="0">B6*C6</f>
        <v>1485</v>
      </c>
      <c r="E6" s="7">
        <f>D6*Data!$F$4</f>
        <v>245.47050000000002</v>
      </c>
    </row>
    <row r="7" spans="1:5" x14ac:dyDescent="0.2">
      <c r="A7" s="6">
        <v>3249</v>
      </c>
      <c r="B7" s="7">
        <f>VLOOKUP(A7,Items[],4,0)</f>
        <v>199</v>
      </c>
      <c r="C7" s="2">
        <v>11</v>
      </c>
      <c r="D7" s="18">
        <f t="shared" si="0"/>
        <v>2189</v>
      </c>
      <c r="E7" s="7">
        <f>D7*Data!$F$4</f>
        <v>361.8417</v>
      </c>
    </row>
    <row r="8" spans="1:5" x14ac:dyDescent="0.2">
      <c r="A8" s="6">
        <v>3250</v>
      </c>
      <c r="B8" s="7">
        <f>VLOOKUP(A8,Items[],4,0)</f>
        <v>199</v>
      </c>
      <c r="C8" s="2">
        <v>22</v>
      </c>
      <c r="D8" s="18">
        <f t="shared" ref="D8:D15" si="1">B8*C8</f>
        <v>4378</v>
      </c>
      <c r="E8" s="7">
        <f>D8*Data!$F$4</f>
        <v>723.68340000000001</v>
      </c>
    </row>
    <row r="9" spans="1:5" x14ac:dyDescent="0.2">
      <c r="A9" s="6">
        <v>3251</v>
      </c>
      <c r="B9" s="7">
        <f>VLOOKUP(A9,Items[],4,0)</f>
        <v>19</v>
      </c>
      <c r="C9" s="2">
        <v>12</v>
      </c>
      <c r="D9" s="18">
        <f t="shared" si="1"/>
        <v>228</v>
      </c>
      <c r="E9" s="7">
        <f>D9*Data!$F$4</f>
        <v>37.688400000000001</v>
      </c>
    </row>
    <row r="10" spans="1:5" x14ac:dyDescent="0.2">
      <c r="A10" s="6">
        <v>3252</v>
      </c>
      <c r="B10" s="7">
        <f>VLOOKUP(A10,Items[],4,0)</f>
        <v>129</v>
      </c>
      <c r="C10" s="2">
        <v>35</v>
      </c>
      <c r="D10" s="18">
        <f t="shared" si="1"/>
        <v>4515</v>
      </c>
      <c r="E10" s="7">
        <f>D10*Data!$F$4</f>
        <v>746.32950000000005</v>
      </c>
    </row>
    <row r="11" spans="1:5" x14ac:dyDescent="0.2">
      <c r="A11" s="6">
        <v>3256</v>
      </c>
      <c r="B11" s="7">
        <f>VLOOKUP(A11,Items[],4,0)</f>
        <v>199</v>
      </c>
      <c r="C11" s="2">
        <v>33</v>
      </c>
      <c r="D11" s="18">
        <f t="shared" si="1"/>
        <v>6567</v>
      </c>
      <c r="E11" s="7">
        <f>D11*Data!$F$4</f>
        <v>1085.5251000000001</v>
      </c>
    </row>
    <row r="12" spans="1:5" x14ac:dyDescent="0.2">
      <c r="A12" s="6">
        <v>3258</v>
      </c>
      <c r="B12" s="7">
        <f>VLOOKUP(A12,Items[],4,0)</f>
        <v>29</v>
      </c>
      <c r="C12" s="2">
        <v>30</v>
      </c>
      <c r="D12" s="18">
        <f t="shared" si="1"/>
        <v>870</v>
      </c>
      <c r="E12" s="7">
        <f>D12*Data!$F$4</f>
        <v>143.81100000000001</v>
      </c>
    </row>
    <row r="13" spans="1:5" x14ac:dyDescent="0.2">
      <c r="A13" s="6">
        <v>3259</v>
      </c>
      <c r="B13" s="7">
        <f>VLOOKUP(A13,Items[],4,0)</f>
        <v>39</v>
      </c>
      <c r="C13" s="2">
        <v>1</v>
      </c>
      <c r="D13" s="18">
        <f t="shared" si="1"/>
        <v>39</v>
      </c>
      <c r="E13" s="7">
        <f>D13*Data!$F$4</f>
        <v>6.4466999999999999</v>
      </c>
    </row>
    <row r="14" spans="1:5" x14ac:dyDescent="0.2">
      <c r="A14" s="6">
        <v>3260</v>
      </c>
      <c r="B14" s="7">
        <f>VLOOKUP(A14,Items[],4,0)</f>
        <v>99</v>
      </c>
      <c r="C14" s="2">
        <v>22</v>
      </c>
      <c r="D14" s="18">
        <f t="shared" si="1"/>
        <v>2178</v>
      </c>
      <c r="E14" s="7">
        <f>D14*Data!$F$4</f>
        <v>360.02339999999998</v>
      </c>
    </row>
    <row r="15" spans="1:5" x14ac:dyDescent="0.2">
      <c r="A15" s="6">
        <v>3262</v>
      </c>
      <c r="B15" s="7">
        <f>VLOOKUP(A15,Items[],4,0)</f>
        <v>129</v>
      </c>
      <c r="C15" s="2">
        <v>18</v>
      </c>
      <c r="D15" s="18">
        <f t="shared" si="1"/>
        <v>2322</v>
      </c>
      <c r="E15" s="7">
        <f>D15*Data!$F$4</f>
        <v>383.82659999999998</v>
      </c>
    </row>
    <row r="16" spans="1:5" ht="15.75" thickBot="1" x14ac:dyDescent="0.3">
      <c r="A16" s="12" t="s">
        <v>28</v>
      </c>
      <c r="B16" s="13"/>
      <c r="C16" s="13"/>
      <c r="D16" s="14">
        <f>SUM(D5:D15)</f>
        <v>28899</v>
      </c>
      <c r="E16" s="14">
        <f>SUM(E5:E15)</f>
        <v>4777.0047000000004</v>
      </c>
    </row>
    <row r="17" ht="13.5" thickTop="1" x14ac:dyDescent="0.2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20</v>
      </c>
      <c r="B1" s="20"/>
      <c r="C1" s="20"/>
      <c r="D1" s="20"/>
      <c r="E1" s="20"/>
    </row>
    <row r="2" spans="1:5" ht="15" x14ac:dyDescent="0.25">
      <c r="A2" s="15" t="s">
        <v>21</v>
      </c>
      <c r="B2" s="16" t="s">
        <v>33</v>
      </c>
      <c r="C2" s="17"/>
      <c r="D2" s="15" t="s">
        <v>22</v>
      </c>
      <c r="E2" s="19" t="s">
        <v>31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3245</v>
      </c>
      <c r="B5" s="7">
        <f>VLOOKUP(A5,Items[],4,0)</f>
        <v>129</v>
      </c>
      <c r="C5" s="2">
        <v>28</v>
      </c>
      <c r="D5" s="18">
        <f>B5*C5</f>
        <v>3612</v>
      </c>
      <c r="E5" s="7">
        <f>D5*Data!$F$4</f>
        <v>597.06360000000006</v>
      </c>
    </row>
    <row r="6" spans="1:5" x14ac:dyDescent="0.2">
      <c r="A6" s="6">
        <v>3248</v>
      </c>
      <c r="B6" s="7">
        <f>VLOOKUP(A6,Items[],4,0)</f>
        <v>99</v>
      </c>
      <c r="C6" s="2">
        <v>11</v>
      </c>
      <c r="D6" s="18">
        <f t="shared" ref="D6:D7" si="0">B6*C6</f>
        <v>1089</v>
      </c>
      <c r="E6" s="7">
        <f>D6*Data!$F$4</f>
        <v>180.01169999999999</v>
      </c>
    </row>
    <row r="7" spans="1:5" x14ac:dyDescent="0.2">
      <c r="A7" s="6">
        <v>3249</v>
      </c>
      <c r="B7" s="7">
        <f>VLOOKUP(A7,Items[],4,0)</f>
        <v>199</v>
      </c>
      <c r="C7" s="2">
        <v>25</v>
      </c>
      <c r="D7" s="18">
        <f t="shared" si="0"/>
        <v>4975</v>
      </c>
      <c r="E7" s="7">
        <f>D7*Data!$F$4</f>
        <v>822.36750000000006</v>
      </c>
    </row>
    <row r="8" spans="1:5" x14ac:dyDescent="0.2">
      <c r="A8" s="6">
        <v>3250</v>
      </c>
      <c r="B8" s="7">
        <f>VLOOKUP(A8,Items[],4,0)</f>
        <v>199</v>
      </c>
      <c r="C8" s="2">
        <v>28</v>
      </c>
      <c r="D8" s="18">
        <f t="shared" ref="D8:D15" si="1">B8*C8</f>
        <v>5572</v>
      </c>
      <c r="E8" s="7">
        <f>D8*Data!$F$4</f>
        <v>921.05160000000001</v>
      </c>
    </row>
    <row r="9" spans="1:5" x14ac:dyDescent="0.2">
      <c r="A9" s="6">
        <v>3251</v>
      </c>
      <c r="B9" s="7">
        <f>VLOOKUP(A9,Items[],4,0)</f>
        <v>19</v>
      </c>
      <c r="C9" s="2">
        <v>22</v>
      </c>
      <c r="D9" s="18">
        <f t="shared" si="1"/>
        <v>418</v>
      </c>
      <c r="E9" s="7">
        <f>D9*Data!$F$4</f>
        <v>69.095399999999998</v>
      </c>
    </row>
    <row r="10" spans="1:5" x14ac:dyDescent="0.2">
      <c r="A10" s="6">
        <v>3252</v>
      </c>
      <c r="B10" s="7">
        <f>VLOOKUP(A10,Items[],4,0)</f>
        <v>129</v>
      </c>
      <c r="C10" s="2">
        <v>24</v>
      </c>
      <c r="D10" s="18">
        <f t="shared" si="1"/>
        <v>3096</v>
      </c>
      <c r="E10" s="7">
        <f>D10*Data!$F$4</f>
        <v>511.7688</v>
      </c>
    </row>
    <row r="11" spans="1:5" x14ac:dyDescent="0.2">
      <c r="A11" s="6">
        <v>3256</v>
      </c>
      <c r="B11" s="7">
        <f>VLOOKUP(A11,Items[],4,0)</f>
        <v>199</v>
      </c>
      <c r="C11" s="2">
        <v>27</v>
      </c>
      <c r="D11" s="18">
        <f t="shared" si="1"/>
        <v>5373</v>
      </c>
      <c r="E11" s="7">
        <f>D11*Data!$F$4</f>
        <v>888.15690000000006</v>
      </c>
    </row>
    <row r="12" spans="1:5" x14ac:dyDescent="0.2">
      <c r="A12" s="6">
        <v>3258</v>
      </c>
      <c r="B12" s="7">
        <f>VLOOKUP(A12,Items[],4,0)</f>
        <v>29</v>
      </c>
      <c r="C12" s="2">
        <v>31</v>
      </c>
      <c r="D12" s="18">
        <f t="shared" si="1"/>
        <v>899</v>
      </c>
      <c r="E12" s="7">
        <f>D12*Data!$F$4</f>
        <v>148.60470000000001</v>
      </c>
    </row>
    <row r="13" spans="1:5" x14ac:dyDescent="0.2">
      <c r="A13" s="6">
        <v>3259</v>
      </c>
      <c r="B13" s="7">
        <f>VLOOKUP(A13,Items[],4,0)</f>
        <v>39</v>
      </c>
      <c r="C13" s="2">
        <v>34</v>
      </c>
      <c r="D13" s="18">
        <f t="shared" si="1"/>
        <v>1326</v>
      </c>
      <c r="E13" s="7">
        <f>D13*Data!$F$4</f>
        <v>219.18780000000001</v>
      </c>
    </row>
    <row r="14" spans="1:5" x14ac:dyDescent="0.2">
      <c r="A14" s="6">
        <v>3260</v>
      </c>
      <c r="B14" s="7">
        <f>VLOOKUP(A14,Items[],4,0)</f>
        <v>99</v>
      </c>
      <c r="C14" s="2">
        <v>12</v>
      </c>
      <c r="D14" s="18">
        <f t="shared" si="1"/>
        <v>1188</v>
      </c>
      <c r="E14" s="7">
        <f>D14*Data!$F$4</f>
        <v>196.37639999999999</v>
      </c>
    </row>
    <row r="15" spans="1:5" x14ac:dyDescent="0.2">
      <c r="A15" s="6">
        <v>3262</v>
      </c>
      <c r="B15" s="7">
        <f>VLOOKUP(A15,Items[],4,0)</f>
        <v>129</v>
      </c>
      <c r="C15" s="2">
        <v>23</v>
      </c>
      <c r="D15" s="18">
        <f t="shared" si="1"/>
        <v>2967</v>
      </c>
      <c r="E15" s="7">
        <f>D15*Data!$F$4</f>
        <v>490.44510000000002</v>
      </c>
    </row>
    <row r="16" spans="1:5" ht="15.75" thickBot="1" x14ac:dyDescent="0.3">
      <c r="A16" s="12" t="s">
        <v>28</v>
      </c>
      <c r="B16" s="13"/>
      <c r="C16" s="13"/>
      <c r="D16" s="14">
        <f>SUM(D5:D15)</f>
        <v>30515</v>
      </c>
      <c r="E16" s="14">
        <f>SUM(E5:E15)</f>
        <v>5044.1295</v>
      </c>
    </row>
    <row r="17" ht="13.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0" t="s">
        <v>20</v>
      </c>
      <c r="B1" s="20"/>
      <c r="C1" s="20"/>
      <c r="D1" s="20"/>
      <c r="E1" s="20"/>
    </row>
    <row r="2" spans="1:5" ht="15" x14ac:dyDescent="0.25">
      <c r="A2" s="15" t="s">
        <v>21</v>
      </c>
      <c r="B2" s="16" t="s">
        <v>33</v>
      </c>
      <c r="C2" s="17"/>
      <c r="D2" s="15" t="s">
        <v>22</v>
      </c>
      <c r="E2" s="19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6">
        <v>3245</v>
      </c>
      <c r="B5" s="7">
        <f>VLOOKUP(A5,Items[],4,0)</f>
        <v>129</v>
      </c>
      <c r="C5" s="2">
        <v>21</v>
      </c>
      <c r="D5" s="18">
        <f>B5*C5</f>
        <v>2709</v>
      </c>
      <c r="E5" s="7">
        <f>D5*Data!$F$4</f>
        <v>447.79770000000002</v>
      </c>
    </row>
    <row r="6" spans="1:5" x14ac:dyDescent="0.2">
      <c r="A6" s="6">
        <v>3248</v>
      </c>
      <c r="B6" s="7">
        <f>VLOOKUP(A6,Items[],4,0)</f>
        <v>99</v>
      </c>
      <c r="C6" s="2">
        <v>2</v>
      </c>
      <c r="D6" s="18">
        <f t="shared" ref="D6:D7" si="0">B6*C6</f>
        <v>198</v>
      </c>
      <c r="E6" s="7">
        <f>D6*Data!$F$4</f>
        <v>32.729399999999998</v>
      </c>
    </row>
    <row r="7" spans="1:5" x14ac:dyDescent="0.2">
      <c r="A7" s="6">
        <v>3249</v>
      </c>
      <c r="B7" s="7">
        <f>VLOOKUP(A7,Items[],4,0)</f>
        <v>199</v>
      </c>
      <c r="C7" s="2">
        <v>35</v>
      </c>
      <c r="D7" s="18">
        <f t="shared" si="0"/>
        <v>6965</v>
      </c>
      <c r="E7" s="7">
        <f>D7*Data!$F$4</f>
        <v>1151.3145</v>
      </c>
    </row>
    <row r="8" spans="1:5" x14ac:dyDescent="0.2">
      <c r="A8" s="6">
        <v>3250</v>
      </c>
      <c r="B8" s="7">
        <f>VLOOKUP(A8,Items[],4,0)</f>
        <v>199</v>
      </c>
      <c r="C8" s="2">
        <v>28</v>
      </c>
      <c r="D8" s="18">
        <f t="shared" ref="D8:D15" si="1">B8*C8</f>
        <v>5572</v>
      </c>
      <c r="E8" s="7">
        <f>D8*Data!$F$4</f>
        <v>921.05160000000001</v>
      </c>
    </row>
    <row r="9" spans="1:5" x14ac:dyDescent="0.2">
      <c r="A9" s="6">
        <v>3251</v>
      </c>
      <c r="B9" s="7">
        <f>VLOOKUP(A9,Items[],4,0)</f>
        <v>19</v>
      </c>
      <c r="C9" s="2">
        <v>28</v>
      </c>
      <c r="D9" s="18">
        <f t="shared" si="1"/>
        <v>532</v>
      </c>
      <c r="E9" s="7">
        <f>D9*Data!$F$4</f>
        <v>87.939599999999999</v>
      </c>
    </row>
    <row r="10" spans="1:5" x14ac:dyDescent="0.2">
      <c r="A10" s="6">
        <v>3252</v>
      </c>
      <c r="B10" s="7">
        <f>VLOOKUP(A10,Items[],4,0)</f>
        <v>129</v>
      </c>
      <c r="C10" s="2">
        <v>14</v>
      </c>
      <c r="D10" s="18">
        <f t="shared" si="1"/>
        <v>1806</v>
      </c>
      <c r="E10" s="7">
        <f>D10*Data!$F$4</f>
        <v>298.53180000000003</v>
      </c>
    </row>
    <row r="11" spans="1:5" x14ac:dyDescent="0.2">
      <c r="A11" s="6">
        <v>3256</v>
      </c>
      <c r="B11" s="7">
        <f>VLOOKUP(A11,Items[],4,0)</f>
        <v>199</v>
      </c>
      <c r="C11" s="2">
        <v>32</v>
      </c>
      <c r="D11" s="18">
        <f t="shared" si="1"/>
        <v>6368</v>
      </c>
      <c r="E11" s="7">
        <f>D11*Data!$F$4</f>
        <v>1052.6304</v>
      </c>
    </row>
    <row r="12" spans="1:5" x14ac:dyDescent="0.2">
      <c r="A12" s="6">
        <v>3258</v>
      </c>
      <c r="B12" s="7">
        <f>VLOOKUP(A12,Items[],4,0)</f>
        <v>29</v>
      </c>
      <c r="C12" s="2">
        <v>5</v>
      </c>
      <c r="D12" s="18">
        <f t="shared" si="1"/>
        <v>145</v>
      </c>
      <c r="E12" s="7">
        <f>D12*Data!$F$4</f>
        <v>23.968499999999999</v>
      </c>
    </row>
    <row r="13" spans="1:5" x14ac:dyDescent="0.2">
      <c r="A13" s="6">
        <v>3259</v>
      </c>
      <c r="B13" s="7">
        <f>VLOOKUP(A13,Items[],4,0)</f>
        <v>39</v>
      </c>
      <c r="C13" s="2">
        <v>7</v>
      </c>
      <c r="D13" s="18">
        <f t="shared" si="1"/>
        <v>273</v>
      </c>
      <c r="E13" s="7">
        <f>D13*Data!$F$4</f>
        <v>45.126899999999999</v>
      </c>
    </row>
    <row r="14" spans="1:5" x14ac:dyDescent="0.2">
      <c r="A14" s="6">
        <v>3260</v>
      </c>
      <c r="B14" s="7">
        <f>VLOOKUP(A14,Items[],4,0)</f>
        <v>99</v>
      </c>
      <c r="C14" s="2">
        <v>27</v>
      </c>
      <c r="D14" s="18">
        <f t="shared" si="1"/>
        <v>2673</v>
      </c>
      <c r="E14" s="7">
        <f>D14*Data!$F$4</f>
        <v>441.84690000000001</v>
      </c>
    </row>
    <row r="15" spans="1:5" x14ac:dyDescent="0.2">
      <c r="A15" s="6">
        <v>3262</v>
      </c>
      <c r="B15" s="7">
        <f>VLOOKUP(A15,Items[],4,0)</f>
        <v>129</v>
      </c>
      <c r="C15" s="2">
        <v>22</v>
      </c>
      <c r="D15" s="18">
        <f t="shared" si="1"/>
        <v>2838</v>
      </c>
      <c r="E15" s="7">
        <f>D15*Data!$F$4</f>
        <v>469.12139999999999</v>
      </c>
    </row>
    <row r="16" spans="1:5" ht="15.75" thickBot="1" x14ac:dyDescent="0.3">
      <c r="A16" s="12" t="s">
        <v>28</v>
      </c>
      <c r="B16" s="13"/>
      <c r="C16" s="13"/>
      <c r="D16" s="14">
        <f>SUM(D5:D15)</f>
        <v>30079</v>
      </c>
      <c r="E16" s="14">
        <f>SUM(E5:E15)</f>
        <v>4972.0587000000005</v>
      </c>
    </row>
    <row r="17" ht="13.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5" sqref="F5"/>
    </sheetView>
  </sheetViews>
  <sheetFormatPr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6" ht="23.25" x14ac:dyDescent="0.35">
      <c r="A1" s="1" t="s">
        <v>0</v>
      </c>
    </row>
    <row r="3" spans="1:6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30</v>
      </c>
    </row>
    <row r="4" spans="1:6" ht="15" x14ac:dyDescent="0.25">
      <c r="A4" s="6">
        <v>3243</v>
      </c>
      <c r="B4" s="2" t="s">
        <v>5</v>
      </c>
      <c r="C4" s="2" t="s">
        <v>6</v>
      </c>
      <c r="D4" s="7">
        <v>29</v>
      </c>
      <c r="F4" s="8">
        <f>[1]Rates!$A$2</f>
        <v>0.1653</v>
      </c>
    </row>
    <row r="5" spans="1:6" x14ac:dyDescent="0.2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2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2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2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2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2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2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2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2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2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2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2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2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2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2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2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2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2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2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2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2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2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2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2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2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2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2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2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2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2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2017-08-11T00:03:46Z</dcterms:created>
  <dcterms:modified xsi:type="dcterms:W3CDTF">2023-09-22T00:35:06Z</dcterms:modified>
</cp:coreProperties>
</file>