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4\"/>
    </mc:Choice>
  </mc:AlternateContent>
  <xr:revisionPtr revIDLastSave="0" documentId="13_ncr:1_{9AD00722-39ED-439A-BD81-FB046021A2C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definedNames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91029"/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13" i="3"/>
  <c r="B14" i="3"/>
  <c r="B15" i="3"/>
  <c r="B16" i="3"/>
  <c r="B17" i="3"/>
  <c r="B18" i="3"/>
  <c r="B13" i="3"/>
  <c r="B5" i="3"/>
  <c r="B6" i="3"/>
  <c r="B7" i="3"/>
  <c r="B8" i="3"/>
  <c r="B4" i="3"/>
  <c r="D4" i="3"/>
  <c r="E4" i="3"/>
  <c r="E9" i="3" s="1"/>
  <c r="D5" i="3"/>
  <c r="E5" i="3"/>
  <c r="D6" i="3"/>
  <c r="E6" i="3"/>
  <c r="D7" i="3"/>
  <c r="E7" i="3"/>
  <c r="D8" i="3"/>
  <c r="E8" i="3"/>
  <c r="C5" i="3"/>
  <c r="C6" i="3"/>
  <c r="C7" i="3"/>
  <c r="C8" i="3"/>
  <c r="C4" i="3"/>
  <c r="C3" i="1"/>
  <c r="E29" i="1" l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B9" i="3" l="1"/>
  <c r="C9" i="3"/>
  <c r="D9" i="3" l="1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<sst xmlns="http://schemas.openxmlformats.org/spreadsheetml/2006/main" count="5955" uniqueCount="1684">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</sst>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4941601049868763E-2"/>
                  <c:y val="-0.448812700495771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1-4BA0-9C8F-586D9F6C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1804863"/>
        <c:axId val="626185375"/>
      </c:barChart>
      <c:lineChart>
        <c:grouping val="standard"/>
        <c:varyColors val="0"/>
        <c:ser>
          <c:idx val="1"/>
          <c:order val="0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Data'!$C$13:$C$18</c:f>
              <c:numCache>
                <c:formatCode>"$"#,##0.00</c:formatCode>
                <c:ptCount val="6"/>
                <c:pt idx="0">
                  <c:v>27259601</c:v>
                </c:pt>
                <c:pt idx="1">
                  <c:v>18390849</c:v>
                </c:pt>
                <c:pt idx="2">
                  <c:v>15697350</c:v>
                </c:pt>
                <c:pt idx="3">
                  <c:v>7555000</c:v>
                </c:pt>
                <c:pt idx="4">
                  <c:v>8462550</c:v>
                </c:pt>
                <c:pt idx="5">
                  <c:v>10688450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1-4BA0-9C8F-586D9F6C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358063"/>
        <c:axId val="473151471"/>
      </c:lineChart>
      <c:catAx>
        <c:axId val="63180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85375"/>
        <c:crosses val="autoZero"/>
        <c:auto val="1"/>
        <c:lblAlgn val="ctr"/>
        <c:lblOffset val="100"/>
        <c:noMultiLvlLbl val="0"/>
      </c:catAx>
      <c:valAx>
        <c:axId val="6261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04863"/>
        <c:crosses val="autoZero"/>
        <c:crossBetween val="between"/>
      </c:valAx>
      <c:valAx>
        <c:axId val="473151471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58063"/>
        <c:crosses val="max"/>
        <c:crossBetween val="between"/>
      </c:valAx>
      <c:catAx>
        <c:axId val="759358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1514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12</xdr:row>
      <xdr:rowOff>34290</xdr:rowOff>
    </xdr:from>
    <xdr:to>
      <xdr:col>11</xdr:col>
      <xdr:colOff>45720</xdr:colOff>
      <xdr:row>27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AABD5-4433-DEF5-8587-E8DF8FF9C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workbookViewId="0">
      <selection activeCell="C5" sqref="C5"/>
    </sheetView>
  </sheetViews>
  <sheetFormatPr defaultRowHeight="14.4" x14ac:dyDescent="0.3"/>
  <cols>
    <col min="1" max="1" width="12.33203125" style="3" customWidth="1"/>
    <col min="2" max="2" width="13.5546875" style="5" customWidth="1"/>
    <col min="3" max="3" width="12.44140625" style="5" customWidth="1"/>
    <col min="4" max="4" width="8.109375" style="5" bestFit="1" customWidth="1"/>
    <col min="5" max="5" width="9.77734375" style="5" bestFit="1" customWidth="1"/>
    <col min="6" max="6" width="9.33203125" bestFit="1" customWidth="1"/>
    <col min="7" max="7" width="11.77734375" bestFit="1" customWidth="1"/>
    <col min="8" max="8" width="9.6640625" bestFit="1" customWidth="1"/>
    <col min="9" max="9" width="9.77734375" bestFit="1" customWidth="1"/>
    <col min="10" max="10" width="12.21875" customWidth="1"/>
    <col min="11" max="11" width="21.33203125" style="3" bestFit="1" customWidth="1"/>
    <col min="12" max="12" width="21.44140625" bestFit="1" customWidth="1"/>
    <col min="13" max="13" width="10.5546875" bestFit="1" customWidth="1"/>
  </cols>
  <sheetData>
    <row r="1" spans="1:13" ht="23.4" x14ac:dyDescent="0.45">
      <c r="A1" s="14" t="s">
        <v>0</v>
      </c>
    </row>
    <row r="3" spans="1:13" x14ac:dyDescent="0.3">
      <c r="A3" s="15" t="s">
        <v>1</v>
      </c>
      <c r="B3" s="6"/>
      <c r="C3" s="18">
        <f>COUNT(ID)</f>
        <v>9</v>
      </c>
    </row>
    <row r="5" spans="1:13" x14ac:dyDescent="0.3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3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3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3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3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3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3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3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3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3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3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3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3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3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3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3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3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3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3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3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3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3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3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3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3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3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3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3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3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3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3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3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3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3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3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3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3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3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3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3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3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3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3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3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3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3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3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3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3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3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3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3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3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3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3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3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3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3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3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3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3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3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3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3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3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3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3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3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3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3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3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3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3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3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3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3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3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3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3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3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3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3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3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3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3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3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3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3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3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3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3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3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3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3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3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3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3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3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3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3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3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3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3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3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3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3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3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3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3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3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3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3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3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3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3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3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3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3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3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3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3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3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3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3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3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3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3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3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3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3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3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3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3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3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3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3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3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3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3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3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3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3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3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3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3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3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3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3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3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3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3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3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3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3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3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3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3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3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3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3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3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3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3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3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3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3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3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3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3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3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3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3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3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3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3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3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3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3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3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3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3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3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3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3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3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3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3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3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3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3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3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3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3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3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3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3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3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3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3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3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3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3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3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3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3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3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3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3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3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3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3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3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3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3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3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3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3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3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3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3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3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3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3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3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3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3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3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3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3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3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3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3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3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3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3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3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3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3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3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3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3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3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3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3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3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3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3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3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3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3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3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3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3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3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3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3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3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3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3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3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3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3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3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3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3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3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3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3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3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3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3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3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3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3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3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3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3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3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3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3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3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3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3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3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3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3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3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3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3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3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3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3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3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3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3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3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3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3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3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3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3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3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3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3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3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3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3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3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3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3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3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3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3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3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3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3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3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3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3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3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3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3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3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3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3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3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3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3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3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3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3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3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3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3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3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3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3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3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3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3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3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3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3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3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3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3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3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3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3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3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3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3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3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3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3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3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3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3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3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3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3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3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3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3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3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3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3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3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3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3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3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3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3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3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3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3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3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3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3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3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3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3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3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3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3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3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3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3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3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3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3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3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3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3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3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3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3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3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3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3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3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3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3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3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3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3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3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3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3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3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3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3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3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3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3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3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3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3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3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3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3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3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3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3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3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3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3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3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3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3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3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3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3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3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3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3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3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3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3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3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3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3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3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3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3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3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3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3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3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3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3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3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3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3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3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3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3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3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3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3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3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3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3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3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3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3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3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3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3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3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3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3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3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3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3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3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3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3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3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3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3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3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3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3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3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3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3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3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3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3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3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3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3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3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3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3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3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3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3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3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3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3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3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3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3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3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3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3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3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3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3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3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3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3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3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3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3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3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3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3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3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3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3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3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3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3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3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3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3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3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3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3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3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3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3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3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3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3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3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3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3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3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3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3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3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3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3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3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3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3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3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3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3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3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3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3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3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3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3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3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3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3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3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3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3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3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3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3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3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3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3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3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3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3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3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3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3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3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3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3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3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3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3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3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3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3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3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3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3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3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3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3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3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3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3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3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3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3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3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3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3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3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3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3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3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3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3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3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3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3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3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3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3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3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3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3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3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3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3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3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3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3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3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3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3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3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3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3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3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3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3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3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3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3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3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3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3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3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3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3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3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3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3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3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3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3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3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3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3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3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3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3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3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3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3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3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3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3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3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3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3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3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3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3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3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3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3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3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3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3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3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3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3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3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3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3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3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3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3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3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3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3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3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3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3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3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3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3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3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3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3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3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3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3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3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3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3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3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3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3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3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3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3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3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3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3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3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3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3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3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3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3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3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3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3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3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3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3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3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3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3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3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3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3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3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3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3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3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3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3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3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3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3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3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3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3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3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3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3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3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3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3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3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3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3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3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3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3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3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3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3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3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3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3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3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3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3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3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3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3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3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3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3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3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3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3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3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3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3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3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3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3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3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3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3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3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3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3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3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3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3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3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3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3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3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3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3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workbookViewId="0">
      <selection activeCell="A12" sqref="A12:C18"/>
    </sheetView>
  </sheetViews>
  <sheetFormatPr defaultRowHeight="14.4" x14ac:dyDescent="0.3"/>
  <cols>
    <col min="1" max="1" width="16.88671875" bestFit="1" customWidth="1"/>
    <col min="2" max="4" width="16.5546875" customWidth="1"/>
    <col min="5" max="5" width="14.21875" customWidth="1"/>
    <col min="6" max="6" width="13.88671875" customWidth="1"/>
  </cols>
  <sheetData>
    <row r="1" spans="1:6" ht="28.95" customHeight="1" x14ac:dyDescent="0.45">
      <c r="A1" s="14" t="s">
        <v>0</v>
      </c>
    </row>
    <row r="3" spans="1:6" x14ac:dyDescent="0.3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3">
      <c r="A4" t="s">
        <v>16</v>
      </c>
      <c r="B4" s="10">
        <f>SUMIFS(Price_Paid,Property_Type,$A4)</f>
        <v>134564020</v>
      </c>
      <c r="C4" s="10">
        <f>SUMIFS(Price_Paid,Property_Type,$A4,Year_Sold,C$3)</f>
        <v>43619012</v>
      </c>
      <c r="D4" s="10">
        <f>SUMIFS(Price_Paid,Property_Type,$A4,Year_Sold,D$3)</f>
        <v>60995338</v>
      </c>
      <c r="E4" s="10">
        <f>SUMIFS(Price_Paid,Property_Type,$A4,Year_Sold,E$3)</f>
        <v>29949670</v>
      </c>
    </row>
    <row r="5" spans="1:6" x14ac:dyDescent="0.3">
      <c r="A5" t="s">
        <v>23</v>
      </c>
      <c r="B5" s="10">
        <f>SUMIFS(Price_Paid,Property_Type,$A5)</f>
        <v>167768172</v>
      </c>
      <c r="C5" s="10">
        <f>SUMIFS(Price_Paid,Property_Type,$A5,Year_Sold,C$3)</f>
        <v>43277207</v>
      </c>
      <c r="D5" s="10">
        <f>SUMIFS(Price_Paid,Property_Type,$A5,Year_Sold,D$3)</f>
        <v>89801479</v>
      </c>
      <c r="E5" s="10">
        <f>SUMIFS(Price_Paid,Property_Type,$A5,Year_Sold,E$3)</f>
        <v>34689486</v>
      </c>
    </row>
    <row r="6" spans="1:6" x14ac:dyDescent="0.3">
      <c r="A6" t="s">
        <v>33</v>
      </c>
      <c r="B6" s="10">
        <f>SUMIFS(Price_Paid,Property_Type,$A6)</f>
        <v>72906550</v>
      </c>
      <c r="C6" s="10">
        <f>SUMIFS(Price_Paid,Property_Type,$A6,Year_Sold,C$3)</f>
        <v>20712400</v>
      </c>
      <c r="D6" s="10">
        <f>SUMIFS(Price_Paid,Property_Type,$A6,Year_Sold,D$3)</f>
        <v>36343950</v>
      </c>
      <c r="E6" s="10">
        <f>SUMIFS(Price_Paid,Property_Type,$A6,Year_Sold,E$3)</f>
        <v>15850200</v>
      </c>
    </row>
    <row r="7" spans="1:6" x14ac:dyDescent="0.3">
      <c r="A7" t="s">
        <v>81</v>
      </c>
      <c r="B7" s="10">
        <f>SUMIFS(Price_Paid,Property_Type,$A7)</f>
        <v>63098333</v>
      </c>
      <c r="C7" s="10">
        <f>SUMIFS(Price_Paid,Property_Type,$A7,Year_Sold,C$3)</f>
        <v>62204897</v>
      </c>
      <c r="D7" s="10">
        <f>SUMIFS(Price_Paid,Property_Type,$A7,Year_Sold,D$3)</f>
        <v>840000</v>
      </c>
      <c r="E7" s="10">
        <f>SUMIFS(Price_Paid,Property_Type,$A7,Year_Sold,E$3)</f>
        <v>53436</v>
      </c>
    </row>
    <row r="8" spans="1:6" x14ac:dyDescent="0.3">
      <c r="A8" t="s">
        <v>1683</v>
      </c>
      <c r="B8" s="10">
        <f>SUMIFS(Price_Paid,Property_Type,$A8)</f>
        <v>23934000</v>
      </c>
      <c r="C8" s="10">
        <f>SUMIFS(Price_Paid,Property_Type,$A8,Year_Sold,C$3)</f>
        <v>10734000</v>
      </c>
      <c r="D8" s="10">
        <f>SUMIFS(Price_Paid,Property_Type,$A8,Year_Sold,D$3)</f>
        <v>12550000</v>
      </c>
      <c r="E8" s="10">
        <f>SUMIFS(Price_Paid,Property_Type,$A8,Year_Sold,E$3)</f>
        <v>650000</v>
      </c>
    </row>
    <row r="9" spans="1:6" ht="15" thickBot="1" x14ac:dyDescent="0.35">
      <c r="A9" s="11" t="s">
        <v>314</v>
      </c>
      <c r="B9" s="12">
        <f>SUM(B4:B8)</f>
        <v>462271075</v>
      </c>
      <c r="C9" s="12">
        <f t="shared" ref="C9" si="0">SUM(C4:C8)</f>
        <v>180547516</v>
      </c>
      <c r="D9" s="12">
        <f t="shared" ref="D9:E9" si="1">SUM(D4:D8)</f>
        <v>200530767</v>
      </c>
      <c r="E9" s="12">
        <f t="shared" si="1"/>
        <v>81192792</v>
      </c>
    </row>
    <row r="10" spans="1:6" ht="15" thickTop="1" x14ac:dyDescent="0.3"/>
    <row r="11" spans="1:6" x14ac:dyDescent="0.3">
      <c r="A11" s="19" t="s">
        <v>1681</v>
      </c>
      <c r="B11" s="19">
        <v>2015</v>
      </c>
      <c r="C11" s="19"/>
    </row>
    <row r="12" spans="1:6" x14ac:dyDescent="0.3">
      <c r="A12" s="2" t="s">
        <v>20</v>
      </c>
      <c r="B12" s="7" t="s">
        <v>312</v>
      </c>
      <c r="C12" s="7" t="s">
        <v>315</v>
      </c>
    </row>
    <row r="13" spans="1:6" x14ac:dyDescent="0.3">
      <c r="A13" t="s">
        <v>1675</v>
      </c>
      <c r="B13">
        <f>COUNTIFS(Town,'Summary Data'!$A$12,Year_Sold,'Summary Data'!$B$11,Month_Sold,'Summary Data'!$A13)</f>
        <v>37</v>
      </c>
      <c r="C13" s="10">
        <f>SUMIFS(Price_Paid,Town,'Summary Data'!$A$12,Year_Sold,'Summary Data'!$B$11,Month_Sold,'Summary Data'!$A13)</f>
        <v>27259601</v>
      </c>
    </row>
    <row r="14" spans="1:6" x14ac:dyDescent="0.3">
      <c r="A14" t="s">
        <v>1676</v>
      </c>
      <c r="B14">
        <f>COUNTIFS(Town,'Summary Data'!$A$12,Year_Sold,'Summary Data'!$B$11,Month_Sold,'Summary Data'!$A14)</f>
        <v>28</v>
      </c>
      <c r="C14" s="10">
        <f>SUMIFS(Price_Paid,Town,'Summary Data'!$A$12,Year_Sold,'Summary Data'!$B$11,Month_Sold,'Summary Data'!$A14)</f>
        <v>18390849</v>
      </c>
    </row>
    <row r="15" spans="1:6" x14ac:dyDescent="0.3">
      <c r="A15" t="s">
        <v>1677</v>
      </c>
      <c r="B15">
        <f>COUNTIFS(Town,'Summary Data'!$A$12,Year_Sold,'Summary Data'!$B$11,Month_Sold,'Summary Data'!$A15)</f>
        <v>19</v>
      </c>
      <c r="C15" s="10">
        <f>SUMIFS(Price_Paid,Town,'Summary Data'!$A$12,Year_Sold,'Summary Data'!$B$11,Month_Sold,'Summary Data'!$A15)</f>
        <v>15697350</v>
      </c>
    </row>
    <row r="16" spans="1:6" x14ac:dyDescent="0.3">
      <c r="A16" t="s">
        <v>1678</v>
      </c>
      <c r="B16">
        <f>COUNTIFS(Town,'Summary Data'!$A$12,Year_Sold,'Summary Data'!$B$11,Month_Sold,'Summary Data'!$A16)</f>
        <v>13</v>
      </c>
      <c r="C16" s="10">
        <f>SUMIFS(Price_Paid,Town,'Summary Data'!$A$12,Year_Sold,'Summary Data'!$B$11,Month_Sold,'Summary Data'!$A16)</f>
        <v>7555000</v>
      </c>
    </row>
    <row r="17" spans="1:3" x14ac:dyDescent="0.3">
      <c r="A17" t="s">
        <v>1679</v>
      </c>
      <c r="B17">
        <f>COUNTIFS(Town,'Summary Data'!$A$12,Year_Sold,'Summary Data'!$B$11,Month_Sold,'Summary Data'!$A17)</f>
        <v>12</v>
      </c>
      <c r="C17" s="10">
        <f>SUMIFS(Price_Paid,Town,'Summary Data'!$A$12,Year_Sold,'Summary Data'!$B$11,Month_Sold,'Summary Data'!$A17)</f>
        <v>8462550</v>
      </c>
    </row>
    <row r="18" spans="1:3" x14ac:dyDescent="0.3">
      <c r="A18" t="s">
        <v>1680</v>
      </c>
      <c r="B18">
        <f>COUNTIFS(Town,'Summary Data'!$A$12,Year_Sold,'Summary Data'!$B$11,Month_Sold,'Summary Data'!$A18)</f>
        <v>14</v>
      </c>
      <c r="C18" s="10">
        <f>SUMIFS(Price_Paid,Town,'Summary Data'!$A$12,Year_Sold,'Summary Data'!$B$11,Month_Sold,'Summary Data'!$A18)</f>
        <v>10688450</v>
      </c>
    </row>
  </sheetData>
  <pageMargins left="0.7" right="0.7" top="0.75" bottom="0.75" header="0.3" footer="0.3"/>
  <ignoredErrors>
    <ignoredError sqref="C9:E9" formulaRange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89C5131-5666-4129-B47B-235898BB04E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Data'!C4:E4</xm:f>
              <xm:sqref>F4</xm:sqref>
            </x14:sparkline>
            <x14:sparkline>
              <xm:f>'Summary Data'!C5:E5</xm:f>
              <xm:sqref>F5</xm:sqref>
            </x14:sparkline>
            <x14:sparkline>
              <xm:f>'Summary Data'!C6:E6</xm:f>
              <xm:sqref>F6</xm:sqref>
            </x14:sparkline>
            <x14:sparkline>
              <xm:f>'Summary Data'!C7:E7</xm:f>
              <xm:sqref>F7</xm:sqref>
            </x14:sparkline>
            <x14:sparkline>
              <xm:f>'Summary Data'!C8:E8</xm:f>
              <xm:sqref>F8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4.4" x14ac:dyDescent="0.3"/>
  <sheetData>
    <row r="1" spans="1:1" x14ac:dyDescent="0.3">
      <c r="A1" s="16" t="s">
        <v>1682</v>
      </c>
    </row>
    <row r="2" spans="1:1" x14ac:dyDescent="0.3">
      <c r="A2" t="s">
        <v>20</v>
      </c>
    </row>
    <row r="3" spans="1:1" x14ac:dyDescent="0.3">
      <c r="A3" t="s">
        <v>35</v>
      </c>
    </row>
    <row r="4" spans="1:1" x14ac:dyDescent="0.3">
      <c r="A4" t="s">
        <v>72</v>
      </c>
    </row>
    <row r="5" spans="1:1" x14ac:dyDescent="0.3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Ealing Property Sales</vt:lpstr>
      <vt:lpstr>Summary Data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Prakhar Binjola</cp:lastModifiedBy>
  <dcterms:created xsi:type="dcterms:W3CDTF">2017-07-27T01:27:30Z</dcterms:created>
  <dcterms:modified xsi:type="dcterms:W3CDTF">2023-10-01T21:54:26Z</dcterms:modified>
</cp:coreProperties>
</file>