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prakhar.saxena\Downloads\"/>
    </mc:Choice>
  </mc:AlternateContent>
  <xr:revisionPtr revIDLastSave="0" documentId="13_ncr:1_{590D82D2-D631-4B1F-A9C4-52FD1C3719D9}" xr6:coauthVersionLast="47" xr6:coauthVersionMax="47" xr10:uidLastSave="{00000000-0000-0000-0000-000000000000}"/>
  <bookViews>
    <workbookView xWindow="-110" yWindow="-110" windowWidth="19420" windowHeight="11500" activeTab="1" xr2:uid="{C9ACC579-9D71-49F6-AFC6-A27C1D44E158}"/>
  </bookViews>
  <sheets>
    <sheet name="All_India_Index_Upto_April23 (1" sheetId="1" r:id="rId1"/>
    <sheet name="Main Data" sheetId="2" r:id="rId2"/>
    <sheet name="P1" sheetId="3" r:id="rId3"/>
    <sheet name="P2" sheetId="5" r:id="rId4"/>
    <sheet name="P3" sheetId="6" r:id="rId5"/>
    <sheet name="P4" sheetId="7" r:id="rId6"/>
    <sheet name="P5" sheetId="8" r:id="rId7"/>
    <sheet name="Notes" sheetId="11" r:id="rId8"/>
  </sheets>
  <definedNames>
    <definedName name="_xlnm._FilterDatabase" localSheetId="1" hidden="1">'Main Data'!$A$1:$AD$371</definedName>
    <definedName name="_xlchart.v1.0" hidden="1">'P4'!$F$37:$F$61</definedName>
    <definedName name="_xlchart.v1.1" hidden="1">'P4'!$H$37:$H$61</definedName>
    <definedName name="_xlchart.v1.2" hidden="1">'P4'!$H$46:$H$70</definedName>
    <definedName name="_xlchart.v1.3" hidden="1">'P4'!$J$46:$J$70</definedName>
    <definedName name="_xlchart.v1.4" hidden="1">'P4'!$H$14:$H$38</definedName>
    <definedName name="_xlchart.v1.5" hidden="1">'P4'!$J$14:$J$38</definedName>
    <definedName name="_xlchart.v1.6" hidden="1">'P4'!$D$14:$D$38</definedName>
    <definedName name="_xlchart.v1.7" hidden="1">'P4'!$F$14:$F$38</definedName>
    <definedName name="_xlchart.v1.8" hidden="1">'P4'!$D$46:$D$70</definedName>
    <definedName name="_xlchart.v1.9" hidden="1">'P4'!$F$46:$F$70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8" i="6" l="1"/>
  <c r="N49" i="6"/>
  <c r="N50" i="6"/>
  <c r="N51" i="6"/>
  <c r="N52" i="6"/>
  <c r="N53" i="6"/>
  <c r="N54" i="6"/>
  <c r="N55" i="6"/>
  <c r="N56" i="6"/>
  <c r="N57" i="6"/>
  <c r="N58" i="6"/>
  <c r="N59" i="6"/>
  <c r="N60" i="6"/>
  <c r="M49" i="6"/>
  <c r="M50" i="6"/>
  <c r="M51" i="6"/>
  <c r="M52" i="6"/>
  <c r="M53" i="6"/>
  <c r="M54" i="6"/>
  <c r="M55" i="6"/>
  <c r="M56" i="6"/>
  <c r="M57" i="6"/>
  <c r="M58" i="6"/>
  <c r="M59" i="6"/>
  <c r="M60" i="6"/>
  <c r="M48" i="6"/>
  <c r="L49" i="6"/>
  <c r="L50" i="6"/>
  <c r="L51" i="6"/>
  <c r="L52" i="6"/>
  <c r="L53" i="6"/>
  <c r="L54" i="6"/>
  <c r="L55" i="6"/>
  <c r="L56" i="6"/>
  <c r="L57" i="6"/>
  <c r="L58" i="6"/>
  <c r="L59" i="6"/>
  <c r="L60" i="6"/>
  <c r="L48" i="6"/>
  <c r="K59" i="6"/>
  <c r="K60" i="6"/>
  <c r="K49" i="6"/>
  <c r="K50" i="6"/>
  <c r="K51" i="6"/>
  <c r="K52" i="6"/>
  <c r="K53" i="6"/>
  <c r="K54" i="6"/>
  <c r="K55" i="6"/>
  <c r="K56" i="6"/>
  <c r="K57" i="6"/>
  <c r="K58" i="6"/>
  <c r="K48" i="6"/>
  <c r="J59" i="6"/>
  <c r="J60" i="6"/>
  <c r="J49" i="6"/>
  <c r="J50" i="6"/>
  <c r="J51" i="6"/>
  <c r="J52" i="6"/>
  <c r="J53" i="6"/>
  <c r="J54" i="6"/>
  <c r="J55" i="6"/>
  <c r="J56" i="6"/>
  <c r="J57" i="6"/>
  <c r="J58" i="6"/>
  <c r="J48" i="6"/>
  <c r="I55" i="6"/>
  <c r="I56" i="6"/>
  <c r="I57" i="6"/>
  <c r="I58" i="6"/>
  <c r="I59" i="6"/>
  <c r="I60" i="6"/>
  <c r="I49" i="6"/>
  <c r="I50" i="6"/>
  <c r="I51" i="6"/>
  <c r="I52" i="6"/>
  <c r="I53" i="6"/>
  <c r="I54" i="6"/>
  <c r="I48" i="6"/>
  <c r="H53" i="6"/>
  <c r="H54" i="6"/>
  <c r="H55" i="6"/>
  <c r="H56" i="6"/>
  <c r="H57" i="6"/>
  <c r="H58" i="6"/>
  <c r="H59" i="6"/>
  <c r="H60" i="6"/>
  <c r="H49" i="6"/>
  <c r="H50" i="6"/>
  <c r="H51" i="6"/>
  <c r="H52" i="6"/>
  <c r="H48" i="6"/>
  <c r="G56" i="6"/>
  <c r="G57" i="6"/>
  <c r="G58" i="6"/>
  <c r="G59" i="6"/>
  <c r="G60" i="6"/>
  <c r="G53" i="6"/>
  <c r="G54" i="6"/>
  <c r="G55" i="6"/>
  <c r="G49" i="6"/>
  <c r="G50" i="6"/>
  <c r="G51" i="6"/>
  <c r="G52" i="6"/>
  <c r="G48" i="6"/>
  <c r="F53" i="6"/>
  <c r="F54" i="6"/>
  <c r="F55" i="6"/>
  <c r="F56" i="6"/>
  <c r="F57" i="6"/>
  <c r="F58" i="6"/>
  <c r="F59" i="6"/>
  <c r="F60" i="6"/>
  <c r="F51" i="6"/>
  <c r="F52" i="6"/>
  <c r="F49" i="6"/>
  <c r="F50" i="6"/>
  <c r="F48" i="6"/>
  <c r="E60" i="6"/>
  <c r="E52" i="6"/>
  <c r="E53" i="6"/>
  <c r="E54" i="6"/>
  <c r="E55" i="6"/>
  <c r="E56" i="6"/>
  <c r="E57" i="6"/>
  <c r="E58" i="6"/>
  <c r="E59" i="6"/>
  <c r="E51" i="6"/>
  <c r="E49" i="6"/>
  <c r="E50" i="6"/>
  <c r="E48" i="6"/>
  <c r="D50" i="6"/>
  <c r="D51" i="6"/>
  <c r="D62" i="6" s="1"/>
  <c r="D52" i="6"/>
  <c r="D53" i="6"/>
  <c r="D54" i="6"/>
  <c r="D55" i="6"/>
  <c r="D56" i="6"/>
  <c r="D57" i="6"/>
  <c r="D58" i="6"/>
  <c r="D59" i="6"/>
  <c r="D60" i="6"/>
  <c r="D49" i="6"/>
  <c r="D48" i="6"/>
  <c r="R12" i="5"/>
  <c r="M5" i="11"/>
  <c r="L5" i="11"/>
  <c r="K5" i="11"/>
  <c r="K4" i="11"/>
  <c r="K3" i="11"/>
  <c r="H5" i="11"/>
  <c r="F3" i="11"/>
  <c r="J70" i="7"/>
  <c r="J69" i="7"/>
  <c r="J68" i="7"/>
  <c r="J67" i="7"/>
  <c r="J66" i="7"/>
  <c r="J65" i="7"/>
  <c r="J64" i="7"/>
  <c r="J63" i="7"/>
  <c r="J62" i="7"/>
  <c r="J61" i="7"/>
  <c r="J60" i="7"/>
  <c r="J59" i="7"/>
  <c r="J58" i="7"/>
  <c r="J57" i="7"/>
  <c r="J56" i="7"/>
  <c r="J55" i="7"/>
  <c r="J54" i="7"/>
  <c r="J53" i="7"/>
  <c r="J52" i="7"/>
  <c r="J51" i="7"/>
  <c r="J50" i="7"/>
  <c r="J49" i="7"/>
  <c r="J48" i="7"/>
  <c r="J47" i="7"/>
  <c r="F70" i="7"/>
  <c r="F69" i="7"/>
  <c r="F68" i="7"/>
  <c r="F67" i="7"/>
  <c r="F66" i="7"/>
  <c r="F65" i="7"/>
  <c r="F64" i="7"/>
  <c r="F63" i="7"/>
  <c r="F62" i="7"/>
  <c r="F61" i="7"/>
  <c r="F60" i="7"/>
  <c r="F59" i="7"/>
  <c r="F58" i="7"/>
  <c r="F57" i="7"/>
  <c r="F56" i="7"/>
  <c r="F55" i="7"/>
  <c r="F54" i="7"/>
  <c r="F53" i="7"/>
  <c r="F52" i="7"/>
  <c r="F51" i="7"/>
  <c r="F50" i="7"/>
  <c r="F49" i="7"/>
  <c r="F48" i="7"/>
  <c r="F47" i="7"/>
  <c r="J38" i="7"/>
  <c r="J37" i="7"/>
  <c r="J36" i="7"/>
  <c r="J35" i="7"/>
  <c r="J34" i="7"/>
  <c r="J33" i="7"/>
  <c r="J32" i="7"/>
  <c r="J31" i="7"/>
  <c r="J30" i="7"/>
  <c r="J29" i="7"/>
  <c r="J28" i="7"/>
  <c r="J27" i="7"/>
  <c r="J26" i="7"/>
  <c r="J25" i="7"/>
  <c r="J24" i="7"/>
  <c r="J23" i="7"/>
  <c r="J22" i="7"/>
  <c r="J21" i="7"/>
  <c r="J20" i="7"/>
  <c r="J19" i="7"/>
  <c r="J18" i="7"/>
  <c r="J17" i="7"/>
  <c r="J16" i="7"/>
  <c r="J15" i="7"/>
  <c r="F38" i="7"/>
  <c r="F37" i="7"/>
  <c r="F36" i="7"/>
  <c r="F35" i="7"/>
  <c r="F34" i="7"/>
  <c r="F33" i="7"/>
  <c r="F32" i="7"/>
  <c r="F31" i="7"/>
  <c r="F30" i="7"/>
  <c r="F29" i="7"/>
  <c r="F28" i="7"/>
  <c r="F27" i="7"/>
  <c r="F26" i="7"/>
  <c r="F25" i="7"/>
  <c r="F24" i="7"/>
  <c r="F23" i="7"/>
  <c r="F22" i="7"/>
  <c r="F21" i="7"/>
  <c r="F20" i="7"/>
  <c r="F19" i="7"/>
  <c r="F18" i="7"/>
  <c r="F17" i="7"/>
  <c r="F16" i="7"/>
  <c r="F15" i="7"/>
  <c r="D19" i="6"/>
  <c r="D21" i="6"/>
  <c r="D20" i="6"/>
  <c r="D18" i="6"/>
  <c r="D17" i="6"/>
  <c r="D16" i="6"/>
  <c r="D15" i="6"/>
  <c r="D14" i="6"/>
  <c r="D13" i="6"/>
  <c r="D12" i="6"/>
  <c r="D11" i="6"/>
  <c r="D10" i="6"/>
  <c r="S12" i="5"/>
  <c r="I62" i="6" l="1"/>
  <c r="E62" i="6"/>
  <c r="G62" i="6"/>
  <c r="F62" i="6"/>
  <c r="H62" i="6"/>
  <c r="J62" i="6"/>
  <c r="L62" i="6"/>
  <c r="M62" i="6"/>
  <c r="N62" i="6"/>
  <c r="K62" i="6"/>
  <c r="O19" i="3" l="1"/>
  <c r="R19" i="3" s="1"/>
  <c r="N19" i="3"/>
  <c r="Q16" i="3" s="1"/>
  <c r="J40" i="3"/>
  <c r="J30" i="3"/>
  <c r="J26" i="3"/>
  <c r="J22" i="3"/>
  <c r="I40" i="3"/>
  <c r="I30" i="3"/>
  <c r="I26" i="3"/>
  <c r="I22" i="3"/>
  <c r="P19" i="3"/>
  <c r="S16" i="3" s="1"/>
  <c r="H40" i="3"/>
  <c r="H30" i="3"/>
  <c r="H26" i="3"/>
  <c r="H22" i="3"/>
  <c r="R16" i="3" l="1"/>
  <c r="R18" i="3"/>
  <c r="R17" i="3"/>
  <c r="R15" i="3"/>
  <c r="Q17" i="3"/>
  <c r="Q18" i="3"/>
  <c r="Q15" i="3"/>
  <c r="Q19" i="3"/>
  <c r="S15" i="3"/>
  <c r="S19" i="3"/>
  <c r="S18" i="3"/>
  <c r="S17" i="3"/>
</calcChain>
</file>

<file path=xl/sharedStrings.xml><?xml version="1.0" encoding="utf-8"?>
<sst xmlns="http://schemas.openxmlformats.org/spreadsheetml/2006/main" count="2360" uniqueCount="122">
  <si>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</si>
  <si>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</si>
  <si>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</si>
  <si>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</si>
  <si>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</si>
  <si>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</si>
  <si>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</si>
  <si>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</si>
  <si>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</si>
  <si>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</si>
  <si>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</si>
  <si>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</si>
  <si>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</si>
  <si>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</si>
  <si>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</si>
  <si>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</si>
  <si>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</si>
  <si>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</si>
  <si>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</si>
  <si>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</si>
  <si>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</si>
  <si>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</si>
  <si>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</si>
  <si>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</si>
  <si>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</si>
  <si>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</si>
  <si>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</si>
  <si>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</si>
  <si>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</si>
  <si>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</si>
  <si>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</si>
  <si>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</si>
  <si>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</si>
  <si>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</si>
  <si>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</si>
  <si>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</si>
  <si>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</si>
  <si>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</si>
  <si>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</si>
  <si>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</si>
  <si>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</si>
  <si>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</si>
  <si>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</si>
  <si>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</si>
  <si>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</si>
  <si>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</si>
  <si>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</si>
  <si>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</si>
  <si>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</si>
  <si>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FOOD</t>
  </si>
  <si>
    <t>Category</t>
  </si>
  <si>
    <t>Category Items</t>
  </si>
  <si>
    <t>Food</t>
  </si>
  <si>
    <t>Needs</t>
  </si>
  <si>
    <t>Beverages &amp; Drugs</t>
  </si>
  <si>
    <t>Total</t>
  </si>
  <si>
    <t>R+U</t>
  </si>
  <si>
    <t>Rural + Urban</t>
  </si>
  <si>
    <t>%contribution(rural)</t>
  </si>
  <si>
    <t>%contribution(urban)</t>
  </si>
  <si>
    <t>% contribution(r+u)</t>
  </si>
  <si>
    <t>Conclusion</t>
  </si>
  <si>
    <r>
      <t>Food has highest contribution towards</t>
    </r>
    <r>
      <rPr>
        <b/>
        <sz val="11"/>
        <color theme="1"/>
        <rFont val="Aptos Narrow"/>
        <family val="2"/>
        <scheme val="minor"/>
      </rPr>
      <t xml:space="preserve"> CPI</t>
    </r>
    <r>
      <rPr>
        <sz val="11"/>
        <color theme="1"/>
        <rFont val="Aptos Narrow"/>
        <family val="2"/>
        <scheme val="minor"/>
      </rPr>
      <t xml:space="preserve"> Calculation in all the regions.</t>
    </r>
  </si>
  <si>
    <t>Note</t>
  </si>
  <si>
    <t>Not Including columns food and beverages / cloth and footwear as they itself is a broader category and ignored housing due to insufficient data.</t>
  </si>
  <si>
    <t>Due to unavailability of 2023 full data, we are finding till 2022</t>
  </si>
  <si>
    <t>Inflation</t>
  </si>
  <si>
    <t>Note- Highest Inflation Find in year 2019 and the reason is increase in the price in food and beverages broader category.</t>
  </si>
  <si>
    <t>Source - https://www.economicshelp.org/macroeconomics/inflation/causes-inflation/</t>
  </si>
  <si>
    <t>CPI</t>
  </si>
  <si>
    <t>conclusion of objective 1 - Highest Inflation found in June 2022, and lowest inflation found in feb 2023</t>
  </si>
  <si>
    <t xml:space="preserve">Objective 2 </t>
  </si>
  <si>
    <t>24 months before mar 20 and 24 months after mar 20</t>
  </si>
  <si>
    <t>Will take inflation in needs and food category</t>
  </si>
  <si>
    <t>Food Category</t>
  </si>
  <si>
    <t>Food Category (Before COVID)</t>
  </si>
  <si>
    <t>Food Category (After Covid)</t>
  </si>
  <si>
    <t>March'20 pivot point</t>
  </si>
  <si>
    <t>Needs Before COVID</t>
  </si>
  <si>
    <t>Needs After COVID</t>
  </si>
  <si>
    <t>Objective: 5th Problem Statement</t>
  </si>
  <si>
    <t>5. Investigate how major global economic events (like imported crude oil price fluctuations) have influenced India's inflation. This can include an analysis of imported goods and their price trends.</t>
  </si>
  <si>
    <t>• For the purpose of this analysis, focus only on the imported oil price fluctuations for years 2021 to 2023 (Month-on-month)</t>
  </si>
  <si>
    <t>• Identify trends in oil price change with change in inflation prices of all the categories and identify category whose inflation prices strongly changes with fluctuations in imported oil price (Hint: you can use correl function)</t>
  </si>
  <si>
    <t xml:space="preserve"> </t>
  </si>
  <si>
    <t>=CORREL(E15:AG15,E10:AG10)</t>
  </si>
  <si>
    <t>Crude Oil price</t>
  </si>
  <si>
    <t>Broader Category</t>
  </si>
  <si>
    <t>Correlation</t>
  </si>
  <si>
    <t>Insights:</t>
  </si>
  <si>
    <t>&gt;Strong Positive Correlation with Oils and Fats (59%)</t>
  </si>
  <si>
    <t>&gt;Eggs Show Negative Correlation (-17%)</t>
  </si>
  <si>
    <t>&gt;Moderate Correlation in Food and Beverages (51%)&gt;</t>
  </si>
  <si>
    <t>&gt;Clothing and Footwear (55%),indicating that the production and transportation costs of apparel are affected by crude oil price changes</t>
  </si>
  <si>
    <t>&gt;Vegetables and Fruits Exhibit Lower Correlation (18% and 46%)</t>
  </si>
  <si>
    <t>&gt;Meat and fish has the highest correlation of 63%</t>
  </si>
  <si>
    <t>&gt;Feed and Production: Rising oil prices can drive up the cost of animal feed, indirectly increasing meat prices.</t>
  </si>
  <si>
    <t>Beverages and Drugs</t>
  </si>
  <si>
    <t>correlation formula</t>
  </si>
  <si>
    <t>Objective: 1st Problem Statement</t>
  </si>
  <si>
    <t>1. Based on the latest month data, identify the contribution of different broader categories (food, energy, transportation, education, etc.) towards the CPI basket. Broader categories (buckets) can be created by combining similar categories into one bucket; Ex.: Meals, Beverages, Cereals, can be clubbed to create "Food" category, etc.</t>
  </si>
  <si>
    <t>• Which broader category has the highest contribution towards towards CPI calculation</t>
  </si>
  <si>
    <t>• Contribution is calculated by evaluating the underlying index values for broader category and should add to 100% when contribution from different broader categories are added.</t>
  </si>
  <si>
    <t>2. A trend of Y-o-Y increase in CPI (rural + urban) inflation starting 2017 for the entire basket of products combined.</t>
  </si>
  <si>
    <t>• Create a graph depicting the growth rate Y-o-Y and identify the year with highest inflation rate</t>
  </si>
  <si>
    <t>• Highlight the reason why the year has the highest inflation (based on research).</t>
  </si>
  <si>
    <t>For Claculating Inflation of 2017 -</t>
  </si>
  <si>
    <t xml:space="preserve">2016 dec value </t>
  </si>
  <si>
    <t>2017 dec value</t>
  </si>
  <si>
    <t>Objective: 3rd Problem Statement</t>
  </si>
  <si>
    <t>3. With India's retail inflation reaching a 3-month high of 5.55% in November 2023, largely due to a sharp rise in food prices. Analyze the following for 12 months ending May'23  inflation</t>
  </si>
  <si>
    <t>• Investigate trends in the prices of broader food bucket category and evaluate month-on-month changes. Highlight month with highest and lowest food inflation</t>
  </si>
  <si>
    <t>• Identify the absolute changes in inflation over the same 12 months period and identify the biggest individual category contributor (only within broader food category) towards</t>
  </si>
  <si>
    <t>INFLATION TABLE</t>
  </si>
  <si>
    <t>1 - Spices has highest Inflation Rate among all the food categories in last 12 month period.</t>
  </si>
  <si>
    <t>2 - Oils and Fats has Lowest.</t>
  </si>
  <si>
    <t>Objective: 4th Problem Statement</t>
  </si>
  <si>
    <t>4. Investigate how the onset and progression of the COVID-19 pandemic affected inflation rates in India.</t>
  </si>
  <si>
    <t>Analyze the Impact of key pandemic milestone (first lockdown) on the CPI inflation %, specially focus on categories like healthcare, food, and essential services</t>
  </si>
  <si>
    <t>Hint: You can consider Mar'20 as the onset of covid, and can compare the inflation trend before and after Mar'20 to see if there is a change in inflation % before and after.</t>
  </si>
  <si>
    <t>For Food Items, before covid highest inflation was found in year 2019(may, oct and dec) but after covid it went down and stable but a sudden hike found in June'20, which got stablised in year 2021 (Oct'21 and May'21)</t>
  </si>
  <si>
    <t>For Needs,there is no such major hike found between before and after covid it went 24% in 4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</si>
</sst>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6"/>
      <color theme="1"/>
      <name val="Aptos Narrow"/>
      <family val="2"/>
      <scheme val="minor"/>
    </font>
    <font>
      <sz val="14"/>
      <color theme="1"/>
      <name val="Aptos Narrow"/>
      <family val="2"/>
      <scheme val="minor"/>
    </font>
    <font>
      <sz val="15"/>
      <color theme="1"/>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70C0"/>
        <bgColor indexed="64"/>
      </patternFill>
    </fill>
    <fill>
      <patternFill patternType="solid">
        <fgColor rgb="FF00B0F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2"/>
        <bgColor indexed="64"/>
      </patternFill>
    </fill>
    <fill>
      <patternFill patternType="solid">
        <fgColor theme="9"/>
        <bgColor indexed="64"/>
      </patternFill>
    </fill>
    <fill>
      <patternFill patternType="solid">
        <fgColor theme="5"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10" xfId="0" applyBorder="1"/>
    <xf numFmtId="0" fontId="16" fillId="0" borderId="10" xfId="0" applyFont="1" applyBorder="1"/>
    <xf numFmtId="9" fontId="0" fillId="0" borderId="0" xfId="1" applyFont="1"/>
    <xf numFmtId="0" fontId="0" fillId="34" borderId="10" xfId="0" applyFill="1" applyBorder="1"/>
    <xf numFmtId="0" fontId="0" fillId="35" borderId="10" xfId="0" applyFill="1" applyBorder="1"/>
    <xf numFmtId="0" fontId="0" fillId="36" borderId="10" xfId="0" applyFill="1" applyBorder="1"/>
    <xf numFmtId="0" fontId="0" fillId="37" borderId="10" xfId="0" applyFill="1" applyBorder="1"/>
    <xf numFmtId="0" fontId="0" fillId="0" borderId="0" xfId="0" applyBorder="1"/>
    <xf numFmtId="9" fontId="0" fillId="0" borderId="0" xfId="1" applyFont="1" applyBorder="1"/>
    <xf numFmtId="0" fontId="0" fillId="0" borderId="11" xfId="0" applyBorder="1"/>
    <xf numFmtId="0" fontId="0" fillId="0" borderId="12" xfId="0" applyBorder="1"/>
    <xf numFmtId="0" fontId="0" fillId="0" borderId="13" xfId="0" applyBorder="1"/>
    <xf numFmtId="0" fontId="0" fillId="0" borderId="15" xfId="0" applyBorder="1"/>
    <xf numFmtId="9" fontId="0" fillId="0" borderId="10" xfId="1" applyFont="1" applyBorder="1"/>
    <xf numFmtId="0" fontId="0" fillId="0" borderId="0" xfId="0" applyAlignment="1"/>
    <xf numFmtId="17" fontId="0" fillId="0" borderId="10" xfId="0" applyNumberFormat="1" applyBorder="1"/>
    <xf numFmtId="0" fontId="0" fillId="0" borderId="18" xfId="0" applyBorder="1" applyAlignment="1"/>
    <xf numFmtId="0" fontId="0" fillId="0" borderId="19" xfId="0" applyBorder="1" applyAlignment="1"/>
    <xf numFmtId="17" fontId="0" fillId="0" borderId="0" xfId="0" applyNumberFormat="1" applyBorder="1"/>
    <xf numFmtId="0" fontId="0" fillId="0" borderId="0" xfId="1" applyNumberFormat="1" applyFont="1" applyBorder="1"/>
    <xf numFmtId="0" fontId="0" fillId="0" borderId="20" xfId="0" applyBorder="1"/>
    <xf numFmtId="0" fontId="0" fillId="0" borderId="14" xfId="0" applyBorder="1"/>
    <xf numFmtId="0" fontId="0" fillId="0" borderId="21" xfId="0" applyBorder="1"/>
    <xf numFmtId="0" fontId="0" fillId="0" borderId="16" xfId="0" applyBorder="1"/>
    <xf numFmtId="0" fontId="0" fillId="39" borderId="20" xfId="0" applyFill="1" applyBorder="1"/>
    <xf numFmtId="0" fontId="0" fillId="39" borderId="12" xfId="0" applyFill="1" applyBorder="1"/>
    <xf numFmtId="0" fontId="19" fillId="0" borderId="0" xfId="0" applyFont="1"/>
    <xf numFmtId="0" fontId="20" fillId="0" borderId="0" xfId="0" applyFont="1"/>
    <xf numFmtId="0" fontId="0" fillId="0" borderId="17" xfId="0" applyBorder="1"/>
    <xf numFmtId="0" fontId="0" fillId="0" borderId="0" xfId="0" applyAlignment="1">
      <alignment vertical="top"/>
    </xf>
    <xf numFmtId="0" fontId="16" fillId="0" borderId="0" xfId="0" applyFont="1" applyBorder="1"/>
    <xf numFmtId="0" fontId="0" fillId="0" borderId="0" xfId="0" applyBorder="1" applyAlignment="1">
      <alignment horizontal="center"/>
    </xf>
    <xf numFmtId="0" fontId="0" fillId="33" borderId="13" xfId="0" applyFill="1" applyBorder="1"/>
    <xf numFmtId="0" fontId="14" fillId="0" borderId="13" xfId="0" applyFont="1" applyBorder="1"/>
    <xf numFmtId="0" fontId="16" fillId="33" borderId="10" xfId="0" applyFont="1" applyFill="1" applyBorder="1"/>
    <xf numFmtId="0" fontId="0" fillId="33" borderId="0" xfId="0" applyFill="1" applyBorder="1"/>
    <xf numFmtId="0" fontId="0" fillId="38" borderId="0" xfId="0" applyFill="1" applyBorder="1"/>
    <xf numFmtId="170" fontId="0" fillId="0" borderId="10" xfId="1" applyNumberFormat="1" applyFont="1" applyBorder="1"/>
    <xf numFmtId="16" fontId="0" fillId="0" borderId="10" xfId="0" applyNumberFormat="1" applyBorder="1"/>
    <xf numFmtId="0" fontId="0" fillId="40" borderId="13" xfId="0" applyFill="1" applyBorder="1"/>
    <xf numFmtId="0" fontId="0" fillId="40" borderId="0" xfId="0" applyFill="1" applyBorder="1"/>
    <xf numFmtId="0" fontId="0" fillId="39" borderId="10" xfId="0" applyFill="1" applyBorder="1" applyAlignment="1">
      <alignment horizontal="center"/>
    </xf>
    <xf numFmtId="0" fontId="0" fillId="39" borderId="10" xfId="0" applyFill="1" applyBorder="1"/>
    <xf numFmtId="17" fontId="0" fillId="0" borderId="10" xfId="0" applyNumberFormat="1" applyFill="1" applyBorder="1"/>
    <xf numFmtId="0" fontId="0" fillId="39" borderId="10" xfId="0" applyFill="1" applyBorder="1" applyAlignment="1">
      <alignment horizontal="center"/>
    </xf>
    <xf numFmtId="0" fontId="0" fillId="39" borderId="23" xfId="0" applyFill="1" applyBorder="1" applyAlignment="1">
      <alignment horizontal="center"/>
    </xf>
    <xf numFmtId="0" fontId="0" fillId="39" borderId="24" xfId="0" applyFill="1" applyBorder="1" applyAlignment="1">
      <alignment horizontal="center"/>
    </xf>
    <xf numFmtId="0" fontId="0" fillId="39" borderId="22" xfId="0" applyFill="1" applyBorder="1" applyAlignment="1">
      <alignment horizontal="center"/>
    </xf>
    <xf numFmtId="0" fontId="16" fillId="0" borderId="17" xfId="0" applyFont="1" applyBorder="1" applyAlignment="1"/>
    <xf numFmtId="0" fontId="16" fillId="0" borderId="18" xfId="0" applyFont="1" applyBorder="1" applyAlignment="1"/>
    <xf numFmtId="0" fontId="0" fillId="40" borderId="20" xfId="0" applyFill="1" applyBorder="1"/>
    <xf numFmtId="0" fontId="0" fillId="40" borderId="12" xfId="0" applyFill="1" applyBorder="1"/>
    <xf numFmtId="0" fontId="0" fillId="40" borderId="14" xfId="0" applyFill="1" applyBorder="1"/>
    <xf numFmtId="0" fontId="0" fillId="40" borderId="21" xfId="0" applyFill="1" applyBorder="1"/>
    <xf numFmtId="0" fontId="0" fillId="40" borderId="16" xfId="0" applyFill="1" applyBorder="1"/>
    <xf numFmtId="0" fontId="21" fillId="40" borderId="11" xfId="0" applyFont="1" applyFill="1" applyBorder="1"/>
    <xf numFmtId="0" fontId="21" fillId="40" borderId="20" xfId="0" applyFont="1" applyFill="1" applyBorder="1"/>
    <xf numFmtId="0" fontId="21" fillId="40" borderId="13" xfId="0" applyFont="1" applyFill="1" applyBorder="1"/>
    <xf numFmtId="0" fontId="21" fillId="40" borderId="0" xfId="0" applyFont="1" applyFill="1" applyBorder="1"/>
    <xf numFmtId="0" fontId="21" fillId="40" borderId="15" xfId="0" applyFont="1" applyFill="1" applyBorder="1"/>
    <xf numFmtId="0" fontId="21" fillId="40" borderId="21"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font>
        <b val="0"/>
        <i val="0"/>
        <strike val="0"/>
        <condense val="0"/>
        <extend val="0"/>
        <outline val="0"/>
        <shadow val="0"/>
        <u val="none"/>
        <vertAlign val="baseline"/>
        <sz val="11"/>
        <color theme="1"/>
        <name val="Aptos Narrow"/>
        <family val="2"/>
        <scheme val="minor"/>
      </font>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Contribution</a:t>
            </a:r>
            <a:r>
              <a:rPr lang="en-IN" baseline="0"/>
              <a:t>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'P1'!$N$13</c:f>
              <c:strCache>
                <c:ptCount val="1"/>
                <c:pt idx="0">
                  <c:v>Rural</c:v>
                </c:pt>
              </c:strCache>
            </c:strRef>
          </c:tx>
          <c:spPr>
            <a:solidFill>
              <a:schemeClr val="accent1"/>
            </a:solidFill>
            <a:ln>
              <a:noFill/>
            </a:ln>
            <a:effectLst/>
          </c:spPr>
          <c:invertIfNegative val="0"/>
          <c:cat>
            <c:strRef>
              <c:f>'P1'!$M$14:$M$19</c:f>
              <c:strCache>
                <c:ptCount val="6"/>
                <c:pt idx="1">
                  <c:v>Food</c:v>
                </c:pt>
                <c:pt idx="2">
                  <c:v>Beverages &amp; Drugs</c:v>
                </c:pt>
                <c:pt idx="3">
                  <c:v>Clothing and footwear</c:v>
                </c:pt>
                <c:pt idx="4">
                  <c:v>Needs</c:v>
                </c:pt>
                <c:pt idx="5">
                  <c:v>Total</c:v>
                </c:pt>
              </c:strCache>
            </c:strRef>
          </c:cat>
          <c:val>
            <c:numRef>
              <c:f>'P1'!$N$14:$N$19</c:f>
              <c:numCache>
                <c:formatCode>General</c:formatCode>
                <c:ptCount val="6"/>
                <c:pt idx="1">
                  <c:v>1935.2</c:v>
                </c:pt>
                <c:pt idx="2">
                  <c:v>378.6</c:v>
                </c:pt>
                <c:pt idx="3">
                  <c:v>379.1</c:v>
                </c:pt>
                <c:pt idx="4">
                  <c:v>1438.3</c:v>
                </c:pt>
                <c:pt idx="5">
                  <c:v>4131.2</c:v>
                </c:pt>
              </c:numCache>
            </c:numRef>
          </c:val>
          <c:extLst>
            <c:ext xmlns:c16="http://schemas.microsoft.com/office/drawing/2014/chart" uri="{C3380CC4-5D6E-409C-BE32-E72D297353CC}">
              <c16:uniqueId val="{00000000-9A88-4DFA-AFA0-693A5768C263}"/>
            </c:ext>
          </c:extLst>
        </c:ser>
        <c:ser>
          <c:idx val="1"/>
          <c:order val="1"/>
          <c:tx>
            <c:strRef>
              <c:f>'P1'!$O$13</c:f>
              <c:strCache>
                <c:ptCount val="1"/>
                <c:pt idx="0">
                  <c:v>Urban</c:v>
                </c:pt>
              </c:strCache>
            </c:strRef>
          </c:tx>
          <c:spPr>
            <a:solidFill>
              <a:schemeClr val="accent2"/>
            </a:solidFill>
            <a:ln>
              <a:noFill/>
            </a:ln>
            <a:effectLst/>
          </c:spPr>
          <c:invertIfNegative val="0"/>
          <c:cat>
            <c:strRef>
              <c:f>'P1'!$M$14:$M$19</c:f>
              <c:strCache>
                <c:ptCount val="6"/>
                <c:pt idx="1">
                  <c:v>Food</c:v>
                </c:pt>
                <c:pt idx="2">
                  <c:v>Beverages &amp; Drugs</c:v>
                </c:pt>
                <c:pt idx="3">
                  <c:v>Clothing and footwear</c:v>
                </c:pt>
                <c:pt idx="4">
                  <c:v>Needs</c:v>
                </c:pt>
                <c:pt idx="5">
                  <c:v>Total</c:v>
                </c:pt>
              </c:strCache>
            </c:strRef>
          </c:cat>
          <c:val>
            <c:numRef>
              <c:f>'P1'!$O$14:$O$19</c:f>
              <c:numCache>
                <c:formatCode>General</c:formatCode>
                <c:ptCount val="6"/>
                <c:pt idx="1">
                  <c:v>1986.1000000000001</c:v>
                </c:pt>
                <c:pt idx="2">
                  <c:v>370.1</c:v>
                </c:pt>
                <c:pt idx="3">
                  <c:v>349.4</c:v>
                </c:pt>
                <c:pt idx="4">
                  <c:v>1397.2999999999997</c:v>
                </c:pt>
                <c:pt idx="5">
                  <c:v>4102.8999999999996</c:v>
                </c:pt>
              </c:numCache>
            </c:numRef>
          </c:val>
          <c:extLst>
            <c:ext xmlns:c16="http://schemas.microsoft.com/office/drawing/2014/chart" uri="{C3380CC4-5D6E-409C-BE32-E72D297353CC}">
              <c16:uniqueId val="{00000001-9A88-4DFA-AFA0-693A5768C263}"/>
            </c:ext>
          </c:extLst>
        </c:ser>
        <c:ser>
          <c:idx val="2"/>
          <c:order val="2"/>
          <c:tx>
            <c:strRef>
              <c:f>'P1'!$P$13</c:f>
              <c:strCache>
                <c:ptCount val="1"/>
                <c:pt idx="0">
                  <c:v>Rural + Urban</c:v>
                </c:pt>
              </c:strCache>
            </c:strRef>
          </c:tx>
          <c:spPr>
            <a:solidFill>
              <a:schemeClr val="accent3"/>
            </a:solidFill>
            <a:ln>
              <a:noFill/>
            </a:ln>
            <a:effectLst/>
          </c:spPr>
          <c:invertIfNegative val="0"/>
          <c:cat>
            <c:strRef>
              <c:f>'P1'!$M$14:$M$19</c:f>
              <c:strCache>
                <c:ptCount val="6"/>
                <c:pt idx="1">
                  <c:v>Food</c:v>
                </c:pt>
                <c:pt idx="2">
                  <c:v>Beverages &amp; Drugs</c:v>
                </c:pt>
                <c:pt idx="3">
                  <c:v>Clothing and footwear</c:v>
                </c:pt>
                <c:pt idx="4">
                  <c:v>Needs</c:v>
                </c:pt>
                <c:pt idx="5">
                  <c:v>Total</c:v>
                </c:pt>
              </c:strCache>
            </c:strRef>
          </c:cat>
          <c:val>
            <c:numRef>
              <c:f>'P1'!$P$14:$P$19</c:f>
              <c:numCache>
                <c:formatCode>General</c:formatCode>
                <c:ptCount val="6"/>
                <c:pt idx="1">
                  <c:v>1954.4</c:v>
                </c:pt>
                <c:pt idx="2">
                  <c:v>374.4</c:v>
                </c:pt>
                <c:pt idx="3">
                  <c:v>367</c:v>
                </c:pt>
                <c:pt idx="4">
                  <c:v>1417.7</c:v>
                </c:pt>
                <c:pt idx="5">
                  <c:v>4113.5</c:v>
                </c:pt>
              </c:numCache>
            </c:numRef>
          </c:val>
          <c:extLst>
            <c:ext xmlns:c16="http://schemas.microsoft.com/office/drawing/2014/chart" uri="{C3380CC4-5D6E-409C-BE32-E72D297353CC}">
              <c16:uniqueId val="{00000002-9A88-4DFA-AFA0-693A5768C263}"/>
            </c:ext>
          </c:extLst>
        </c:ser>
        <c:ser>
          <c:idx val="3"/>
          <c:order val="3"/>
          <c:tx>
            <c:strRef>
              <c:f>'P1'!$Q$13</c:f>
              <c:strCache>
                <c:ptCount val="1"/>
                <c:pt idx="0">
                  <c:v>%contribution(rural)</c:v>
                </c:pt>
              </c:strCache>
            </c:strRef>
          </c:tx>
          <c:spPr>
            <a:solidFill>
              <a:schemeClr val="accent4"/>
            </a:solidFill>
            <a:ln>
              <a:noFill/>
            </a:ln>
            <a:effectLst/>
          </c:spPr>
          <c:invertIfNegative val="0"/>
          <c:cat>
            <c:strRef>
              <c:f>'P1'!$M$14:$M$19</c:f>
              <c:strCache>
                <c:ptCount val="6"/>
                <c:pt idx="1">
                  <c:v>Food</c:v>
                </c:pt>
                <c:pt idx="2">
                  <c:v>Beverages &amp; Drugs</c:v>
                </c:pt>
                <c:pt idx="3">
                  <c:v>Clothing and footwear</c:v>
                </c:pt>
                <c:pt idx="4">
                  <c:v>Needs</c:v>
                </c:pt>
                <c:pt idx="5">
                  <c:v>Total</c:v>
                </c:pt>
              </c:strCache>
            </c:strRef>
          </c:cat>
          <c:val>
            <c:numRef>
              <c:f>'P1'!$Q$14:$Q$19</c:f>
              <c:numCache>
                <c:formatCode>0%</c:formatCode>
                <c:ptCount val="6"/>
                <c:pt idx="1">
                  <c:v>0.46843532145623551</c:v>
                </c:pt>
                <c:pt idx="2">
                  <c:v>9.1644074360960504E-2</c:v>
                </c:pt>
                <c:pt idx="3">
                  <c:v>9.1765104570100703E-2</c:v>
                </c:pt>
                <c:pt idx="4">
                  <c:v>0.34815549961270331</c:v>
                </c:pt>
                <c:pt idx="5">
                  <c:v>1</c:v>
                </c:pt>
              </c:numCache>
            </c:numRef>
          </c:val>
          <c:extLst>
            <c:ext xmlns:c16="http://schemas.microsoft.com/office/drawing/2014/chart" uri="{C3380CC4-5D6E-409C-BE32-E72D297353CC}">
              <c16:uniqueId val="{00000003-9A88-4DFA-AFA0-693A5768C263}"/>
            </c:ext>
          </c:extLst>
        </c:ser>
        <c:ser>
          <c:idx val="4"/>
          <c:order val="4"/>
          <c:tx>
            <c:strRef>
              <c:f>'P1'!$R$13</c:f>
              <c:strCache>
                <c:ptCount val="1"/>
                <c:pt idx="0">
                  <c:v>%contribution(urban)</c:v>
                </c:pt>
              </c:strCache>
            </c:strRef>
          </c:tx>
          <c:spPr>
            <a:solidFill>
              <a:schemeClr val="accent5"/>
            </a:solidFill>
            <a:ln>
              <a:noFill/>
            </a:ln>
            <a:effectLst/>
          </c:spPr>
          <c:invertIfNegative val="0"/>
          <c:cat>
            <c:strRef>
              <c:f>'P1'!$M$14:$M$19</c:f>
              <c:strCache>
                <c:ptCount val="6"/>
                <c:pt idx="1">
                  <c:v>Food</c:v>
                </c:pt>
                <c:pt idx="2">
                  <c:v>Beverages &amp; Drugs</c:v>
                </c:pt>
                <c:pt idx="3">
                  <c:v>Clothing and footwear</c:v>
                </c:pt>
                <c:pt idx="4">
                  <c:v>Needs</c:v>
                </c:pt>
                <c:pt idx="5">
                  <c:v>Total</c:v>
                </c:pt>
              </c:strCache>
            </c:strRef>
          </c:cat>
          <c:val>
            <c:numRef>
              <c:f>'P1'!$R$14:$R$19</c:f>
              <c:numCache>
                <c:formatCode>0%</c:formatCode>
                <c:ptCount val="6"/>
                <c:pt idx="1">
                  <c:v>0.48407224158522028</c:v>
                </c:pt>
                <c:pt idx="2">
                  <c:v>9.020448950742159E-2</c:v>
                </c:pt>
                <c:pt idx="3">
                  <c:v>8.5159277584147805E-2</c:v>
                </c:pt>
                <c:pt idx="4">
                  <c:v>0.34056399132321036</c:v>
                </c:pt>
                <c:pt idx="5">
                  <c:v>1</c:v>
                </c:pt>
              </c:numCache>
            </c:numRef>
          </c:val>
          <c:extLst>
            <c:ext xmlns:c16="http://schemas.microsoft.com/office/drawing/2014/chart" uri="{C3380CC4-5D6E-409C-BE32-E72D297353CC}">
              <c16:uniqueId val="{00000004-9A88-4DFA-AFA0-693A5768C263}"/>
            </c:ext>
          </c:extLst>
        </c:ser>
        <c:dLbls>
          <c:showLegendKey val="0"/>
          <c:showVal val="0"/>
          <c:showCatName val="0"/>
          <c:showSerName val="0"/>
          <c:showPercent val="0"/>
          <c:showBubbleSize val="0"/>
        </c:dLbls>
        <c:gapWidth val="219"/>
        <c:overlap val="-27"/>
        <c:axId val="1348901712"/>
        <c:axId val="1348902192"/>
      </c:barChart>
      <c:lineChart>
        <c:grouping val="standard"/>
        <c:varyColors val="0"/>
        <c:ser>
          <c:idx val="5"/>
          <c:order val="5"/>
          <c:tx>
            <c:strRef>
              <c:f>'P1'!$S$13</c:f>
              <c:strCache>
                <c:ptCount val="1"/>
                <c:pt idx="0">
                  <c:v>% contribution(r+u)</c:v>
                </c:pt>
              </c:strCache>
            </c:strRef>
          </c:tx>
          <c:spPr>
            <a:ln w="28575" cap="rnd">
              <a:solidFill>
                <a:schemeClr val="accent6"/>
              </a:solidFill>
              <a:round/>
            </a:ln>
            <a:effectLst/>
          </c:spPr>
          <c:marker>
            <c:symbol val="none"/>
          </c:marker>
          <c:cat>
            <c:strRef>
              <c:f>'P1'!$M$14:$M$19</c:f>
              <c:strCache>
                <c:ptCount val="6"/>
                <c:pt idx="1">
                  <c:v>Food</c:v>
                </c:pt>
                <c:pt idx="2">
                  <c:v>Beverages &amp; Drugs</c:v>
                </c:pt>
                <c:pt idx="3">
                  <c:v>Clothing and footwear</c:v>
                </c:pt>
                <c:pt idx="4">
                  <c:v>Needs</c:v>
                </c:pt>
                <c:pt idx="5">
                  <c:v>Total</c:v>
                </c:pt>
              </c:strCache>
            </c:strRef>
          </c:cat>
          <c:val>
            <c:numRef>
              <c:f>'P1'!$S$14:$S$19</c:f>
              <c:numCache>
                <c:formatCode>0%</c:formatCode>
                <c:ptCount val="6"/>
                <c:pt idx="1">
                  <c:v>0.47511851221587459</c:v>
                </c:pt>
                <c:pt idx="2">
                  <c:v>9.1017381791661592E-2</c:v>
                </c:pt>
                <c:pt idx="3">
                  <c:v>8.9218427130181105E-2</c:v>
                </c:pt>
                <c:pt idx="4">
                  <c:v>0.34464567886228276</c:v>
                </c:pt>
                <c:pt idx="5">
                  <c:v>1</c:v>
                </c:pt>
              </c:numCache>
            </c:numRef>
          </c:val>
          <c:smooth val="0"/>
          <c:extLst>
            <c:ext xmlns:c16="http://schemas.microsoft.com/office/drawing/2014/chart" uri="{C3380CC4-5D6E-409C-BE32-E72D297353CC}">
              <c16:uniqueId val="{00000005-9A88-4DFA-AFA0-693A5768C263}"/>
            </c:ext>
          </c:extLst>
        </c:ser>
        <c:dLbls>
          <c:showLegendKey val="0"/>
          <c:showVal val="0"/>
          <c:showCatName val="0"/>
          <c:showSerName val="0"/>
          <c:showPercent val="0"/>
          <c:showBubbleSize val="0"/>
        </c:dLbls>
        <c:marker val="1"/>
        <c:smooth val="0"/>
        <c:axId val="1348903152"/>
        <c:axId val="1348894512"/>
      </c:lineChart>
      <c:catAx>
        <c:axId val="134890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02192"/>
        <c:crosses val="autoZero"/>
        <c:auto val="1"/>
        <c:lblAlgn val="ctr"/>
        <c:lblOffset val="100"/>
        <c:noMultiLvlLbl val="0"/>
      </c:catAx>
      <c:valAx>
        <c:axId val="134890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01712"/>
        <c:crosses val="autoZero"/>
        <c:crossBetween val="between"/>
      </c:valAx>
      <c:valAx>
        <c:axId val="134889451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03152"/>
        <c:crosses val="max"/>
        <c:crossBetween val="between"/>
      </c:valAx>
      <c:catAx>
        <c:axId val="1348903152"/>
        <c:scaling>
          <c:orientation val="minMax"/>
        </c:scaling>
        <c:delete val="1"/>
        <c:axPos val="b"/>
        <c:numFmt formatCode="General" sourceLinked="1"/>
        <c:majorTickMark val="none"/>
        <c:minorTickMark val="none"/>
        <c:tickLblPos val="nextTo"/>
        <c:crossAx val="134889451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'P2'!$D$11</c:f>
              <c:strCache>
                <c:ptCount val="1"/>
                <c:pt idx="0">
                  <c:v>Inflation</c:v>
                </c:pt>
              </c:strCache>
            </c:strRef>
          </c:tx>
          <c:spPr>
            <a:ln w="28575" cap="rnd">
              <a:solidFill>
                <a:schemeClr val="accent1"/>
              </a:solidFill>
              <a:round/>
            </a:ln>
            <a:effectLst/>
          </c:spPr>
          <c:marker>
            <c:symbol val="none"/>
          </c:marker>
          <c:cat>
            <c:numRef>
              <c:f>'P2'!$C$12:$C$17</c:f>
              <c:numCache>
                <c:formatCode>General</c:formatCode>
                <c:ptCount val="6"/>
                <c:pt idx="0">
                  <c:v>2017</c:v>
                </c:pt>
                <c:pt idx="1">
                  <c:v>2018</c:v>
                </c:pt>
                <c:pt idx="2">
                  <c:v>2019</c:v>
                </c:pt>
                <c:pt idx="3">
                  <c:v>2020</c:v>
                </c:pt>
                <c:pt idx="4">
                  <c:v>2021</c:v>
                </c:pt>
                <c:pt idx="5">
                  <c:v>2022</c:v>
                </c:pt>
              </c:numCache>
            </c:numRef>
          </c:cat>
          <c:val>
            <c:numRef>
              <c:f>'P2'!$D$12:$D$17</c:f>
              <c:numCache>
                <c:formatCode>0%</c:formatCode>
                <c:ptCount val="6"/>
                <c:pt idx="0">
                  <c:v>5.1884468361219668E-2</c:v>
                </c:pt>
                <c:pt idx="1">
                  <c:v>2.3223664646851459E-2</c:v>
                </c:pt>
                <c:pt idx="2">
                  <c:v>7.4845500055394976E-2</c:v>
                </c:pt>
                <c:pt idx="3">
                  <c:v>3.5288450529469238E-2</c:v>
                </c:pt>
                <c:pt idx="4">
                  <c:v>5.5383858392609321E-2</c:v>
                </c:pt>
                <c:pt idx="5">
                  <c:v>5.8890364601501884E-2</c:v>
                </c:pt>
              </c:numCache>
            </c:numRef>
          </c:val>
          <c:smooth val="0"/>
          <c:extLst>
            <c:ext xmlns:c16="http://schemas.microsoft.com/office/drawing/2014/chart" uri="{C3380CC4-5D6E-409C-BE32-E72D297353CC}">
              <c16:uniqueId val="{00000000-1DD8-45AE-84D2-8BDD72481802}"/>
            </c:ext>
          </c:extLst>
        </c:ser>
        <c:dLbls>
          <c:showLegendKey val="0"/>
          <c:showVal val="0"/>
          <c:showCatName val="0"/>
          <c:showSerName val="0"/>
          <c:showPercent val="0"/>
          <c:showBubbleSize val="0"/>
        </c:dLbls>
        <c:smooth val="0"/>
        <c:axId val="1343404864"/>
        <c:axId val="1343405824"/>
      </c:lineChart>
      <c:catAx>
        <c:axId val="134340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05824"/>
        <c:crosses val="autoZero"/>
        <c:auto val="1"/>
        <c:lblAlgn val="ctr"/>
        <c:lblOffset val="100"/>
        <c:noMultiLvlLbl val="0"/>
      </c:catAx>
      <c:valAx>
        <c:axId val="1343405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04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'P3'!$D$8</c:f>
              <c:strCache>
                <c:ptCount val="1"/>
                <c:pt idx="0">
                  <c:v>Inflation</c:v>
                </c:pt>
              </c:strCache>
            </c:strRef>
          </c:tx>
          <c:spPr>
            <a:ln w="19050" cap="rnd">
              <a:solidFill>
                <a:schemeClr val="accent1"/>
              </a:solidFill>
              <a:round/>
            </a:ln>
            <a:effectLst/>
          </c:spPr>
          <c:marker>
            <c:symbol val="none"/>
          </c:marker>
          <c:cat>
            <c:numRef>
              <c:f>'P3'!$B$9:$B$21</c:f>
              <c:numCache>
                <c:formatCode>d\-mmm</c:formatCode>
                <c:ptCount val="13"/>
                <c:pt idx="0" formatCode="mmm\-yy">
                  <c:v>44682</c:v>
                </c:pt>
                <c:pt idx="1">
                  <c:v>44713</c:v>
                </c:pt>
                <c:pt idx="2" formatCode="mmm\-yy">
                  <c:v>44743</c:v>
                </c:pt>
                <c:pt idx="3" formatCode="mmm\-yy">
                  <c:v>44774</c:v>
                </c:pt>
                <c:pt idx="4" formatCode="mmm\-yy">
                  <c:v>44805</c:v>
                </c:pt>
                <c:pt idx="5" formatCode="mmm\-yy">
                  <c:v>44835</c:v>
                </c:pt>
                <c:pt idx="6" formatCode="mmm\-yy">
                  <c:v>44866</c:v>
                </c:pt>
                <c:pt idx="7" formatCode="mmm\-yy">
                  <c:v>44896</c:v>
                </c:pt>
                <c:pt idx="8" formatCode="mmm\-yy">
                  <c:v>44927</c:v>
                </c:pt>
                <c:pt idx="9" formatCode="mmm\-yy">
                  <c:v>44958</c:v>
                </c:pt>
                <c:pt idx="10" formatCode="mmm\-yy">
                  <c:v>44986</c:v>
                </c:pt>
                <c:pt idx="11" formatCode="mmm\-yy">
                  <c:v>45017</c:v>
                </c:pt>
                <c:pt idx="12" formatCode="mmm\-yy">
                  <c:v>45047</c:v>
                </c:pt>
              </c:numCache>
            </c:numRef>
          </c:cat>
          <c:val>
            <c:numRef>
              <c:f>'P3'!$D$9:$D$21</c:f>
              <c:numCache>
                <c:formatCode>0.000</c:formatCode>
                <c:ptCount val="13"/>
                <c:pt idx="0">
                  <c:v>0</c:v>
                </c:pt>
                <c:pt idx="1">
                  <c:v>1.0850671582828502E-2</c:v>
                </c:pt>
                <c:pt idx="2">
                  <c:v>1.9800948361211935E-3</c:v>
                </c:pt>
                <c:pt idx="3">
                  <c:v>6.2405741328192736E-4</c:v>
                </c:pt>
                <c:pt idx="4">
                  <c:v>4.9893456681046394E-3</c:v>
                </c:pt>
                <c:pt idx="5">
                  <c:v>7.2917205357604124E-3</c:v>
                </c:pt>
                <c:pt idx="6">
                  <c:v>1.5401991990961829E-4</c:v>
                </c:pt>
                <c:pt idx="7">
                  <c:v>-5.9545197885118367E-3</c:v>
                </c:pt>
                <c:pt idx="8">
                  <c:v>4.182804027885313E-3</c:v>
                </c:pt>
                <c:pt idx="9">
                  <c:v>-7.6108197058520803E-3</c:v>
                </c:pt>
                <c:pt idx="10">
                  <c:v>5.1818841330778541E-5</c:v>
                </c:pt>
                <c:pt idx="11">
                  <c:v>4.6116379086998619E-3</c:v>
                </c:pt>
                <c:pt idx="12">
                  <c:v>8.0462141530844525E-3</c:v>
                </c:pt>
              </c:numCache>
            </c:numRef>
          </c:val>
          <c:smooth val="0"/>
          <c:extLst>
            <c:ext xmlns:c16="http://schemas.microsoft.com/office/drawing/2014/chart" uri="{C3380CC4-5D6E-409C-BE32-E72D297353CC}">
              <c16:uniqueId val="{00000000-F1A3-440E-80F4-4535B2478794}"/>
            </c:ext>
          </c:extLst>
        </c:ser>
        <c:dLbls>
          <c:showLegendKey val="0"/>
          <c:showVal val="0"/>
          <c:showCatName val="0"/>
          <c:showSerName val="0"/>
          <c:showPercent val="0"/>
          <c:showBubbleSize val="0"/>
        </c:dLbls>
        <c:smooth val="0"/>
        <c:axId val="385565024"/>
        <c:axId val="385566464"/>
      </c:lineChart>
      <c:dateAx>
        <c:axId val="385565024"/>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66464"/>
        <c:crosses val="autoZero"/>
        <c:auto val="1"/>
        <c:lblOffset val="100"/>
        <c:baseTimeUnit val="months"/>
      </c:dateAx>
      <c:valAx>
        <c:axId val="3855664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6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Inflation</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'P3'!$B$65:$B$75</c:f>
              <c:strCache>
                <c:ptCount val="11"/>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Prepared meals, snacks, sweets etc.</c:v>
                </c:pt>
              </c:strCache>
            </c:strRef>
          </c:cat>
          <c:val>
            <c:numRef>
              <c:f>'P3'!$C$65:$C$75</c:f>
              <c:numCache>
                <c:formatCode>0%</c:formatCode>
                <c:ptCount val="11"/>
                <c:pt idx="0">
                  <c:v>0.148185533623687</c:v>
                </c:pt>
                <c:pt idx="1">
                  <c:v>7.0794697717037197E-2</c:v>
                </c:pt>
                <c:pt idx="2">
                  <c:v>-3.6495973098275847E-4</c:v>
                </c:pt>
                <c:pt idx="3">
                  <c:v>0.11134293189604924</c:v>
                </c:pt>
                <c:pt idx="4">
                  <c:v>-7.7320786941832184E-2</c:v>
                </c:pt>
                <c:pt idx="5">
                  <c:v>0.12468585240096744</c:v>
                </c:pt>
                <c:pt idx="6">
                  <c:v>-3.5824262899125714E-2</c:v>
                </c:pt>
                <c:pt idx="7">
                  <c:v>7.0601215161835928E-2</c:v>
                </c:pt>
                <c:pt idx="8">
                  <c:v>3.1718353255996173E-2</c:v>
                </c:pt>
                <c:pt idx="9">
                  <c:v>0.22683850624203772</c:v>
                </c:pt>
                <c:pt idx="10">
                  <c:v>8.7614022886599141E-2</c:v>
                </c:pt>
              </c:numCache>
            </c:numRef>
          </c:val>
          <c:extLst>
            <c:ext xmlns:c16="http://schemas.microsoft.com/office/drawing/2014/chart" uri="{C3380CC4-5D6E-409C-BE32-E72D297353CC}">
              <c16:uniqueId val="{00000000-C4EF-46B9-B2D8-0B12C32CBD87}"/>
            </c:ext>
          </c:extLst>
        </c:ser>
        <c:dLbls>
          <c:showLegendKey val="0"/>
          <c:showVal val="0"/>
          <c:showCatName val="0"/>
          <c:showSerName val="0"/>
          <c:showPercent val="0"/>
          <c:showBubbleSize val="0"/>
        </c:dLbls>
        <c:gapWidth val="150"/>
        <c:overlap val="100"/>
        <c:axId val="738789440"/>
        <c:axId val="738788480"/>
      </c:barChart>
      <c:catAx>
        <c:axId val="7387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88480"/>
        <c:crosses val="autoZero"/>
        <c:auto val="1"/>
        <c:lblAlgn val="ctr"/>
        <c:lblOffset val="100"/>
        <c:noMultiLvlLbl val="0"/>
      </c:catAx>
      <c:valAx>
        <c:axId val="73878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78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BY Correlation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'P5'!$A$15:$A$37</c:f>
              <c:strCache>
                <c:ptCount val="23"/>
                <c:pt idx="0">
                  <c:v>Cereals and products</c:v>
                </c:pt>
                <c:pt idx="1">
                  <c:v>Meat and fish</c:v>
                </c:pt>
                <c:pt idx="2">
                  <c:v>Egg</c:v>
                </c:pt>
                <c:pt idx="3">
                  <c:v>Milk and products</c:v>
                </c:pt>
                <c:pt idx="4">
                  <c:v>Oils and fats</c:v>
                </c:pt>
                <c:pt idx="5">
                  <c:v>Fruits</c:v>
                </c:pt>
                <c:pt idx="6">
                  <c:v>Vegetables</c:v>
                </c:pt>
                <c:pt idx="7">
                  <c:v>Pulses and products</c:v>
                </c:pt>
                <c:pt idx="8">
                  <c:v>Sugar and Confectionery</c:v>
                </c:pt>
                <c:pt idx="9">
                  <c:v>Spices</c:v>
                </c:pt>
                <c:pt idx="10">
                  <c:v>Non-alcoholic beverages</c:v>
                </c:pt>
                <c:pt idx="11">
                  <c:v>Prepared meals, snacks, sweets etc.</c:v>
                </c:pt>
                <c:pt idx="12">
                  <c:v>Pan, tobacco and intoxicants</c:v>
                </c:pt>
                <c:pt idx="13">
                  <c:v>Clothing</c:v>
                </c:pt>
                <c:pt idx="14">
                  <c:v>Footwear</c:v>
                </c:pt>
                <c:pt idx="15">
                  <c:v>Fuel and light</c:v>
                </c:pt>
                <c:pt idx="16">
                  <c:v>Household goods and services</c:v>
                </c:pt>
                <c:pt idx="17">
                  <c:v>Health</c:v>
                </c:pt>
                <c:pt idx="18">
                  <c:v>Transport and communication</c:v>
                </c:pt>
                <c:pt idx="19">
                  <c:v>Recreation and amusement</c:v>
                </c:pt>
                <c:pt idx="20">
                  <c:v>Education</c:v>
                </c:pt>
                <c:pt idx="21">
                  <c:v>Personal care and effects</c:v>
                </c:pt>
                <c:pt idx="22">
                  <c:v>Miscellaneous</c:v>
                </c:pt>
              </c:strCache>
            </c:strRef>
          </c:cat>
          <c:val>
            <c:numRef>
              <c:f>'P5'!$D$15:$D$37</c:f>
              <c:numCache>
                <c:formatCode>General</c:formatCode>
                <c:ptCount val="23"/>
                <c:pt idx="0">
                  <c:v>0.32473964449439829</c:v>
                </c:pt>
                <c:pt idx="1">
                  <c:v>0.63067925756549104</c:v>
                </c:pt>
                <c:pt idx="2">
                  <c:v>-0.1695860973185207</c:v>
                </c:pt>
                <c:pt idx="3">
                  <c:v>0.40624765782073641</c:v>
                </c:pt>
                <c:pt idx="4">
                  <c:v>0.58701230268696214</c:v>
                </c:pt>
                <c:pt idx="5">
                  <c:v>0.46270501842877815</c:v>
                </c:pt>
                <c:pt idx="6">
                  <c:v>0.5011954049977555</c:v>
                </c:pt>
                <c:pt idx="7">
                  <c:v>0.17643349886622828</c:v>
                </c:pt>
                <c:pt idx="8">
                  <c:v>0.48163249139308223</c:v>
                </c:pt>
                <c:pt idx="9">
                  <c:v>0.41650536068566224</c:v>
                </c:pt>
                <c:pt idx="10">
                  <c:v>0.50894040453231149</c:v>
                </c:pt>
                <c:pt idx="11">
                  <c:v>0.50717841516532636</c:v>
                </c:pt>
                <c:pt idx="12">
                  <c:v>0.35412703109019616</c:v>
                </c:pt>
                <c:pt idx="13">
                  <c:v>0.54075613500544006</c:v>
                </c:pt>
                <c:pt idx="14">
                  <c:v>0.57493046962846928</c:v>
                </c:pt>
                <c:pt idx="15">
                  <c:v>0.5874104924914425</c:v>
                </c:pt>
                <c:pt idx="16">
                  <c:v>0.52234946301994345</c:v>
                </c:pt>
                <c:pt idx="17">
                  <c:v>0.46064639821847708</c:v>
                </c:pt>
                <c:pt idx="18">
                  <c:v>0.62321206890529912</c:v>
                </c:pt>
                <c:pt idx="19">
                  <c:v>0.57811623895137554</c:v>
                </c:pt>
                <c:pt idx="20">
                  <c:v>0.49520490737518374</c:v>
                </c:pt>
                <c:pt idx="21">
                  <c:v>0.42079953639872503</c:v>
                </c:pt>
                <c:pt idx="22">
                  <c:v>0.5317837259226178</c:v>
                </c:pt>
              </c:numCache>
            </c:numRef>
          </c:val>
          <c:extLst>
            <c:ext xmlns:c16="http://schemas.microsoft.com/office/drawing/2014/chart" uri="{C3380CC4-5D6E-409C-BE32-E72D297353CC}">
              <c16:uniqueId val="{00000000-FB41-4A79-A507-56472B6C709D}"/>
            </c:ext>
          </c:extLst>
        </c:ser>
        <c:dLbls>
          <c:showLegendKey val="0"/>
          <c:showVal val="0"/>
          <c:showCatName val="0"/>
          <c:showSerName val="0"/>
          <c:showPercent val="0"/>
          <c:showBubbleSize val="0"/>
        </c:dLbls>
        <c:gapWidth val="219"/>
        <c:overlap val="-27"/>
        <c:axId val="719644432"/>
        <c:axId val="719646352"/>
      </c:barChart>
      <c:catAx>
        <c:axId val="71964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646352"/>
        <c:crosses val="autoZero"/>
        <c:auto val="1"/>
        <c:lblAlgn val="ctr"/>
        <c:lblOffset val="100"/>
        <c:noMultiLvlLbl val="0"/>
      </c:catAx>
      <c:valAx>
        <c:axId val="71964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64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Before COVID (Food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Before COVID (Food Category)</a:t>
          </a:r>
        </a:p>
      </cx:txPr>
    </cx:title>
    <cx:plotArea>
      <cx:plotAreaRegion>
        <cx:series layoutId="waterfall" uniqueId="{5CB512B3-FC59-46F7-96FF-5C0EE5D33C0E}">
          <cx:dataId val="0"/>
          <cx:layoutPr>
            <cx:subtotals/>
          </cx:layoutPr>
        </cx:series>
      </cx:plotAreaRegion>
      <cx:axis id="0">
        <cx:catScaling gapWidth="0.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After COVID (Food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After COVID (Food Category)</a:t>
          </a:r>
        </a:p>
      </cx:txPr>
    </cx:title>
    <cx:plotArea>
      <cx:plotAreaRegion>
        <cx:series layoutId="waterfall" uniqueId="{B2993E4B-944E-45D1-B3CD-04556241A1B2}">
          <cx:dataId val="0"/>
          <cx:layoutPr>
            <cx:subtotals/>
          </cx:layoutPr>
        </cx:series>
      </cx:plotAreaRegion>
      <cx:axis id="0">
        <cx:catScaling gapWidth="0.5"/>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Before COVID (Needs)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Before COVID (Needs)</a:t>
          </a:r>
        </a:p>
      </cx:txPr>
    </cx:title>
    <cx:plotArea>
      <cx:plotAreaRegion>
        <cx:series layoutId="waterfall" uniqueId="{0B69963B-5BB2-448F-9207-F5DCB99D8C96}">
          <cx:dataId val="0"/>
          <cx:layoutPr>
            <cx:subtotals/>
          </cx:layoutPr>
        </cx:series>
      </cx:plotAreaRegion>
      <cx:axis id="0">
        <cx:catScaling gapWidth="0.5"/>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After COVID (Needs)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After COVID (Needs)</a:t>
          </a:r>
        </a:p>
      </cx:txPr>
    </cx:title>
    <cx:plotArea>
      <cx:plotAreaRegion>
        <cx:series layoutId="waterfall" uniqueId="{2EF0F795-7222-4BD6-B165-1273EC876476}">
          <cx:dataId val="0"/>
          <cx:layoutPr>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0</xdr:colOff>
      <xdr:row>9</xdr:row>
      <xdr:rowOff>133350</xdr:rowOff>
    </xdr:from>
    <xdr:to>
      <xdr:col>19</xdr:col>
      <xdr:colOff>12700</xdr:colOff>
      <xdr:row>11</xdr:row>
      <xdr:rowOff>82550</xdr:rowOff>
    </xdr:to>
    <xdr:sp macro="" textlink="">
      <xdr:nvSpPr>
        <xdr:cNvPr id="2" name="TextBox 1">
          <a:extLst>
            <a:ext uri="{FF2B5EF4-FFF2-40B4-BE49-F238E27FC236}">
              <a16:creationId xmlns:a16="http://schemas.microsoft.com/office/drawing/2014/main" id="{C5A5935D-E835-44EB-5FBA-B0A2DA9DCBB8}"/>
            </a:ext>
          </a:extLst>
        </xdr:cNvPr>
        <xdr:cNvSpPr txBox="1"/>
      </xdr:nvSpPr>
      <xdr:spPr>
        <a:xfrm>
          <a:off x="10464800" y="317500"/>
          <a:ext cx="12230100" cy="3175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kern="1200">
              <a:solidFill>
                <a:schemeClr val="bg2"/>
              </a:solidFill>
            </a:rPr>
            <a:t>SUMMING</a:t>
          </a:r>
          <a:r>
            <a:rPr lang="en-IN" sz="1500" b="1" kern="1200" baseline="0">
              <a:solidFill>
                <a:schemeClr val="bg2"/>
              </a:solidFill>
            </a:rPr>
            <a:t> UP</a:t>
          </a:r>
          <a:endParaRPr lang="en-IN" sz="1500" b="1" kern="1200">
            <a:solidFill>
              <a:schemeClr val="bg2"/>
            </a:solidFill>
          </a:endParaRPr>
        </a:p>
      </xdr:txBody>
    </xdr:sp>
    <xdr:clientData/>
  </xdr:twoCellAnchor>
  <xdr:twoCellAnchor>
    <xdr:from>
      <xdr:col>12</xdr:col>
      <xdr:colOff>9524</xdr:colOff>
      <xdr:row>21</xdr:row>
      <xdr:rowOff>44450</xdr:rowOff>
    </xdr:from>
    <xdr:to>
      <xdr:col>15</xdr:col>
      <xdr:colOff>990599</xdr:colOff>
      <xdr:row>36</xdr:row>
      <xdr:rowOff>25400</xdr:rowOff>
    </xdr:to>
    <xdr:graphicFrame macro="">
      <xdr:nvGraphicFramePr>
        <xdr:cNvPr id="3" name="Chart 2">
          <a:extLst>
            <a:ext uri="{FF2B5EF4-FFF2-40B4-BE49-F238E27FC236}">
              <a16:creationId xmlns:a16="http://schemas.microsoft.com/office/drawing/2014/main" id="{E204492E-6353-7E16-2B66-A4356482F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587374</xdr:colOff>
      <xdr:row>10</xdr:row>
      <xdr:rowOff>19050</xdr:rowOff>
    </xdr:from>
    <xdr:to>
      <xdr:col>14</xdr:col>
      <xdr:colOff>361949</xdr:colOff>
      <xdr:row>20</xdr:row>
      <xdr:rowOff>25400</xdr:rowOff>
    </xdr:to>
    <xdr:graphicFrame macro="">
      <xdr:nvGraphicFramePr>
        <xdr:cNvPr id="2" name="Chart 1">
          <a:extLst>
            <a:ext uri="{FF2B5EF4-FFF2-40B4-BE49-F238E27FC236}">
              <a16:creationId xmlns:a16="http://schemas.microsoft.com/office/drawing/2014/main" id="{CD25EE76-7AA4-9B6B-EA6D-65BD3160B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85724</xdr:colOff>
      <xdr:row>7</xdr:row>
      <xdr:rowOff>57150</xdr:rowOff>
    </xdr:from>
    <xdr:to>
      <xdr:col>14</xdr:col>
      <xdr:colOff>374649</xdr:colOff>
      <xdr:row>22</xdr:row>
      <xdr:rowOff>38100</xdr:rowOff>
    </xdr:to>
    <xdr:graphicFrame macro="">
      <xdr:nvGraphicFramePr>
        <xdr:cNvPr id="2" name="Chart 1">
          <a:extLst>
            <a:ext uri="{FF2B5EF4-FFF2-40B4-BE49-F238E27FC236}">
              <a16:creationId xmlns:a16="http://schemas.microsoft.com/office/drawing/2014/main" id="{4F41ABE8-EE2C-2B06-9F15-9229D68FE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482600</xdr:colOff>
      <xdr:row>63</xdr:row>
      <xdr:rowOff>76200</xdr:rowOff>
    </xdr:from>
    <xdr:to>
      <xdr:col>10</xdr:col>
      <xdr:colOff>781050</xdr:colOff>
      <xdr:row>74</xdr:row>
      <xdr:rowOff>158750</xdr:rowOff>
    </xdr:to>
    <xdr:graphicFrame macro="">
      <xdr:nvGraphicFramePr>
        <xdr:cNvPr id="3" name="Chart 2">
          <a:extLst>
            <a:ext uri="{FF2B5EF4-FFF2-40B4-BE49-F238E27FC236}">
              <a16:creationId xmlns:a16="http://schemas.microsoft.com/office/drawing/2014/main" id="{419AE44B-B20E-2F1E-12E7-8CF868BDE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196021</xdr:colOff>
      <xdr:row>12</xdr:row>
      <xdr:rowOff>163444</xdr:rowOff>
    </xdr:from>
    <xdr:to>
      <xdr:col>18</xdr:col>
      <xdr:colOff>237434</xdr:colOff>
      <xdr:row>22</xdr:row>
      <xdr:rowOff>33131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AA932FF-2CB8-1CFA-87A1-3F3AA49FE4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62630" y="1256748"/>
              <a:ext cx="4900543" cy="169186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198783</xdr:colOff>
      <xdr:row>22</xdr:row>
      <xdr:rowOff>146878</xdr:rowOff>
    </xdr:from>
    <xdr:to>
      <xdr:col>18</xdr:col>
      <xdr:colOff>303697</xdr:colOff>
      <xdr:row>31</xdr:row>
      <xdr:rowOff>16564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2E23805-D91D-0389-9135-0AEC33F451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465392" y="3062356"/>
              <a:ext cx="4964044" cy="150964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543102</xdr:colOff>
      <xdr:row>46</xdr:row>
      <xdr:rowOff>23034</xdr:rowOff>
    </xdr:from>
    <xdr:to>
      <xdr:col>18</xdr:col>
      <xdr:colOff>286341</xdr:colOff>
      <xdr:row>54</xdr:row>
      <xdr:rowOff>145932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65FBF91E-3650-8F41-1840-85CAC45F6E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18388" y="8214534"/>
              <a:ext cx="4605524" cy="15743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495772</xdr:colOff>
      <xdr:row>57</xdr:row>
      <xdr:rowOff>34868</xdr:rowOff>
    </xdr:from>
    <xdr:to>
      <xdr:col>18</xdr:col>
      <xdr:colOff>288707</xdr:colOff>
      <xdr:row>65</xdr:row>
      <xdr:rowOff>157765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9E2D323-BE0A-43DC-FC30-FBE86DB1F7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71058" y="10222082"/>
              <a:ext cx="4655220" cy="15743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37</xdr:row>
      <xdr:rowOff>171450</xdr:rowOff>
    </xdr:from>
    <xdr:to>
      <xdr:col>7</xdr:col>
      <xdr:colOff>428625</xdr:colOff>
      <xdr:row>52</xdr:row>
      <xdr:rowOff>152400</xdr:rowOff>
    </xdr:to>
    <xdr:graphicFrame macro="">
      <xdr:nvGraphicFramePr>
        <xdr:cNvPr id="2" name="Chart 1">
          <a:extLst>
            <a:ext uri="{FF2B5EF4-FFF2-40B4-BE49-F238E27FC236}">
              <a16:creationId xmlns:a16="http://schemas.microsoft.com/office/drawing/2014/main" id="{27C573E2-E9AD-F23F-5B27-1887D33F3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1F1721-DA00-4294-BAA6-36E428DBF28B}" name="Table2" displayName="Table2" ref="M13:S19" totalsRowShown="0" headerRowDxfId="2">
  <autoFilter ref="M13:S19" xr:uid="{6B1F1721-DA00-4294-BAA6-36E428DBF28B}"/>
  <tableColumns count="7">
    <tableColumn id="1" xr3:uid="{766821C9-34FA-42BB-A0E9-A784669ED827}" name="Category"/>
    <tableColumn id="5" xr3:uid="{6C764B15-37F7-4C75-8CB1-35FC674E9C29}" name="Rural" dataDxfId="1">
      <calculatedColumnFormula>SUM(#REF!)</calculatedColumnFormula>
    </tableColumn>
    <tableColumn id="4" xr3:uid="{6F734CC1-5208-4367-92FB-C039C16F585E}" name="Urban"/>
    <tableColumn id="2" xr3:uid="{7E1C59AA-FE94-4CA7-901F-24BD92642934}" name="Rural + Urban"/>
    <tableColumn id="6" xr3:uid="{05F78C1C-EBD7-4E03-BDA4-B12E626ACBF1}" name="%contribution(rural)"/>
    <tableColumn id="7" xr3:uid="{983EE36F-BE5F-4F45-B9BF-B8B6248315CF}" name="%contribution(urban)"/>
    <tableColumn id="3" xr3:uid="{6E21E4B6-583C-4871-9997-6C58485E3958}" name="% contribution(r+u)" dataDxfId="0" dataCellStyle="Percent">
      <calculatedColumnFormula>P14/$P$19</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7FAC1-82EF-48EB-AD35-8F1E0B93F24D}">
  <dimension ref="A1:AD373"/>
  <sheetViews>
    <sheetView workbookViewId="0">
      <selection activeCell="F17" sqref="F17"/>
    </sheetView>
  </sheetViews>
  <sheetFormatPr defaultRowHeight="14.5" x14ac:dyDescent="0.35"/>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sheetProtection algorithmName="SHA-512" hashValue="VYAu7EUBiY3rigQaY5de7XL9AQmBqPmcbdvYCNyeL/tSyDAkgRjTculR0E9CkTmgZrbLowTe9BhAIeexAH+9bA==" saltValue="n+d0GwRGUzW1a3ccBhzlN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CC9E-F38B-427F-B10C-54E51DAB864B}">
  <dimension ref="A1:AD371"/>
  <sheetViews>
    <sheetView tabSelected="1" workbookViewId="0">
      <selection activeCell="I11" sqref="I11"/>
    </sheetView>
  </sheetViews>
  <sheetFormatPr defaultRowHeight="14.5" x14ac:dyDescent="0.35"/>
  <cols>
    <col min="1" max="1" width="10.90625" bestFit="1" customWidth="1"/>
    <col min="2" max="2" width="4.81640625" bestFit="1" customWidth="1"/>
    <col min="3" max="3" width="9.6328125" bestFit="1" customWidth="1"/>
    <col min="4" max="4" width="18.26953125" bestFit="1" customWidth="1"/>
    <col min="5" max="5" width="11.6328125" bestFit="1" customWidth="1"/>
    <col min="6" max="6" width="10.36328125" bestFit="1" customWidth="1"/>
    <col min="7" max="7" width="15.1796875" bestFit="1" customWidth="1"/>
    <col min="8" max="8" width="10.90625" bestFit="1" customWidth="1"/>
    <col min="9" max="10" width="10.36328125" bestFit="1" customWidth="1"/>
    <col min="11" max="11" width="17.36328125" bestFit="1" customWidth="1"/>
    <col min="12" max="12" width="20.7265625" bestFit="1" customWidth="1"/>
    <col min="13" max="13" width="10.36328125" bestFit="1" customWidth="1"/>
    <col min="14" max="14" width="21" bestFit="1" customWidth="1"/>
    <col min="15" max="15" width="30.81640625" bestFit="1" customWidth="1"/>
    <col min="16" max="16" width="17.08984375" bestFit="1" customWidth="1"/>
    <col min="17" max="17" width="24.453125" bestFit="1" customWidth="1"/>
    <col min="18" max="19" width="10.36328125" bestFit="1" customWidth="1"/>
    <col min="20" max="20" width="18.6328125" bestFit="1" customWidth="1"/>
    <col min="21" max="21" width="10.36328125" bestFit="1" customWidth="1"/>
    <col min="22" max="22" width="11.54296875" bestFit="1" customWidth="1"/>
    <col min="23" max="23" width="25.54296875" bestFit="1" customWidth="1"/>
    <col min="24" max="24" width="10.36328125" bestFit="1" customWidth="1"/>
    <col min="25" max="25" width="25.36328125" bestFit="1" customWidth="1"/>
    <col min="26" max="26" width="23.36328125" bestFit="1" customWidth="1"/>
    <col min="27" max="27" width="10.36328125" bestFit="1" customWidth="1"/>
    <col min="28" max="28" width="21.6328125" bestFit="1" customWidth="1"/>
    <col min="29" max="29" width="12.54296875" bestFit="1" customWidth="1"/>
    <col min="30" max="30" width="11.90625" bestFit="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5">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5">
      <c r="A260" t="s">
        <v>30</v>
      </c>
      <c r="B260">
        <v>2020</v>
      </c>
      <c r="C260" t="s">
        <v>37</v>
      </c>
      <c r="D260">
        <v>147.19999999999999</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5">
      <c r="A261" t="s">
        <v>33</v>
      </c>
      <c r="B261">
        <v>2020</v>
      </c>
      <c r="C261" t="s">
        <v>37</v>
      </c>
      <c r="D261">
        <v>151.80000000000001</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5">
      <c r="A262" t="s">
        <v>30</v>
      </c>
      <c r="B262">
        <v>2020</v>
      </c>
      <c r="C262" t="s">
        <v>38</v>
      </c>
      <c r="D262">
        <v>150.25</v>
      </c>
      <c r="F262" t="s">
        <v>32</v>
      </c>
      <c r="G262" t="s">
        <v>32</v>
      </c>
      <c r="H262" t="s">
        <v>32</v>
      </c>
      <c r="I262" t="s">
        <v>32</v>
      </c>
      <c r="J262" t="s">
        <v>32</v>
      </c>
      <c r="K262" t="s">
        <v>32</v>
      </c>
      <c r="L262" t="s">
        <v>32</v>
      </c>
      <c r="M262" t="s">
        <v>32</v>
      </c>
      <c r="N262" t="s">
        <v>32</v>
      </c>
      <c r="O262" t="s">
        <v>32</v>
      </c>
      <c r="P262" t="s">
        <v>32</v>
      </c>
      <c r="Q262" t="s">
        <v>32</v>
      </c>
      <c r="R262" t="s">
        <v>32</v>
      </c>
      <c r="S262" t="s">
        <v>32</v>
      </c>
      <c r="T262" t="s">
        <v>32</v>
      </c>
      <c r="U262" t="s">
        <v>32</v>
      </c>
      <c r="V262" t="s">
        <v>32</v>
      </c>
      <c r="W262" t="s">
        <v>32</v>
      </c>
      <c r="X262" t="s">
        <v>32</v>
      </c>
      <c r="Y262" t="s">
        <v>32</v>
      </c>
      <c r="Z262" t="s">
        <v>32</v>
      </c>
      <c r="AA262" t="s">
        <v>32</v>
      </c>
      <c r="AB262" t="s">
        <v>32</v>
      </c>
      <c r="AC262" t="s">
        <v>32</v>
      </c>
      <c r="AD262" t="s">
        <v>32</v>
      </c>
    </row>
    <row r="263" spans="1:30" x14ac:dyDescent="0.35">
      <c r="A263" t="s">
        <v>33</v>
      </c>
      <c r="B263">
        <v>2020</v>
      </c>
      <c r="C263" t="s">
        <v>38</v>
      </c>
      <c r="D263">
        <v>148.69999999999999</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5">
      <c r="A264" t="s">
        <v>30</v>
      </c>
      <c r="B264">
        <v>2020</v>
      </c>
      <c r="C264" t="s">
        <v>39</v>
      </c>
      <c r="D264">
        <v>148.19999999999999</v>
      </c>
      <c r="E264">
        <v>190.3</v>
      </c>
      <c r="F264">
        <v>149.4</v>
      </c>
      <c r="G264">
        <v>153.30000000000001</v>
      </c>
      <c r="H264">
        <v>138.19999999999999</v>
      </c>
      <c r="I264">
        <v>143.19999999999999</v>
      </c>
      <c r="J264">
        <v>148.9</v>
      </c>
      <c r="K264">
        <v>150.30000000000001</v>
      </c>
      <c r="L264">
        <v>113.2</v>
      </c>
      <c r="M264">
        <v>159.80000000000001</v>
      </c>
      <c r="N264">
        <v>142.1</v>
      </c>
      <c r="O264">
        <v>161.80000000000001</v>
      </c>
      <c r="P264">
        <v>152.30000000000001</v>
      </c>
      <c r="Q264">
        <v>182.4</v>
      </c>
      <c r="R264">
        <v>154.69999999999999</v>
      </c>
      <c r="S264">
        <v>150</v>
      </c>
      <c r="T264">
        <v>154.1</v>
      </c>
      <c r="U264" t="s">
        <v>32</v>
      </c>
      <c r="V264">
        <v>144.9</v>
      </c>
      <c r="W264">
        <v>151.69999999999999</v>
      </c>
      <c r="X264">
        <v>158.19999999999999</v>
      </c>
      <c r="Y264">
        <v>141.4</v>
      </c>
      <c r="Z264">
        <v>153.19999999999999</v>
      </c>
      <c r="AA264">
        <v>161.80000000000001</v>
      </c>
      <c r="AB264">
        <v>151.19999999999999</v>
      </c>
      <c r="AC264">
        <v>151.69999999999999</v>
      </c>
      <c r="AD264">
        <v>152.69999999999999</v>
      </c>
    </row>
    <row r="265" spans="1:30" x14ac:dyDescent="0.35">
      <c r="A265" t="s">
        <v>33</v>
      </c>
      <c r="B265">
        <v>2020</v>
      </c>
      <c r="C265" t="s">
        <v>39</v>
      </c>
      <c r="D265">
        <v>152.69999999999999</v>
      </c>
      <c r="E265">
        <v>197</v>
      </c>
      <c r="F265">
        <v>154.6</v>
      </c>
      <c r="G265">
        <v>153.4</v>
      </c>
      <c r="H265">
        <v>132.9</v>
      </c>
      <c r="I265">
        <v>151.80000000000001</v>
      </c>
      <c r="J265">
        <v>171.2</v>
      </c>
      <c r="K265">
        <v>152</v>
      </c>
      <c r="L265">
        <v>116.3</v>
      </c>
      <c r="M265">
        <v>158.80000000000001</v>
      </c>
      <c r="N265">
        <v>135.6</v>
      </c>
      <c r="O265">
        <v>161.69999999999999</v>
      </c>
      <c r="P265">
        <v>157</v>
      </c>
      <c r="Q265">
        <v>186.7</v>
      </c>
      <c r="R265">
        <v>149.1</v>
      </c>
      <c r="S265">
        <v>136.6</v>
      </c>
      <c r="T265">
        <v>147.19999999999999</v>
      </c>
      <c r="U265">
        <v>154.69999999999999</v>
      </c>
      <c r="V265">
        <v>137.1</v>
      </c>
      <c r="W265">
        <v>140.4</v>
      </c>
      <c r="X265">
        <v>148.1</v>
      </c>
      <c r="Y265">
        <v>129.30000000000001</v>
      </c>
      <c r="Z265">
        <v>144.5</v>
      </c>
      <c r="AA265">
        <v>152.5</v>
      </c>
      <c r="AB265">
        <v>152.19999999999999</v>
      </c>
      <c r="AC265">
        <v>142</v>
      </c>
      <c r="AD265">
        <v>150.80000000000001</v>
      </c>
    </row>
    <row r="266" spans="1:30" x14ac:dyDescent="0.35">
      <c r="A266" t="s">
        <v>34</v>
      </c>
      <c r="B266">
        <v>2020</v>
      </c>
      <c r="C266" t="s">
        <v>39</v>
      </c>
      <c r="D266">
        <v>149.6</v>
      </c>
      <c r="E266">
        <v>192.7</v>
      </c>
      <c r="F266">
        <v>151.4</v>
      </c>
      <c r="G266">
        <v>153.30000000000001</v>
      </c>
      <c r="H266">
        <v>136.30000000000001</v>
      </c>
      <c r="I266">
        <v>147.19999999999999</v>
      </c>
      <c r="J266">
        <v>156.5</v>
      </c>
      <c r="K266">
        <v>150.9</v>
      </c>
      <c r="L266">
        <v>114.2</v>
      </c>
      <c r="M266">
        <v>159.5</v>
      </c>
      <c r="N266">
        <v>139.4</v>
      </c>
      <c r="O266">
        <v>161.80000000000001</v>
      </c>
      <c r="P266">
        <v>154</v>
      </c>
      <c r="Q266">
        <v>183.5</v>
      </c>
      <c r="R266">
        <v>152.5</v>
      </c>
      <c r="S266">
        <v>144.4</v>
      </c>
      <c r="T266">
        <v>151.4</v>
      </c>
      <c r="U266">
        <v>154.69999999999999</v>
      </c>
      <c r="V266">
        <v>141.9</v>
      </c>
      <c r="W266">
        <v>146.4</v>
      </c>
      <c r="X266">
        <v>154.4</v>
      </c>
      <c r="Y266">
        <v>135</v>
      </c>
      <c r="Z266">
        <v>148.30000000000001</v>
      </c>
      <c r="AA266">
        <v>156.4</v>
      </c>
      <c r="AB266">
        <v>151.6</v>
      </c>
      <c r="AC266">
        <v>147</v>
      </c>
      <c r="AD266">
        <v>151.80000000000001</v>
      </c>
    </row>
    <row r="267" spans="1:30" x14ac:dyDescent="0.35">
      <c r="A267" t="s">
        <v>30</v>
      </c>
      <c r="B267">
        <v>2020</v>
      </c>
      <c r="C267" t="s">
        <v>40</v>
      </c>
      <c r="D267">
        <v>148.19999999999999</v>
      </c>
      <c r="E267">
        <v>190.3</v>
      </c>
      <c r="F267">
        <v>149.4</v>
      </c>
      <c r="G267">
        <v>153.30000000000001</v>
      </c>
      <c r="H267">
        <v>138.19999999999999</v>
      </c>
      <c r="I267">
        <v>143.19999999999999</v>
      </c>
      <c r="J267">
        <v>148.9</v>
      </c>
      <c r="K267">
        <v>150.30000000000001</v>
      </c>
      <c r="L267">
        <v>113.2</v>
      </c>
      <c r="M267">
        <v>159.80000000000001</v>
      </c>
      <c r="N267">
        <v>142.1</v>
      </c>
      <c r="O267">
        <v>161.80000000000001</v>
      </c>
      <c r="P267">
        <v>152.30000000000001</v>
      </c>
      <c r="Q267">
        <v>182.4</v>
      </c>
      <c r="R267">
        <v>154.69999999999999</v>
      </c>
      <c r="S267">
        <v>150</v>
      </c>
      <c r="T267">
        <v>154.1</v>
      </c>
      <c r="U267" t="s">
        <v>32</v>
      </c>
      <c r="V267">
        <v>144.9</v>
      </c>
      <c r="W267">
        <v>151.69999999999999</v>
      </c>
      <c r="X267">
        <v>158.19999999999999</v>
      </c>
      <c r="Y267">
        <v>141.4</v>
      </c>
      <c r="Z267">
        <v>153.19999999999999</v>
      </c>
      <c r="AA267">
        <v>161.80000000000001</v>
      </c>
      <c r="AB267">
        <v>151.19999999999999</v>
      </c>
      <c r="AC267">
        <v>151.69999999999999</v>
      </c>
      <c r="AD267">
        <v>152.69999999999999</v>
      </c>
    </row>
    <row r="268" spans="1:30" x14ac:dyDescent="0.35">
      <c r="A268" t="s">
        <v>33</v>
      </c>
      <c r="B268">
        <v>2020</v>
      </c>
      <c r="C268" t="s">
        <v>40</v>
      </c>
      <c r="D268">
        <v>152.69999999999999</v>
      </c>
      <c r="E268">
        <v>197</v>
      </c>
      <c r="F268">
        <v>154.6</v>
      </c>
      <c r="G268">
        <v>153.4</v>
      </c>
      <c r="H268">
        <v>132.9</v>
      </c>
      <c r="I268">
        <v>151.80000000000001</v>
      </c>
      <c r="J268">
        <v>171.2</v>
      </c>
      <c r="K268">
        <v>152</v>
      </c>
      <c r="L268">
        <v>116.3</v>
      </c>
      <c r="M268">
        <v>158.80000000000001</v>
      </c>
      <c r="N268">
        <v>135.6</v>
      </c>
      <c r="O268">
        <v>161.69999999999999</v>
      </c>
      <c r="P268">
        <v>157</v>
      </c>
      <c r="Q268">
        <v>186.7</v>
      </c>
      <c r="R268">
        <v>149.1</v>
      </c>
      <c r="S268">
        <v>136.6</v>
      </c>
      <c r="T268">
        <v>147.19999999999999</v>
      </c>
      <c r="U268">
        <v>154.69999999999999</v>
      </c>
      <c r="V268">
        <v>137.1</v>
      </c>
      <c r="W268">
        <v>140.4</v>
      </c>
      <c r="X268">
        <v>148.1</v>
      </c>
      <c r="Y268">
        <v>129.30000000000001</v>
      </c>
      <c r="Z268">
        <v>144.5</v>
      </c>
      <c r="AA268">
        <v>152.5</v>
      </c>
      <c r="AB268">
        <v>152.19999999999999</v>
      </c>
      <c r="AC268">
        <v>142</v>
      </c>
      <c r="AD268">
        <v>150.80000000000001</v>
      </c>
    </row>
    <row r="269" spans="1:30" x14ac:dyDescent="0.35">
      <c r="A269" t="s">
        <v>34</v>
      </c>
      <c r="B269">
        <v>2020</v>
      </c>
      <c r="C269" t="s">
        <v>40</v>
      </c>
      <c r="D269">
        <v>149.6</v>
      </c>
      <c r="E269">
        <v>192.7</v>
      </c>
      <c r="F269">
        <v>151.4</v>
      </c>
      <c r="G269">
        <v>153.30000000000001</v>
      </c>
      <c r="H269">
        <v>136.30000000000001</v>
      </c>
      <c r="I269">
        <v>147.19999999999999</v>
      </c>
      <c r="J269">
        <v>156.5</v>
      </c>
      <c r="K269">
        <v>150.9</v>
      </c>
      <c r="L269">
        <v>114.2</v>
      </c>
      <c r="M269">
        <v>159.5</v>
      </c>
      <c r="N269">
        <v>139.4</v>
      </c>
      <c r="O269">
        <v>161.80000000000001</v>
      </c>
      <c r="P269">
        <v>154</v>
      </c>
      <c r="Q269">
        <v>183.5</v>
      </c>
      <c r="R269">
        <v>152.5</v>
      </c>
      <c r="S269">
        <v>144.4</v>
      </c>
      <c r="T269">
        <v>151.4</v>
      </c>
      <c r="U269">
        <v>154.69999999999999</v>
      </c>
      <c r="V269">
        <v>141.9</v>
      </c>
      <c r="W269">
        <v>146.4</v>
      </c>
      <c r="X269">
        <v>154.4</v>
      </c>
      <c r="Y269">
        <v>135</v>
      </c>
      <c r="Z269">
        <v>148.30000000000001</v>
      </c>
      <c r="AA269">
        <v>156.4</v>
      </c>
      <c r="AB269">
        <v>151.6</v>
      </c>
      <c r="AC269">
        <v>147</v>
      </c>
      <c r="AD269">
        <v>151.80000000000001</v>
      </c>
    </row>
    <row r="270" spans="1:30" x14ac:dyDescent="0.35">
      <c r="A270" t="s">
        <v>30</v>
      </c>
      <c r="B270">
        <v>2020</v>
      </c>
      <c r="C270" t="s">
        <v>41</v>
      </c>
      <c r="D270">
        <v>147.6</v>
      </c>
      <c r="E270">
        <v>187.2</v>
      </c>
      <c r="F270">
        <v>148.4</v>
      </c>
      <c r="G270">
        <v>153.30000000000001</v>
      </c>
      <c r="H270">
        <v>139.80000000000001</v>
      </c>
      <c r="I270">
        <v>146.9</v>
      </c>
      <c r="J270">
        <v>171</v>
      </c>
      <c r="K270">
        <v>149.9</v>
      </c>
      <c r="L270">
        <v>114.2</v>
      </c>
      <c r="M270">
        <v>160</v>
      </c>
      <c r="N270">
        <v>143.5</v>
      </c>
      <c r="O270">
        <v>161.5</v>
      </c>
      <c r="P270">
        <v>155.30000000000001</v>
      </c>
      <c r="Q270">
        <v>180.9</v>
      </c>
      <c r="R270">
        <v>155.1</v>
      </c>
      <c r="S270">
        <v>149.30000000000001</v>
      </c>
      <c r="T270">
        <v>154.30000000000001</v>
      </c>
      <c r="U270" t="s">
        <v>32</v>
      </c>
      <c r="V270">
        <v>145.80000000000001</v>
      </c>
      <c r="W270">
        <v>151.9</v>
      </c>
      <c r="X270">
        <v>158.80000000000001</v>
      </c>
      <c r="Y270">
        <v>143.6</v>
      </c>
      <c r="Z270">
        <v>152.19999999999999</v>
      </c>
      <c r="AA270">
        <v>162.69999999999999</v>
      </c>
      <c r="AB270">
        <v>153.6</v>
      </c>
      <c r="AC270">
        <v>153</v>
      </c>
      <c r="AD270">
        <v>154.69999999999999</v>
      </c>
    </row>
    <row r="271" spans="1:30" x14ac:dyDescent="0.35">
      <c r="A271" t="s">
        <v>33</v>
      </c>
      <c r="B271">
        <v>2020</v>
      </c>
      <c r="C271" t="s">
        <v>41</v>
      </c>
      <c r="D271">
        <v>151.6</v>
      </c>
      <c r="E271">
        <v>197.8</v>
      </c>
      <c r="F271">
        <v>154.5</v>
      </c>
      <c r="G271">
        <v>153.4</v>
      </c>
      <c r="H271">
        <v>133.4</v>
      </c>
      <c r="I271">
        <v>154.5</v>
      </c>
      <c r="J271">
        <v>191.9</v>
      </c>
      <c r="K271">
        <v>151.30000000000001</v>
      </c>
      <c r="L271">
        <v>116.8</v>
      </c>
      <c r="M271">
        <v>160</v>
      </c>
      <c r="N271">
        <v>136.5</v>
      </c>
      <c r="O271">
        <v>163.30000000000001</v>
      </c>
      <c r="P271">
        <v>159.9</v>
      </c>
      <c r="Q271">
        <v>187.2</v>
      </c>
      <c r="R271">
        <v>150</v>
      </c>
      <c r="S271">
        <v>135.19999999999999</v>
      </c>
      <c r="T271">
        <v>147.80000000000001</v>
      </c>
      <c r="U271">
        <v>155.5</v>
      </c>
      <c r="V271">
        <v>138.30000000000001</v>
      </c>
      <c r="W271">
        <v>144.5</v>
      </c>
      <c r="X271">
        <v>148.69999999999999</v>
      </c>
      <c r="Y271">
        <v>133.9</v>
      </c>
      <c r="Z271">
        <v>141.19999999999999</v>
      </c>
      <c r="AA271">
        <v>155.5</v>
      </c>
      <c r="AB271">
        <v>155.19999999999999</v>
      </c>
      <c r="AC271">
        <v>144.80000000000001</v>
      </c>
      <c r="AD271">
        <v>152.9</v>
      </c>
    </row>
    <row r="272" spans="1:30" x14ac:dyDescent="0.35">
      <c r="A272" t="s">
        <v>34</v>
      </c>
      <c r="B272">
        <v>2020</v>
      </c>
      <c r="C272" t="s">
        <v>41</v>
      </c>
      <c r="D272">
        <v>148.9</v>
      </c>
      <c r="E272">
        <v>190.9</v>
      </c>
      <c r="F272">
        <v>150.80000000000001</v>
      </c>
      <c r="G272">
        <v>153.30000000000001</v>
      </c>
      <c r="H272">
        <v>137.4</v>
      </c>
      <c r="I272">
        <v>150.4</v>
      </c>
      <c r="J272">
        <v>178.1</v>
      </c>
      <c r="K272">
        <v>150.4</v>
      </c>
      <c r="L272">
        <v>115.1</v>
      </c>
      <c r="M272">
        <v>160</v>
      </c>
      <c r="N272">
        <v>140.6</v>
      </c>
      <c r="O272">
        <v>162.30000000000001</v>
      </c>
      <c r="P272">
        <v>157</v>
      </c>
      <c r="Q272">
        <v>182.6</v>
      </c>
      <c r="R272">
        <v>153.1</v>
      </c>
      <c r="S272">
        <v>143.4</v>
      </c>
      <c r="T272">
        <v>151.69999999999999</v>
      </c>
      <c r="U272">
        <v>155.5</v>
      </c>
      <c r="V272">
        <v>143</v>
      </c>
      <c r="W272">
        <v>148.4</v>
      </c>
      <c r="X272">
        <v>155</v>
      </c>
      <c r="Y272">
        <v>138.5</v>
      </c>
      <c r="Z272">
        <v>146</v>
      </c>
      <c r="AA272">
        <v>158.5</v>
      </c>
      <c r="AB272">
        <v>154.30000000000001</v>
      </c>
      <c r="AC272">
        <v>149</v>
      </c>
      <c r="AD272">
        <v>153.9</v>
      </c>
    </row>
    <row r="273" spans="1:30" x14ac:dyDescent="0.35">
      <c r="A273" t="s">
        <v>30</v>
      </c>
      <c r="B273">
        <v>2020</v>
      </c>
      <c r="C273" t="s">
        <v>42</v>
      </c>
      <c r="D273">
        <v>146.9</v>
      </c>
      <c r="E273">
        <v>183.9</v>
      </c>
      <c r="F273">
        <v>149.5</v>
      </c>
      <c r="G273">
        <v>153.4</v>
      </c>
      <c r="H273">
        <v>140.4</v>
      </c>
      <c r="I273">
        <v>147</v>
      </c>
      <c r="J273">
        <v>178.8</v>
      </c>
      <c r="K273">
        <v>149.30000000000001</v>
      </c>
      <c r="L273">
        <v>115.1</v>
      </c>
      <c r="M273">
        <v>160</v>
      </c>
      <c r="N273">
        <v>145.4</v>
      </c>
      <c r="O273">
        <v>161.6</v>
      </c>
      <c r="P273">
        <v>156.1</v>
      </c>
      <c r="Q273">
        <v>182.9</v>
      </c>
      <c r="R273">
        <v>155.4</v>
      </c>
      <c r="S273">
        <v>149.9</v>
      </c>
      <c r="T273">
        <v>154.6</v>
      </c>
      <c r="U273" t="s">
        <v>32</v>
      </c>
      <c r="V273">
        <v>146.4</v>
      </c>
      <c r="W273">
        <v>151.6</v>
      </c>
      <c r="X273">
        <v>159.1</v>
      </c>
      <c r="Y273">
        <v>144.6</v>
      </c>
      <c r="Z273">
        <v>152.80000000000001</v>
      </c>
      <c r="AA273">
        <v>161.1</v>
      </c>
      <c r="AB273">
        <v>157.4</v>
      </c>
      <c r="AC273">
        <v>153.69999999999999</v>
      </c>
      <c r="AD273">
        <v>155.4</v>
      </c>
    </row>
    <row r="274" spans="1:30" x14ac:dyDescent="0.35">
      <c r="A274" t="s">
        <v>33</v>
      </c>
      <c r="B274">
        <v>2020</v>
      </c>
      <c r="C274" t="s">
        <v>42</v>
      </c>
      <c r="D274">
        <v>151.5</v>
      </c>
      <c r="E274">
        <v>193.1</v>
      </c>
      <c r="F274">
        <v>157.30000000000001</v>
      </c>
      <c r="G274">
        <v>153.9</v>
      </c>
      <c r="H274">
        <v>134.4</v>
      </c>
      <c r="I274">
        <v>155.4</v>
      </c>
      <c r="J274">
        <v>202</v>
      </c>
      <c r="K274">
        <v>150.80000000000001</v>
      </c>
      <c r="L274">
        <v>118.9</v>
      </c>
      <c r="M274">
        <v>160.9</v>
      </c>
      <c r="N274">
        <v>137.69999999999999</v>
      </c>
      <c r="O274">
        <v>164.4</v>
      </c>
      <c r="P274">
        <v>161.30000000000001</v>
      </c>
      <c r="Q274">
        <v>188.7</v>
      </c>
      <c r="R274">
        <v>150.19999999999999</v>
      </c>
      <c r="S274">
        <v>136.30000000000001</v>
      </c>
      <c r="T274">
        <v>148.1</v>
      </c>
      <c r="U274">
        <v>156.30000000000001</v>
      </c>
      <c r="V274">
        <v>137.19999999999999</v>
      </c>
      <c r="W274">
        <v>145.4</v>
      </c>
      <c r="X274">
        <v>150</v>
      </c>
      <c r="Y274">
        <v>135.1</v>
      </c>
      <c r="Z274">
        <v>141.80000000000001</v>
      </c>
      <c r="AA274">
        <v>154.9</v>
      </c>
      <c r="AB274">
        <v>159.80000000000001</v>
      </c>
      <c r="AC274">
        <v>146</v>
      </c>
      <c r="AD274">
        <v>154</v>
      </c>
    </row>
    <row r="275" spans="1:30" x14ac:dyDescent="0.35">
      <c r="A275" t="s">
        <v>34</v>
      </c>
      <c r="B275">
        <v>2020</v>
      </c>
      <c r="C275" t="s">
        <v>42</v>
      </c>
      <c r="D275">
        <v>148.4</v>
      </c>
      <c r="E275">
        <v>187.1</v>
      </c>
      <c r="F275">
        <v>152.5</v>
      </c>
      <c r="G275">
        <v>153.6</v>
      </c>
      <c r="H275">
        <v>138.19999999999999</v>
      </c>
      <c r="I275">
        <v>150.9</v>
      </c>
      <c r="J275">
        <v>186.7</v>
      </c>
      <c r="K275">
        <v>149.80000000000001</v>
      </c>
      <c r="L275">
        <v>116.4</v>
      </c>
      <c r="M275">
        <v>160.30000000000001</v>
      </c>
      <c r="N275">
        <v>142.19999999999999</v>
      </c>
      <c r="O275">
        <v>162.9</v>
      </c>
      <c r="P275">
        <v>158</v>
      </c>
      <c r="Q275">
        <v>184.4</v>
      </c>
      <c r="R275">
        <v>153.4</v>
      </c>
      <c r="S275">
        <v>144.30000000000001</v>
      </c>
      <c r="T275">
        <v>152</v>
      </c>
      <c r="U275">
        <v>156.30000000000001</v>
      </c>
      <c r="V275">
        <v>142.9</v>
      </c>
      <c r="W275">
        <v>148.69999999999999</v>
      </c>
      <c r="X275">
        <v>155.6</v>
      </c>
      <c r="Y275">
        <v>139.6</v>
      </c>
      <c r="Z275">
        <v>146.6</v>
      </c>
      <c r="AA275">
        <v>157.5</v>
      </c>
      <c r="AB275">
        <v>158.4</v>
      </c>
      <c r="AC275">
        <v>150</v>
      </c>
      <c r="AD275">
        <v>154.69999999999999</v>
      </c>
    </row>
    <row r="276" spans="1:30" x14ac:dyDescent="0.35">
      <c r="A276" t="s">
        <v>30</v>
      </c>
      <c r="B276">
        <v>2020</v>
      </c>
      <c r="C276" t="s">
        <v>43</v>
      </c>
      <c r="D276">
        <v>146</v>
      </c>
      <c r="E276">
        <v>186.3</v>
      </c>
      <c r="F276">
        <v>159.19999999999999</v>
      </c>
      <c r="G276">
        <v>153.6</v>
      </c>
      <c r="H276">
        <v>142.6</v>
      </c>
      <c r="I276">
        <v>147.19999999999999</v>
      </c>
      <c r="J276">
        <v>200.6</v>
      </c>
      <c r="K276">
        <v>150.30000000000001</v>
      </c>
      <c r="L276">
        <v>115.3</v>
      </c>
      <c r="M276">
        <v>160.9</v>
      </c>
      <c r="N276">
        <v>147.4</v>
      </c>
      <c r="O276">
        <v>161.9</v>
      </c>
      <c r="P276">
        <v>159.6</v>
      </c>
      <c r="Q276">
        <v>182.7</v>
      </c>
      <c r="R276">
        <v>155.69999999999999</v>
      </c>
      <c r="S276">
        <v>150.6</v>
      </c>
      <c r="T276">
        <v>155</v>
      </c>
      <c r="U276" t="s">
        <v>32</v>
      </c>
      <c r="V276">
        <v>146.80000000000001</v>
      </c>
      <c r="W276">
        <v>152</v>
      </c>
      <c r="X276">
        <v>159.5</v>
      </c>
      <c r="Y276">
        <v>146.4</v>
      </c>
      <c r="Z276">
        <v>152.4</v>
      </c>
      <c r="AA276">
        <v>162.5</v>
      </c>
      <c r="AB276">
        <v>156.19999999999999</v>
      </c>
      <c r="AC276">
        <v>154.30000000000001</v>
      </c>
      <c r="AD276">
        <v>157.5</v>
      </c>
    </row>
    <row r="277" spans="1:30" x14ac:dyDescent="0.35">
      <c r="A277" t="s">
        <v>33</v>
      </c>
      <c r="B277">
        <v>2020</v>
      </c>
      <c r="C277" t="s">
        <v>43</v>
      </c>
      <c r="D277">
        <v>150.6</v>
      </c>
      <c r="E277">
        <v>193.7</v>
      </c>
      <c r="F277">
        <v>164.8</v>
      </c>
      <c r="G277">
        <v>153.69999999999999</v>
      </c>
      <c r="H277">
        <v>135.69999999999999</v>
      </c>
      <c r="I277">
        <v>155.69999999999999</v>
      </c>
      <c r="J277">
        <v>226</v>
      </c>
      <c r="K277">
        <v>152.19999999999999</v>
      </c>
      <c r="L277">
        <v>118.1</v>
      </c>
      <c r="M277">
        <v>161.30000000000001</v>
      </c>
      <c r="N277">
        <v>139.19999999999999</v>
      </c>
      <c r="O277">
        <v>164.8</v>
      </c>
      <c r="P277">
        <v>164.4</v>
      </c>
      <c r="Q277">
        <v>188.7</v>
      </c>
      <c r="R277">
        <v>150.5</v>
      </c>
      <c r="S277">
        <v>136.1</v>
      </c>
      <c r="T277">
        <v>148.30000000000001</v>
      </c>
      <c r="U277">
        <v>156.5</v>
      </c>
      <c r="V277">
        <v>137.1</v>
      </c>
      <c r="W277">
        <v>145.1</v>
      </c>
      <c r="X277">
        <v>151</v>
      </c>
      <c r="Y277">
        <v>135.4</v>
      </c>
      <c r="Z277">
        <v>142</v>
      </c>
      <c r="AA277">
        <v>155.69999999999999</v>
      </c>
      <c r="AB277">
        <v>158.1</v>
      </c>
      <c r="AC277">
        <v>146.19999999999999</v>
      </c>
      <c r="AD277">
        <v>155.19999999999999</v>
      </c>
    </row>
    <row r="278" spans="1:30" x14ac:dyDescent="0.35">
      <c r="A278" t="s">
        <v>34</v>
      </c>
      <c r="B278">
        <v>2020</v>
      </c>
      <c r="C278" t="s">
        <v>43</v>
      </c>
      <c r="D278">
        <v>147.5</v>
      </c>
      <c r="E278">
        <v>188.9</v>
      </c>
      <c r="F278">
        <v>161.4</v>
      </c>
      <c r="G278">
        <v>153.6</v>
      </c>
      <c r="H278">
        <v>140.1</v>
      </c>
      <c r="I278">
        <v>151.19999999999999</v>
      </c>
      <c r="J278">
        <v>209.2</v>
      </c>
      <c r="K278">
        <v>150.9</v>
      </c>
      <c r="L278">
        <v>116.2</v>
      </c>
      <c r="M278">
        <v>161</v>
      </c>
      <c r="N278">
        <v>144</v>
      </c>
      <c r="O278">
        <v>163.19999999999999</v>
      </c>
      <c r="P278">
        <v>161.4</v>
      </c>
      <c r="Q278">
        <v>184.3</v>
      </c>
      <c r="R278">
        <v>153.69999999999999</v>
      </c>
      <c r="S278">
        <v>144.6</v>
      </c>
      <c r="T278">
        <v>152.30000000000001</v>
      </c>
      <c r="U278">
        <v>156.5</v>
      </c>
      <c r="V278">
        <v>143.1</v>
      </c>
      <c r="W278">
        <v>148.69999999999999</v>
      </c>
      <c r="X278">
        <v>156.30000000000001</v>
      </c>
      <c r="Y278">
        <v>140.6</v>
      </c>
      <c r="Z278">
        <v>146.5</v>
      </c>
      <c r="AA278">
        <v>158.5</v>
      </c>
      <c r="AB278">
        <v>157</v>
      </c>
      <c r="AC278">
        <v>150.4</v>
      </c>
      <c r="AD278">
        <v>156.4</v>
      </c>
    </row>
    <row r="279" spans="1:30" x14ac:dyDescent="0.35">
      <c r="A279" t="s">
        <v>30</v>
      </c>
      <c r="B279">
        <v>2020</v>
      </c>
      <c r="C279" t="s">
        <v>45</v>
      </c>
      <c r="D279">
        <v>145.4</v>
      </c>
      <c r="E279">
        <v>188.6</v>
      </c>
      <c r="F279">
        <v>171.6</v>
      </c>
      <c r="G279">
        <v>153.80000000000001</v>
      </c>
      <c r="H279">
        <v>145.4</v>
      </c>
      <c r="I279">
        <v>146.5</v>
      </c>
      <c r="J279">
        <v>222.2</v>
      </c>
      <c r="K279">
        <v>155.9</v>
      </c>
      <c r="L279">
        <v>114.9</v>
      </c>
      <c r="M279">
        <v>162</v>
      </c>
      <c r="N279">
        <v>150</v>
      </c>
      <c r="O279">
        <v>162.69999999999999</v>
      </c>
      <c r="P279">
        <v>163.4</v>
      </c>
      <c r="Q279">
        <v>183.4</v>
      </c>
      <c r="R279">
        <v>156.30000000000001</v>
      </c>
      <c r="S279">
        <v>151</v>
      </c>
      <c r="T279">
        <v>155.5</v>
      </c>
      <c r="U279" t="s">
        <v>32</v>
      </c>
      <c r="V279">
        <v>147.5</v>
      </c>
      <c r="W279">
        <v>152.80000000000001</v>
      </c>
      <c r="X279">
        <v>160.4</v>
      </c>
      <c r="Y279">
        <v>146.1</v>
      </c>
      <c r="Z279">
        <v>153.6</v>
      </c>
      <c r="AA279">
        <v>161.6</v>
      </c>
      <c r="AB279">
        <v>156.19999999999999</v>
      </c>
      <c r="AC279">
        <v>154.5</v>
      </c>
      <c r="AD279">
        <v>159.80000000000001</v>
      </c>
    </row>
    <row r="280" spans="1:30" x14ac:dyDescent="0.35">
      <c r="A280" t="s">
        <v>33</v>
      </c>
      <c r="B280">
        <v>2020</v>
      </c>
      <c r="C280" t="s">
        <v>45</v>
      </c>
      <c r="D280">
        <v>149.69999999999999</v>
      </c>
      <c r="E280">
        <v>195.5</v>
      </c>
      <c r="F280">
        <v>176.9</v>
      </c>
      <c r="G280">
        <v>153.9</v>
      </c>
      <c r="H280">
        <v>138</v>
      </c>
      <c r="I280">
        <v>150.5</v>
      </c>
      <c r="J280">
        <v>245.3</v>
      </c>
      <c r="K280">
        <v>158.69999999999999</v>
      </c>
      <c r="L280">
        <v>117.2</v>
      </c>
      <c r="M280">
        <v>161.4</v>
      </c>
      <c r="N280">
        <v>141.5</v>
      </c>
      <c r="O280">
        <v>165.1</v>
      </c>
      <c r="P280">
        <v>167</v>
      </c>
      <c r="Q280">
        <v>188.8</v>
      </c>
      <c r="R280">
        <v>151.1</v>
      </c>
      <c r="S280">
        <v>136.4</v>
      </c>
      <c r="T280">
        <v>148.80000000000001</v>
      </c>
      <c r="U280">
        <v>158</v>
      </c>
      <c r="V280">
        <v>137.30000000000001</v>
      </c>
      <c r="W280">
        <v>145.1</v>
      </c>
      <c r="X280">
        <v>152</v>
      </c>
      <c r="Y280">
        <v>135.19999999999999</v>
      </c>
      <c r="Z280">
        <v>144.4</v>
      </c>
      <c r="AA280">
        <v>156.4</v>
      </c>
      <c r="AB280">
        <v>157.9</v>
      </c>
      <c r="AC280">
        <v>146.6</v>
      </c>
      <c r="AD280">
        <v>156.69999999999999</v>
      </c>
    </row>
    <row r="281" spans="1:30" x14ac:dyDescent="0.35">
      <c r="A281" t="s">
        <v>34</v>
      </c>
      <c r="B281">
        <v>2020</v>
      </c>
      <c r="C281" t="s">
        <v>45</v>
      </c>
      <c r="D281">
        <v>146.80000000000001</v>
      </c>
      <c r="E281">
        <v>191</v>
      </c>
      <c r="F281">
        <v>173.6</v>
      </c>
      <c r="G281">
        <v>153.80000000000001</v>
      </c>
      <c r="H281">
        <v>142.69999999999999</v>
      </c>
      <c r="I281">
        <v>148.4</v>
      </c>
      <c r="J281">
        <v>230</v>
      </c>
      <c r="K281">
        <v>156.80000000000001</v>
      </c>
      <c r="L281">
        <v>115.7</v>
      </c>
      <c r="M281">
        <v>161.80000000000001</v>
      </c>
      <c r="N281">
        <v>146.5</v>
      </c>
      <c r="O281">
        <v>163.80000000000001</v>
      </c>
      <c r="P281">
        <v>164.7</v>
      </c>
      <c r="Q281">
        <v>184.8</v>
      </c>
      <c r="R281">
        <v>154.30000000000001</v>
      </c>
      <c r="S281">
        <v>144.9</v>
      </c>
      <c r="T281">
        <v>152.80000000000001</v>
      </c>
      <c r="U281">
        <v>158</v>
      </c>
      <c r="V281">
        <v>143.6</v>
      </c>
      <c r="W281">
        <v>149.19999999999999</v>
      </c>
      <c r="X281">
        <v>157.19999999999999</v>
      </c>
      <c r="Y281">
        <v>140.4</v>
      </c>
      <c r="Z281">
        <v>148.4</v>
      </c>
      <c r="AA281">
        <v>158.6</v>
      </c>
      <c r="AB281">
        <v>156.9</v>
      </c>
      <c r="AC281">
        <v>150.69999999999999</v>
      </c>
      <c r="AD281">
        <v>158.4</v>
      </c>
    </row>
    <row r="282" spans="1:30" x14ac:dyDescent="0.35">
      <c r="A282" t="s">
        <v>30</v>
      </c>
      <c r="B282">
        <v>2020</v>
      </c>
      <c r="C282" t="s">
        <v>46</v>
      </c>
      <c r="D282">
        <v>144.6</v>
      </c>
      <c r="E282">
        <v>188.5</v>
      </c>
      <c r="F282">
        <v>173.4</v>
      </c>
      <c r="G282">
        <v>154</v>
      </c>
      <c r="H282">
        <v>150</v>
      </c>
      <c r="I282">
        <v>145.9</v>
      </c>
      <c r="J282">
        <v>225.2</v>
      </c>
      <c r="K282">
        <v>159.5</v>
      </c>
      <c r="L282">
        <v>114.4</v>
      </c>
      <c r="M282">
        <v>163.5</v>
      </c>
      <c r="N282">
        <v>153.4</v>
      </c>
      <c r="O282">
        <v>163.6</v>
      </c>
      <c r="P282">
        <v>164.5</v>
      </c>
      <c r="Q282">
        <v>183.6</v>
      </c>
      <c r="R282">
        <v>157</v>
      </c>
      <c r="S282">
        <v>151.6</v>
      </c>
      <c r="T282">
        <v>156.30000000000001</v>
      </c>
      <c r="U282" t="s">
        <v>32</v>
      </c>
      <c r="V282">
        <v>148.69999999999999</v>
      </c>
      <c r="W282">
        <v>153.4</v>
      </c>
      <c r="X282">
        <v>161.6</v>
      </c>
      <c r="Y282">
        <v>146.4</v>
      </c>
      <c r="Z282">
        <v>153.9</v>
      </c>
      <c r="AA282">
        <v>162.9</v>
      </c>
      <c r="AB282">
        <v>156.6</v>
      </c>
      <c r="AC282">
        <v>155.19999999999999</v>
      </c>
      <c r="AD282">
        <v>160.69999999999999</v>
      </c>
    </row>
    <row r="283" spans="1:30" x14ac:dyDescent="0.35">
      <c r="A283" t="s">
        <v>33</v>
      </c>
      <c r="B283">
        <v>2020</v>
      </c>
      <c r="C283" t="s">
        <v>46</v>
      </c>
      <c r="D283">
        <v>149</v>
      </c>
      <c r="E283">
        <v>195.7</v>
      </c>
      <c r="F283">
        <v>178.3</v>
      </c>
      <c r="G283">
        <v>154.19999999999999</v>
      </c>
      <c r="H283">
        <v>140.69999999999999</v>
      </c>
      <c r="I283">
        <v>149.69999999999999</v>
      </c>
      <c r="J283">
        <v>240.9</v>
      </c>
      <c r="K283">
        <v>161.5</v>
      </c>
      <c r="L283">
        <v>117.1</v>
      </c>
      <c r="M283">
        <v>161.9</v>
      </c>
      <c r="N283">
        <v>143.30000000000001</v>
      </c>
      <c r="O283">
        <v>166.1</v>
      </c>
      <c r="P283">
        <v>167</v>
      </c>
      <c r="Q283">
        <v>190.2</v>
      </c>
      <c r="R283">
        <v>151.9</v>
      </c>
      <c r="S283">
        <v>136.69999999999999</v>
      </c>
      <c r="T283">
        <v>149.6</v>
      </c>
      <c r="U283">
        <v>158.4</v>
      </c>
      <c r="V283">
        <v>137.9</v>
      </c>
      <c r="W283">
        <v>145.5</v>
      </c>
      <c r="X283">
        <v>152.9</v>
      </c>
      <c r="Y283">
        <v>135.5</v>
      </c>
      <c r="Z283">
        <v>144.30000000000001</v>
      </c>
      <c r="AA283">
        <v>156.9</v>
      </c>
      <c r="AB283">
        <v>157.9</v>
      </c>
      <c r="AC283">
        <v>146.9</v>
      </c>
      <c r="AD283">
        <v>156.9</v>
      </c>
    </row>
    <row r="284" spans="1:30" x14ac:dyDescent="0.35">
      <c r="A284" t="s">
        <v>34</v>
      </c>
      <c r="B284">
        <v>2020</v>
      </c>
      <c r="C284" t="s">
        <v>46</v>
      </c>
      <c r="D284">
        <v>146</v>
      </c>
      <c r="E284">
        <v>191</v>
      </c>
      <c r="F284">
        <v>175.3</v>
      </c>
      <c r="G284">
        <v>154.1</v>
      </c>
      <c r="H284">
        <v>146.6</v>
      </c>
      <c r="I284">
        <v>147.69999999999999</v>
      </c>
      <c r="J284">
        <v>230.5</v>
      </c>
      <c r="K284">
        <v>160.19999999999999</v>
      </c>
      <c r="L284">
        <v>115.3</v>
      </c>
      <c r="M284">
        <v>163</v>
      </c>
      <c r="N284">
        <v>149.19999999999999</v>
      </c>
      <c r="O284">
        <v>164.8</v>
      </c>
      <c r="P284">
        <v>165.4</v>
      </c>
      <c r="Q284">
        <v>185.4</v>
      </c>
      <c r="R284">
        <v>155</v>
      </c>
      <c r="S284">
        <v>145.4</v>
      </c>
      <c r="T284">
        <v>153.6</v>
      </c>
      <c r="U284">
        <v>158.4</v>
      </c>
      <c r="V284">
        <v>144.6</v>
      </c>
      <c r="W284">
        <v>149.69999999999999</v>
      </c>
      <c r="X284">
        <v>158.30000000000001</v>
      </c>
      <c r="Y284">
        <v>140.69999999999999</v>
      </c>
      <c r="Z284">
        <v>148.5</v>
      </c>
      <c r="AA284">
        <v>159.4</v>
      </c>
      <c r="AB284">
        <v>157.1</v>
      </c>
      <c r="AC284">
        <v>151.19999999999999</v>
      </c>
      <c r="AD284">
        <v>158.9</v>
      </c>
    </row>
    <row r="285" spans="1:30" x14ac:dyDescent="0.35">
      <c r="A285" t="s">
        <v>30</v>
      </c>
      <c r="B285">
        <v>2021</v>
      </c>
      <c r="C285" t="s">
        <v>31</v>
      </c>
      <c r="D285">
        <v>143.4</v>
      </c>
      <c r="E285">
        <v>187.5</v>
      </c>
      <c r="F285">
        <v>173.4</v>
      </c>
      <c r="G285">
        <v>154</v>
      </c>
      <c r="H285">
        <v>154.80000000000001</v>
      </c>
      <c r="I285">
        <v>147</v>
      </c>
      <c r="J285">
        <v>187.8</v>
      </c>
      <c r="K285">
        <v>159.5</v>
      </c>
      <c r="L285">
        <v>113.8</v>
      </c>
      <c r="M285">
        <v>164.5</v>
      </c>
      <c r="N285">
        <v>156.1</v>
      </c>
      <c r="O285">
        <v>164.3</v>
      </c>
      <c r="P285">
        <v>159.6</v>
      </c>
      <c r="Q285">
        <v>184.6</v>
      </c>
      <c r="R285">
        <v>157.5</v>
      </c>
      <c r="S285">
        <v>152.4</v>
      </c>
      <c r="T285">
        <v>156.80000000000001</v>
      </c>
      <c r="U285" t="s">
        <v>32</v>
      </c>
      <c r="V285">
        <v>150.9</v>
      </c>
      <c r="W285">
        <v>153.9</v>
      </c>
      <c r="X285">
        <v>162.5</v>
      </c>
      <c r="Y285">
        <v>147.5</v>
      </c>
      <c r="Z285">
        <v>155.1</v>
      </c>
      <c r="AA285">
        <v>163.5</v>
      </c>
      <c r="AB285">
        <v>156.19999999999999</v>
      </c>
      <c r="AC285">
        <v>155.9</v>
      </c>
      <c r="AD285">
        <v>158.5</v>
      </c>
    </row>
    <row r="286" spans="1:30" x14ac:dyDescent="0.35">
      <c r="A286" t="s">
        <v>33</v>
      </c>
      <c r="B286">
        <v>2021</v>
      </c>
      <c r="C286" t="s">
        <v>31</v>
      </c>
      <c r="D286">
        <v>148</v>
      </c>
      <c r="E286">
        <v>194.8</v>
      </c>
      <c r="F286">
        <v>178.4</v>
      </c>
      <c r="G286">
        <v>154.4</v>
      </c>
      <c r="H286">
        <v>144.1</v>
      </c>
      <c r="I286">
        <v>152.6</v>
      </c>
      <c r="J286">
        <v>206.8</v>
      </c>
      <c r="K286">
        <v>162.1</v>
      </c>
      <c r="L286">
        <v>116.3</v>
      </c>
      <c r="M286">
        <v>163</v>
      </c>
      <c r="N286">
        <v>145.9</v>
      </c>
      <c r="O286">
        <v>167.2</v>
      </c>
      <c r="P286">
        <v>163.4</v>
      </c>
      <c r="Q286">
        <v>191.8</v>
      </c>
      <c r="R286">
        <v>152.5</v>
      </c>
      <c r="S286">
        <v>137.30000000000001</v>
      </c>
      <c r="T286">
        <v>150.19999999999999</v>
      </c>
      <c r="U286">
        <v>157.69999999999999</v>
      </c>
      <c r="V286">
        <v>142.9</v>
      </c>
      <c r="W286">
        <v>145.69999999999999</v>
      </c>
      <c r="X286">
        <v>154.1</v>
      </c>
      <c r="Y286">
        <v>136.9</v>
      </c>
      <c r="Z286">
        <v>145.4</v>
      </c>
      <c r="AA286">
        <v>156.1</v>
      </c>
      <c r="AB286">
        <v>157.69999999999999</v>
      </c>
      <c r="AC286">
        <v>147.6</v>
      </c>
      <c r="AD286">
        <v>156</v>
      </c>
    </row>
    <row r="287" spans="1:30" x14ac:dyDescent="0.35">
      <c r="A287" t="s">
        <v>34</v>
      </c>
      <c r="B287">
        <v>2021</v>
      </c>
      <c r="C287" t="s">
        <v>31</v>
      </c>
      <c r="D287">
        <v>144.9</v>
      </c>
      <c r="E287">
        <v>190.1</v>
      </c>
      <c r="F287">
        <v>175.3</v>
      </c>
      <c r="G287">
        <v>154.1</v>
      </c>
      <c r="H287">
        <v>150.9</v>
      </c>
      <c r="I287">
        <v>149.6</v>
      </c>
      <c r="J287">
        <v>194.2</v>
      </c>
      <c r="K287">
        <v>160.4</v>
      </c>
      <c r="L287">
        <v>114.6</v>
      </c>
      <c r="M287">
        <v>164</v>
      </c>
      <c r="N287">
        <v>151.80000000000001</v>
      </c>
      <c r="O287">
        <v>165.6</v>
      </c>
      <c r="P287">
        <v>161</v>
      </c>
      <c r="Q287">
        <v>186.5</v>
      </c>
      <c r="R287">
        <v>155.5</v>
      </c>
      <c r="S287">
        <v>146.1</v>
      </c>
      <c r="T287">
        <v>154.19999999999999</v>
      </c>
      <c r="U287">
        <v>157.69999999999999</v>
      </c>
      <c r="V287">
        <v>147.9</v>
      </c>
      <c r="W287">
        <v>150</v>
      </c>
      <c r="X287">
        <v>159.30000000000001</v>
      </c>
      <c r="Y287">
        <v>141.9</v>
      </c>
      <c r="Z287">
        <v>149.6</v>
      </c>
      <c r="AA287">
        <v>159.19999999999999</v>
      </c>
      <c r="AB287">
        <v>156.80000000000001</v>
      </c>
      <c r="AC287">
        <v>151.9</v>
      </c>
      <c r="AD287">
        <v>157.30000000000001</v>
      </c>
    </row>
    <row r="288" spans="1:30" x14ac:dyDescent="0.35">
      <c r="A288" t="s">
        <v>30</v>
      </c>
      <c r="B288">
        <v>2021</v>
      </c>
      <c r="C288" t="s">
        <v>35</v>
      </c>
      <c r="D288">
        <v>142.80000000000001</v>
      </c>
      <c r="E288">
        <v>184</v>
      </c>
      <c r="F288">
        <v>168</v>
      </c>
      <c r="G288">
        <v>154.4</v>
      </c>
      <c r="H288">
        <v>163</v>
      </c>
      <c r="I288">
        <v>147.80000000000001</v>
      </c>
      <c r="J288">
        <v>149.69999999999999</v>
      </c>
      <c r="K288">
        <v>158.30000000000001</v>
      </c>
      <c r="L288">
        <v>111.8</v>
      </c>
      <c r="M288">
        <v>165</v>
      </c>
      <c r="N288">
        <v>160</v>
      </c>
      <c r="O288">
        <v>165.8</v>
      </c>
      <c r="P288">
        <v>154.69999999999999</v>
      </c>
      <c r="Q288">
        <v>186.5</v>
      </c>
      <c r="R288">
        <v>159.1</v>
      </c>
      <c r="S288">
        <v>153.9</v>
      </c>
      <c r="T288">
        <v>158.4</v>
      </c>
      <c r="U288" t="s">
        <v>32</v>
      </c>
      <c r="V288">
        <v>154.4</v>
      </c>
      <c r="W288">
        <v>154.80000000000001</v>
      </c>
      <c r="X288">
        <v>164.3</v>
      </c>
      <c r="Y288">
        <v>150.19999999999999</v>
      </c>
      <c r="Z288">
        <v>157</v>
      </c>
      <c r="AA288">
        <v>163.6</v>
      </c>
      <c r="AB288">
        <v>155.19999999999999</v>
      </c>
      <c r="AC288">
        <v>157.19999999999999</v>
      </c>
      <c r="AD288">
        <v>156.69999999999999</v>
      </c>
    </row>
    <row r="289" spans="1:30" x14ac:dyDescent="0.35">
      <c r="A289" t="s">
        <v>33</v>
      </c>
      <c r="B289">
        <v>2021</v>
      </c>
      <c r="C289" t="s">
        <v>35</v>
      </c>
      <c r="D289">
        <v>147.6</v>
      </c>
      <c r="E289">
        <v>191.2</v>
      </c>
      <c r="F289">
        <v>169.9</v>
      </c>
      <c r="G289">
        <v>155.1</v>
      </c>
      <c r="H289">
        <v>151.4</v>
      </c>
      <c r="I289">
        <v>154</v>
      </c>
      <c r="J289">
        <v>180.2</v>
      </c>
      <c r="K289">
        <v>159.80000000000001</v>
      </c>
      <c r="L289">
        <v>114.9</v>
      </c>
      <c r="M289">
        <v>162.5</v>
      </c>
      <c r="N289">
        <v>149.19999999999999</v>
      </c>
      <c r="O289">
        <v>169.4</v>
      </c>
      <c r="P289">
        <v>160.80000000000001</v>
      </c>
      <c r="Q289">
        <v>193.3</v>
      </c>
      <c r="R289">
        <v>154.19999999999999</v>
      </c>
      <c r="S289">
        <v>138.19999999999999</v>
      </c>
      <c r="T289">
        <v>151.80000000000001</v>
      </c>
      <c r="U289">
        <v>159.80000000000001</v>
      </c>
      <c r="V289">
        <v>149.1</v>
      </c>
      <c r="W289">
        <v>146.5</v>
      </c>
      <c r="X289">
        <v>156.30000000000001</v>
      </c>
      <c r="Y289">
        <v>140.5</v>
      </c>
      <c r="Z289">
        <v>147.30000000000001</v>
      </c>
      <c r="AA289">
        <v>156.6</v>
      </c>
      <c r="AB289">
        <v>156.69999999999999</v>
      </c>
      <c r="AC289">
        <v>149.30000000000001</v>
      </c>
      <c r="AD289">
        <v>156.5</v>
      </c>
    </row>
    <row r="290" spans="1:30" x14ac:dyDescent="0.35">
      <c r="A290" t="s">
        <v>34</v>
      </c>
      <c r="B290">
        <v>2021</v>
      </c>
      <c r="C290" t="s">
        <v>35</v>
      </c>
      <c r="D290">
        <v>144.30000000000001</v>
      </c>
      <c r="E290">
        <v>186.5</v>
      </c>
      <c r="F290">
        <v>168.7</v>
      </c>
      <c r="G290">
        <v>154.69999999999999</v>
      </c>
      <c r="H290">
        <v>158.69999999999999</v>
      </c>
      <c r="I290">
        <v>150.69999999999999</v>
      </c>
      <c r="J290">
        <v>160</v>
      </c>
      <c r="K290">
        <v>158.80000000000001</v>
      </c>
      <c r="L290">
        <v>112.8</v>
      </c>
      <c r="M290">
        <v>164.2</v>
      </c>
      <c r="N290">
        <v>155.5</v>
      </c>
      <c r="O290">
        <v>167.5</v>
      </c>
      <c r="P290">
        <v>156.9</v>
      </c>
      <c r="Q290">
        <v>188.3</v>
      </c>
      <c r="R290">
        <v>157.19999999999999</v>
      </c>
      <c r="S290">
        <v>147.4</v>
      </c>
      <c r="T290">
        <v>155.80000000000001</v>
      </c>
      <c r="U290">
        <v>159.80000000000001</v>
      </c>
      <c r="V290">
        <v>152.4</v>
      </c>
      <c r="W290">
        <v>150.9</v>
      </c>
      <c r="X290">
        <v>161.30000000000001</v>
      </c>
      <c r="Y290">
        <v>145.1</v>
      </c>
      <c r="Z290">
        <v>151.5</v>
      </c>
      <c r="AA290">
        <v>159.5</v>
      </c>
      <c r="AB290">
        <v>155.80000000000001</v>
      </c>
      <c r="AC290">
        <v>153.4</v>
      </c>
      <c r="AD290">
        <v>156.6</v>
      </c>
    </row>
    <row r="291" spans="1:30" x14ac:dyDescent="0.35">
      <c r="A291" t="s">
        <v>30</v>
      </c>
      <c r="B291">
        <v>2021</v>
      </c>
      <c r="C291" t="s">
        <v>36</v>
      </c>
      <c r="D291">
        <v>142.5</v>
      </c>
      <c r="E291">
        <v>189.4</v>
      </c>
      <c r="F291">
        <v>163.19999999999999</v>
      </c>
      <c r="G291">
        <v>154.5</v>
      </c>
      <c r="H291">
        <v>168.2</v>
      </c>
      <c r="I291">
        <v>150.5</v>
      </c>
      <c r="J291">
        <v>141</v>
      </c>
      <c r="K291">
        <v>159.19999999999999</v>
      </c>
      <c r="L291">
        <v>111.7</v>
      </c>
      <c r="M291">
        <v>164</v>
      </c>
      <c r="N291">
        <v>160.6</v>
      </c>
      <c r="O291">
        <v>166.4</v>
      </c>
      <c r="P291">
        <v>154.5</v>
      </c>
      <c r="Q291">
        <v>186.1</v>
      </c>
      <c r="R291">
        <v>159.6</v>
      </c>
      <c r="S291">
        <v>154.4</v>
      </c>
      <c r="T291">
        <v>158.9</v>
      </c>
      <c r="U291" t="s">
        <v>48</v>
      </c>
      <c r="V291">
        <v>156</v>
      </c>
      <c r="W291">
        <v>154.80000000000001</v>
      </c>
      <c r="X291">
        <v>164.6</v>
      </c>
      <c r="Y291">
        <v>151.30000000000001</v>
      </c>
      <c r="Z291">
        <v>157.80000000000001</v>
      </c>
      <c r="AA291">
        <v>163.80000000000001</v>
      </c>
      <c r="AB291">
        <v>153.1</v>
      </c>
      <c r="AC291">
        <v>157.30000000000001</v>
      </c>
      <c r="AD291">
        <v>156.69999999999999</v>
      </c>
    </row>
    <row r="292" spans="1:30" x14ac:dyDescent="0.35">
      <c r="A292" t="s">
        <v>33</v>
      </c>
      <c r="B292">
        <v>2021</v>
      </c>
      <c r="C292" t="s">
        <v>36</v>
      </c>
      <c r="D292">
        <v>147.5</v>
      </c>
      <c r="E292">
        <v>197.5</v>
      </c>
      <c r="F292">
        <v>164.7</v>
      </c>
      <c r="G292">
        <v>155.6</v>
      </c>
      <c r="H292">
        <v>156.4</v>
      </c>
      <c r="I292">
        <v>157.30000000000001</v>
      </c>
      <c r="J292">
        <v>166.1</v>
      </c>
      <c r="K292">
        <v>161.1</v>
      </c>
      <c r="L292">
        <v>114.3</v>
      </c>
      <c r="M292">
        <v>162.6</v>
      </c>
      <c r="N292">
        <v>150.69999999999999</v>
      </c>
      <c r="O292">
        <v>170.3</v>
      </c>
      <c r="P292">
        <v>160.4</v>
      </c>
      <c r="Q292">
        <v>193.5</v>
      </c>
      <c r="R292">
        <v>155.1</v>
      </c>
      <c r="S292">
        <v>138.69999999999999</v>
      </c>
      <c r="T292">
        <v>152.6</v>
      </c>
      <c r="U292">
        <v>159.9</v>
      </c>
      <c r="V292">
        <v>154.80000000000001</v>
      </c>
      <c r="W292">
        <v>147.19999999999999</v>
      </c>
      <c r="X292">
        <v>156.9</v>
      </c>
      <c r="Y292">
        <v>141.69999999999999</v>
      </c>
      <c r="Z292">
        <v>148.6</v>
      </c>
      <c r="AA292">
        <v>157.6</v>
      </c>
      <c r="AB292">
        <v>154.9</v>
      </c>
      <c r="AC292">
        <v>150</v>
      </c>
      <c r="AD292">
        <v>156.9</v>
      </c>
    </row>
    <row r="293" spans="1:30" x14ac:dyDescent="0.35">
      <c r="A293" t="s">
        <v>34</v>
      </c>
      <c r="B293">
        <v>2021</v>
      </c>
      <c r="C293" t="s">
        <v>36</v>
      </c>
      <c r="D293">
        <v>144.1</v>
      </c>
      <c r="E293">
        <v>192.2</v>
      </c>
      <c r="F293">
        <v>163.80000000000001</v>
      </c>
      <c r="G293">
        <v>154.9</v>
      </c>
      <c r="H293">
        <v>163.9</v>
      </c>
      <c r="I293">
        <v>153.69999999999999</v>
      </c>
      <c r="J293">
        <v>149.5</v>
      </c>
      <c r="K293">
        <v>159.80000000000001</v>
      </c>
      <c r="L293">
        <v>112.6</v>
      </c>
      <c r="M293">
        <v>163.5</v>
      </c>
      <c r="N293">
        <v>156.5</v>
      </c>
      <c r="O293">
        <v>168.2</v>
      </c>
      <c r="P293">
        <v>156.69999999999999</v>
      </c>
      <c r="Q293">
        <v>188.1</v>
      </c>
      <c r="R293">
        <v>157.80000000000001</v>
      </c>
      <c r="S293">
        <v>147.9</v>
      </c>
      <c r="T293">
        <v>156.4</v>
      </c>
      <c r="U293">
        <v>159.9</v>
      </c>
      <c r="V293">
        <v>155.5</v>
      </c>
      <c r="W293">
        <v>151.19999999999999</v>
      </c>
      <c r="X293">
        <v>161.69999999999999</v>
      </c>
      <c r="Y293">
        <v>146.19999999999999</v>
      </c>
      <c r="Z293">
        <v>152.6</v>
      </c>
      <c r="AA293">
        <v>160.19999999999999</v>
      </c>
      <c r="AB293">
        <v>153.80000000000001</v>
      </c>
      <c r="AC293">
        <v>153.80000000000001</v>
      </c>
      <c r="AD293">
        <v>156.80000000000001</v>
      </c>
    </row>
    <row r="294" spans="1:30" x14ac:dyDescent="0.35">
      <c r="A294" t="s">
        <v>30</v>
      </c>
      <c r="B294">
        <v>2021</v>
      </c>
      <c r="C294" t="s">
        <v>37</v>
      </c>
      <c r="D294">
        <v>142.69999999999999</v>
      </c>
      <c r="E294">
        <v>195.5</v>
      </c>
      <c r="F294">
        <v>163.4</v>
      </c>
      <c r="G294">
        <v>155</v>
      </c>
      <c r="H294">
        <v>175.2</v>
      </c>
      <c r="I294">
        <v>160.6</v>
      </c>
      <c r="J294">
        <v>135.1</v>
      </c>
      <c r="K294">
        <v>161.1</v>
      </c>
      <c r="L294">
        <v>112.2</v>
      </c>
      <c r="M294">
        <v>164.4</v>
      </c>
      <c r="N294">
        <v>161.9</v>
      </c>
      <c r="O294">
        <v>166.8</v>
      </c>
      <c r="P294">
        <v>155.6</v>
      </c>
      <c r="Q294">
        <v>186.8</v>
      </c>
      <c r="R294">
        <v>160.69999999999999</v>
      </c>
      <c r="S294">
        <v>155.1</v>
      </c>
      <c r="T294">
        <v>159.9</v>
      </c>
      <c r="U294" t="s">
        <v>48</v>
      </c>
      <c r="V294">
        <v>156</v>
      </c>
      <c r="W294">
        <v>155.5</v>
      </c>
      <c r="X294">
        <v>165.3</v>
      </c>
      <c r="Y294">
        <v>151.69999999999999</v>
      </c>
      <c r="Z294">
        <v>158.6</v>
      </c>
      <c r="AA294">
        <v>164.1</v>
      </c>
      <c r="AB294">
        <v>154.6</v>
      </c>
      <c r="AC294">
        <v>158</v>
      </c>
      <c r="AD294">
        <v>157.6</v>
      </c>
    </row>
    <row r="295" spans="1:30" x14ac:dyDescent="0.35">
      <c r="A295" t="s">
        <v>33</v>
      </c>
      <c r="B295">
        <v>2021</v>
      </c>
      <c r="C295" t="s">
        <v>37</v>
      </c>
      <c r="D295">
        <v>147.6</v>
      </c>
      <c r="E295">
        <v>202.5</v>
      </c>
      <c r="F295">
        <v>166.4</v>
      </c>
      <c r="G295">
        <v>156</v>
      </c>
      <c r="H295">
        <v>161.4</v>
      </c>
      <c r="I295">
        <v>168.8</v>
      </c>
      <c r="J295">
        <v>161.6</v>
      </c>
      <c r="K295">
        <v>162.80000000000001</v>
      </c>
      <c r="L295">
        <v>114.8</v>
      </c>
      <c r="M295">
        <v>162.80000000000001</v>
      </c>
      <c r="N295">
        <v>151.5</v>
      </c>
      <c r="O295">
        <v>171.4</v>
      </c>
      <c r="P295">
        <v>162</v>
      </c>
      <c r="Q295">
        <v>194.4</v>
      </c>
      <c r="R295">
        <v>155.9</v>
      </c>
      <c r="S295">
        <v>139.30000000000001</v>
      </c>
      <c r="T295">
        <v>153.4</v>
      </c>
      <c r="U295">
        <v>161.4</v>
      </c>
      <c r="V295">
        <v>154.9</v>
      </c>
      <c r="W295">
        <v>147.6</v>
      </c>
      <c r="X295">
        <v>157.5</v>
      </c>
      <c r="Y295">
        <v>142.1</v>
      </c>
      <c r="Z295">
        <v>149.1</v>
      </c>
      <c r="AA295">
        <v>157.6</v>
      </c>
      <c r="AB295">
        <v>156.6</v>
      </c>
      <c r="AC295">
        <v>150.5</v>
      </c>
      <c r="AD295">
        <v>158</v>
      </c>
    </row>
    <row r="296" spans="1:30" x14ac:dyDescent="0.35">
      <c r="A296" t="s">
        <v>34</v>
      </c>
      <c r="B296">
        <v>2021</v>
      </c>
      <c r="C296" t="s">
        <v>37</v>
      </c>
      <c r="D296">
        <v>144.30000000000001</v>
      </c>
      <c r="E296">
        <v>198</v>
      </c>
      <c r="F296">
        <v>164.6</v>
      </c>
      <c r="G296">
        <v>155.4</v>
      </c>
      <c r="H296">
        <v>170.1</v>
      </c>
      <c r="I296">
        <v>164.4</v>
      </c>
      <c r="J296">
        <v>144.1</v>
      </c>
      <c r="K296">
        <v>161.69999999999999</v>
      </c>
      <c r="L296">
        <v>113.1</v>
      </c>
      <c r="M296">
        <v>163.9</v>
      </c>
      <c r="N296">
        <v>157.6</v>
      </c>
      <c r="O296">
        <v>168.9</v>
      </c>
      <c r="P296">
        <v>158</v>
      </c>
      <c r="Q296">
        <v>188.8</v>
      </c>
      <c r="R296">
        <v>158.80000000000001</v>
      </c>
      <c r="S296">
        <v>148.5</v>
      </c>
      <c r="T296">
        <v>157.30000000000001</v>
      </c>
      <c r="U296">
        <v>161.4</v>
      </c>
      <c r="V296">
        <v>155.6</v>
      </c>
      <c r="W296">
        <v>151.80000000000001</v>
      </c>
      <c r="X296">
        <v>162.30000000000001</v>
      </c>
      <c r="Y296">
        <v>146.6</v>
      </c>
      <c r="Z296">
        <v>153.19999999999999</v>
      </c>
      <c r="AA296">
        <v>160.30000000000001</v>
      </c>
      <c r="AB296">
        <v>155.4</v>
      </c>
      <c r="AC296">
        <v>154.4</v>
      </c>
      <c r="AD296">
        <v>157.80000000000001</v>
      </c>
    </row>
    <row r="297" spans="1:30" x14ac:dyDescent="0.35">
      <c r="A297" t="s">
        <v>30</v>
      </c>
      <c r="B297">
        <v>2021</v>
      </c>
      <c r="C297" t="s">
        <v>38</v>
      </c>
      <c r="D297">
        <v>145.1</v>
      </c>
      <c r="E297">
        <v>198.5</v>
      </c>
      <c r="F297">
        <v>168.6</v>
      </c>
      <c r="G297">
        <v>155.80000000000001</v>
      </c>
      <c r="H297">
        <v>184.4</v>
      </c>
      <c r="I297">
        <v>162.30000000000001</v>
      </c>
      <c r="J297">
        <v>138.4</v>
      </c>
      <c r="K297">
        <v>165.1</v>
      </c>
      <c r="L297">
        <v>114.3</v>
      </c>
      <c r="M297">
        <v>169.7</v>
      </c>
      <c r="N297">
        <v>164.6</v>
      </c>
      <c r="O297">
        <v>169.8</v>
      </c>
      <c r="P297">
        <v>158.69999999999999</v>
      </c>
      <c r="Q297">
        <v>189.6</v>
      </c>
      <c r="R297">
        <v>165.3</v>
      </c>
      <c r="S297">
        <v>160.6</v>
      </c>
      <c r="T297">
        <v>164.5</v>
      </c>
      <c r="U297" t="s">
        <v>32</v>
      </c>
      <c r="V297">
        <v>161.69999999999999</v>
      </c>
      <c r="W297">
        <v>158.80000000000001</v>
      </c>
      <c r="X297">
        <v>169.1</v>
      </c>
      <c r="Y297">
        <v>153.19999999999999</v>
      </c>
      <c r="Z297">
        <v>160</v>
      </c>
      <c r="AA297">
        <v>167.6</v>
      </c>
      <c r="AB297">
        <v>159.30000000000001</v>
      </c>
      <c r="AC297">
        <v>161.1</v>
      </c>
      <c r="AD297">
        <v>161.1</v>
      </c>
    </row>
    <row r="298" spans="1:30" x14ac:dyDescent="0.35">
      <c r="A298" t="s">
        <v>33</v>
      </c>
      <c r="B298">
        <v>2021</v>
      </c>
      <c r="C298" t="s">
        <v>38</v>
      </c>
      <c r="D298">
        <v>148.80000000000001</v>
      </c>
      <c r="E298">
        <v>204.3</v>
      </c>
      <c r="F298">
        <v>173</v>
      </c>
      <c r="G298">
        <v>156.5</v>
      </c>
      <c r="H298">
        <v>168.8</v>
      </c>
      <c r="I298">
        <v>172.5</v>
      </c>
      <c r="J298">
        <v>166.5</v>
      </c>
      <c r="K298">
        <v>165.9</v>
      </c>
      <c r="L298">
        <v>115.9</v>
      </c>
      <c r="M298">
        <v>165.2</v>
      </c>
      <c r="N298">
        <v>152</v>
      </c>
      <c r="O298">
        <v>171.1</v>
      </c>
      <c r="P298">
        <v>164.2</v>
      </c>
      <c r="Q298">
        <v>198.2</v>
      </c>
      <c r="R298">
        <v>156.5</v>
      </c>
      <c r="S298">
        <v>140.19999999999999</v>
      </c>
      <c r="T298">
        <v>154.1</v>
      </c>
      <c r="U298">
        <v>161.6</v>
      </c>
      <c r="V298">
        <v>155.5</v>
      </c>
      <c r="W298">
        <v>150.1</v>
      </c>
      <c r="X298">
        <v>160.4</v>
      </c>
      <c r="Y298">
        <v>145</v>
      </c>
      <c r="Z298">
        <v>152.6</v>
      </c>
      <c r="AA298">
        <v>156.6</v>
      </c>
      <c r="AB298">
        <v>157.5</v>
      </c>
      <c r="AC298">
        <v>152.30000000000001</v>
      </c>
      <c r="AD298">
        <v>159.5</v>
      </c>
    </row>
    <row r="299" spans="1:30" x14ac:dyDescent="0.35">
      <c r="A299" t="s">
        <v>34</v>
      </c>
      <c r="B299">
        <v>2021</v>
      </c>
      <c r="C299" t="s">
        <v>38</v>
      </c>
      <c r="D299">
        <v>146.30000000000001</v>
      </c>
      <c r="E299">
        <v>200.5</v>
      </c>
      <c r="F299">
        <v>170.3</v>
      </c>
      <c r="G299">
        <v>156.1</v>
      </c>
      <c r="H299">
        <v>178.7</v>
      </c>
      <c r="I299">
        <v>167.1</v>
      </c>
      <c r="J299">
        <v>147.9</v>
      </c>
      <c r="K299">
        <v>165.4</v>
      </c>
      <c r="L299">
        <v>114.8</v>
      </c>
      <c r="M299">
        <v>168.2</v>
      </c>
      <c r="N299">
        <v>159.30000000000001</v>
      </c>
      <c r="O299">
        <v>170.4</v>
      </c>
      <c r="P299">
        <v>160.69999999999999</v>
      </c>
      <c r="Q299">
        <v>191.9</v>
      </c>
      <c r="R299">
        <v>161.80000000000001</v>
      </c>
      <c r="S299">
        <v>152.1</v>
      </c>
      <c r="T299">
        <v>160.4</v>
      </c>
      <c r="U299">
        <v>161.6</v>
      </c>
      <c r="V299">
        <v>159.4</v>
      </c>
      <c r="W299">
        <v>154.69999999999999</v>
      </c>
      <c r="X299">
        <v>165.8</v>
      </c>
      <c r="Y299">
        <v>148.9</v>
      </c>
      <c r="Z299">
        <v>155.80000000000001</v>
      </c>
      <c r="AA299">
        <v>161.19999999999999</v>
      </c>
      <c r="AB299">
        <v>158.6</v>
      </c>
      <c r="AC299">
        <v>156.80000000000001</v>
      </c>
      <c r="AD299">
        <v>160.4</v>
      </c>
    </row>
    <row r="300" spans="1:30" x14ac:dyDescent="0.35">
      <c r="A300" t="s">
        <v>30</v>
      </c>
      <c r="B300">
        <v>2021</v>
      </c>
      <c r="C300" t="s">
        <v>39</v>
      </c>
      <c r="D300">
        <v>145.6</v>
      </c>
      <c r="E300">
        <v>200.1</v>
      </c>
      <c r="F300">
        <v>179.3</v>
      </c>
      <c r="G300">
        <v>156.1</v>
      </c>
      <c r="H300">
        <v>190.4</v>
      </c>
      <c r="I300">
        <v>158.6</v>
      </c>
      <c r="J300">
        <v>144.69999999999999</v>
      </c>
      <c r="K300">
        <v>165.5</v>
      </c>
      <c r="L300">
        <v>114.6</v>
      </c>
      <c r="M300">
        <v>170</v>
      </c>
      <c r="N300">
        <v>165.5</v>
      </c>
      <c r="O300">
        <v>171.7</v>
      </c>
      <c r="P300">
        <v>160.5</v>
      </c>
      <c r="Q300">
        <v>189.1</v>
      </c>
      <c r="R300">
        <v>165.3</v>
      </c>
      <c r="S300">
        <v>159.9</v>
      </c>
      <c r="T300">
        <v>164.6</v>
      </c>
      <c r="U300" t="s">
        <v>32</v>
      </c>
      <c r="V300">
        <v>162.1</v>
      </c>
      <c r="W300">
        <v>159.19999999999999</v>
      </c>
      <c r="X300">
        <v>169.7</v>
      </c>
      <c r="Y300">
        <v>154.19999999999999</v>
      </c>
      <c r="Z300">
        <v>160.4</v>
      </c>
      <c r="AA300">
        <v>166.8</v>
      </c>
      <c r="AB300">
        <v>159.4</v>
      </c>
      <c r="AC300">
        <v>161.5</v>
      </c>
      <c r="AD300">
        <v>162.1</v>
      </c>
    </row>
    <row r="301" spans="1:30" x14ac:dyDescent="0.35">
      <c r="A301" t="s">
        <v>33</v>
      </c>
      <c r="B301">
        <v>2021</v>
      </c>
      <c r="C301" t="s">
        <v>39</v>
      </c>
      <c r="D301">
        <v>149.19999999999999</v>
      </c>
      <c r="E301">
        <v>205.5</v>
      </c>
      <c r="F301">
        <v>182.8</v>
      </c>
      <c r="G301">
        <v>156.5</v>
      </c>
      <c r="H301">
        <v>172.2</v>
      </c>
      <c r="I301">
        <v>171.5</v>
      </c>
      <c r="J301">
        <v>176.2</v>
      </c>
      <c r="K301">
        <v>166.9</v>
      </c>
      <c r="L301">
        <v>116.1</v>
      </c>
      <c r="M301">
        <v>165.5</v>
      </c>
      <c r="N301">
        <v>152.30000000000001</v>
      </c>
      <c r="O301">
        <v>173.3</v>
      </c>
      <c r="P301">
        <v>166.2</v>
      </c>
      <c r="Q301">
        <v>195.6</v>
      </c>
      <c r="R301">
        <v>157.30000000000001</v>
      </c>
      <c r="S301">
        <v>140.5</v>
      </c>
      <c r="T301">
        <v>154.80000000000001</v>
      </c>
      <c r="U301">
        <v>160.5</v>
      </c>
      <c r="V301">
        <v>156.1</v>
      </c>
      <c r="W301">
        <v>149.80000000000001</v>
      </c>
      <c r="X301">
        <v>160.80000000000001</v>
      </c>
      <c r="Y301">
        <v>147.5</v>
      </c>
      <c r="Z301">
        <v>150.69999999999999</v>
      </c>
      <c r="AA301">
        <v>158.1</v>
      </c>
      <c r="AB301">
        <v>158</v>
      </c>
      <c r="AC301">
        <v>153.4</v>
      </c>
      <c r="AD301">
        <v>160.4</v>
      </c>
    </row>
    <row r="302" spans="1:30" x14ac:dyDescent="0.35">
      <c r="A302" t="s">
        <v>34</v>
      </c>
      <c r="B302">
        <v>2021</v>
      </c>
      <c r="C302" t="s">
        <v>39</v>
      </c>
      <c r="D302">
        <v>146.69999999999999</v>
      </c>
      <c r="E302">
        <v>202</v>
      </c>
      <c r="F302">
        <v>180.7</v>
      </c>
      <c r="G302">
        <v>156.19999999999999</v>
      </c>
      <c r="H302">
        <v>183.7</v>
      </c>
      <c r="I302">
        <v>164.6</v>
      </c>
      <c r="J302">
        <v>155.4</v>
      </c>
      <c r="K302">
        <v>166</v>
      </c>
      <c r="L302">
        <v>115.1</v>
      </c>
      <c r="M302">
        <v>168.5</v>
      </c>
      <c r="N302">
        <v>160</v>
      </c>
      <c r="O302">
        <v>172.4</v>
      </c>
      <c r="P302">
        <v>162.6</v>
      </c>
      <c r="Q302">
        <v>190.8</v>
      </c>
      <c r="R302">
        <v>162.19999999999999</v>
      </c>
      <c r="S302">
        <v>151.80000000000001</v>
      </c>
      <c r="T302">
        <v>160.69999999999999</v>
      </c>
      <c r="U302">
        <v>160.5</v>
      </c>
      <c r="V302">
        <v>159.80000000000001</v>
      </c>
      <c r="W302">
        <v>154.80000000000001</v>
      </c>
      <c r="X302">
        <v>166.3</v>
      </c>
      <c r="Y302">
        <v>150.69999999999999</v>
      </c>
      <c r="Z302">
        <v>154.9</v>
      </c>
      <c r="AA302">
        <v>161.69999999999999</v>
      </c>
      <c r="AB302">
        <v>158.80000000000001</v>
      </c>
      <c r="AC302">
        <v>157.6</v>
      </c>
      <c r="AD302">
        <v>161.30000000000001</v>
      </c>
    </row>
    <row r="303" spans="1:30" x14ac:dyDescent="0.35">
      <c r="A303" t="s">
        <v>30</v>
      </c>
      <c r="B303">
        <v>2021</v>
      </c>
      <c r="C303" t="s">
        <v>40</v>
      </c>
      <c r="D303">
        <v>145.1</v>
      </c>
      <c r="E303">
        <v>204.5</v>
      </c>
      <c r="F303">
        <v>180.4</v>
      </c>
      <c r="G303">
        <v>157.1</v>
      </c>
      <c r="H303">
        <v>188.7</v>
      </c>
      <c r="I303">
        <v>157.69999999999999</v>
      </c>
      <c r="J303">
        <v>152.80000000000001</v>
      </c>
      <c r="K303">
        <v>163.6</v>
      </c>
      <c r="L303">
        <v>113.9</v>
      </c>
      <c r="M303">
        <v>169.7</v>
      </c>
      <c r="N303">
        <v>166.2</v>
      </c>
      <c r="O303">
        <v>171</v>
      </c>
      <c r="P303">
        <v>161.69999999999999</v>
      </c>
      <c r="Q303">
        <v>189.7</v>
      </c>
      <c r="R303">
        <v>166</v>
      </c>
      <c r="S303">
        <v>161.1</v>
      </c>
      <c r="T303">
        <v>165.3</v>
      </c>
      <c r="U303" t="s">
        <v>32</v>
      </c>
      <c r="V303">
        <v>162.5</v>
      </c>
      <c r="W303">
        <v>160.30000000000001</v>
      </c>
      <c r="X303">
        <v>170.4</v>
      </c>
      <c r="Y303">
        <v>157.1</v>
      </c>
      <c r="Z303">
        <v>160.69999999999999</v>
      </c>
      <c r="AA303">
        <v>167.2</v>
      </c>
      <c r="AB303">
        <v>160.4</v>
      </c>
      <c r="AC303">
        <v>162.80000000000001</v>
      </c>
      <c r="AD303">
        <v>163.19999999999999</v>
      </c>
    </row>
    <row r="304" spans="1:30" x14ac:dyDescent="0.35">
      <c r="A304" t="s">
        <v>33</v>
      </c>
      <c r="B304">
        <v>2021</v>
      </c>
      <c r="C304" t="s">
        <v>40</v>
      </c>
      <c r="D304">
        <v>149.1</v>
      </c>
      <c r="E304">
        <v>210.9</v>
      </c>
      <c r="F304">
        <v>185</v>
      </c>
      <c r="G304">
        <v>158.19999999999999</v>
      </c>
      <c r="H304">
        <v>170.6</v>
      </c>
      <c r="I304">
        <v>170.9</v>
      </c>
      <c r="J304">
        <v>186.4</v>
      </c>
      <c r="K304">
        <v>164.7</v>
      </c>
      <c r="L304">
        <v>115.7</v>
      </c>
      <c r="M304">
        <v>165.5</v>
      </c>
      <c r="N304">
        <v>153.4</v>
      </c>
      <c r="O304">
        <v>173.5</v>
      </c>
      <c r="P304">
        <v>167.9</v>
      </c>
      <c r="Q304">
        <v>195.5</v>
      </c>
      <c r="R304">
        <v>157.9</v>
      </c>
      <c r="S304">
        <v>141.9</v>
      </c>
      <c r="T304">
        <v>155.5</v>
      </c>
      <c r="U304">
        <v>161.5</v>
      </c>
      <c r="V304">
        <v>157.69999999999999</v>
      </c>
      <c r="W304">
        <v>150.69999999999999</v>
      </c>
      <c r="X304">
        <v>161.5</v>
      </c>
      <c r="Y304">
        <v>149.5</v>
      </c>
      <c r="Z304">
        <v>151.19999999999999</v>
      </c>
      <c r="AA304">
        <v>160.30000000000001</v>
      </c>
      <c r="AB304">
        <v>159.6</v>
      </c>
      <c r="AC304">
        <v>155</v>
      </c>
      <c r="AD304">
        <v>161.80000000000001</v>
      </c>
    </row>
    <row r="305" spans="1:30" x14ac:dyDescent="0.35">
      <c r="A305" t="s">
        <v>34</v>
      </c>
      <c r="B305">
        <v>2021</v>
      </c>
      <c r="C305" t="s">
        <v>40</v>
      </c>
      <c r="D305">
        <v>146.4</v>
      </c>
      <c r="E305">
        <v>206.8</v>
      </c>
      <c r="F305">
        <v>182.2</v>
      </c>
      <c r="G305">
        <v>157.5</v>
      </c>
      <c r="H305">
        <v>182.1</v>
      </c>
      <c r="I305">
        <v>163.9</v>
      </c>
      <c r="J305">
        <v>164.2</v>
      </c>
      <c r="K305">
        <v>164</v>
      </c>
      <c r="L305">
        <v>114.5</v>
      </c>
      <c r="M305">
        <v>168.3</v>
      </c>
      <c r="N305">
        <v>160.9</v>
      </c>
      <c r="O305">
        <v>172.2</v>
      </c>
      <c r="P305">
        <v>164</v>
      </c>
      <c r="Q305">
        <v>191.2</v>
      </c>
      <c r="R305">
        <v>162.80000000000001</v>
      </c>
      <c r="S305">
        <v>153.1</v>
      </c>
      <c r="T305">
        <v>161.4</v>
      </c>
      <c r="U305">
        <v>161.5</v>
      </c>
      <c r="V305">
        <v>160.69999999999999</v>
      </c>
      <c r="W305">
        <v>155.80000000000001</v>
      </c>
      <c r="X305">
        <v>167</v>
      </c>
      <c r="Y305">
        <v>153.1</v>
      </c>
      <c r="Z305">
        <v>155.30000000000001</v>
      </c>
      <c r="AA305">
        <v>163.19999999999999</v>
      </c>
      <c r="AB305">
        <v>160.1</v>
      </c>
      <c r="AC305">
        <v>159</v>
      </c>
      <c r="AD305">
        <v>162.5</v>
      </c>
    </row>
    <row r="306" spans="1:30" x14ac:dyDescent="0.35">
      <c r="A306" t="s">
        <v>30</v>
      </c>
      <c r="B306">
        <v>2021</v>
      </c>
      <c r="C306" t="s">
        <v>41</v>
      </c>
      <c r="D306">
        <v>144.9</v>
      </c>
      <c r="E306">
        <v>202.3</v>
      </c>
      <c r="F306">
        <v>176.5</v>
      </c>
      <c r="G306">
        <v>157.5</v>
      </c>
      <c r="H306">
        <v>190.9</v>
      </c>
      <c r="I306">
        <v>155.69999999999999</v>
      </c>
      <c r="J306">
        <v>153.9</v>
      </c>
      <c r="K306">
        <v>162.80000000000001</v>
      </c>
      <c r="L306">
        <v>115.2</v>
      </c>
      <c r="M306">
        <v>169.8</v>
      </c>
      <c r="N306">
        <v>167.6</v>
      </c>
      <c r="O306">
        <v>171.9</v>
      </c>
      <c r="P306">
        <v>161.80000000000001</v>
      </c>
      <c r="Q306">
        <v>190.2</v>
      </c>
      <c r="R306">
        <v>167</v>
      </c>
      <c r="S306">
        <v>162.6</v>
      </c>
      <c r="T306">
        <v>166.3</v>
      </c>
      <c r="U306" t="s">
        <v>32</v>
      </c>
      <c r="V306">
        <v>163.1</v>
      </c>
      <c r="W306">
        <v>160.9</v>
      </c>
      <c r="X306">
        <v>171.1</v>
      </c>
      <c r="Y306">
        <v>157.69999999999999</v>
      </c>
      <c r="Z306">
        <v>161.1</v>
      </c>
      <c r="AA306">
        <v>167.5</v>
      </c>
      <c r="AB306">
        <v>160.30000000000001</v>
      </c>
      <c r="AC306">
        <v>163.30000000000001</v>
      </c>
      <c r="AD306">
        <v>163.6</v>
      </c>
    </row>
    <row r="307" spans="1:30" x14ac:dyDescent="0.35">
      <c r="A307" t="s">
        <v>33</v>
      </c>
      <c r="B307">
        <v>2021</v>
      </c>
      <c r="C307" t="s">
        <v>41</v>
      </c>
      <c r="D307">
        <v>149.30000000000001</v>
      </c>
      <c r="E307">
        <v>207.4</v>
      </c>
      <c r="F307">
        <v>174.1</v>
      </c>
      <c r="G307">
        <v>159.19999999999999</v>
      </c>
      <c r="H307">
        <v>175</v>
      </c>
      <c r="I307">
        <v>161.30000000000001</v>
      </c>
      <c r="J307">
        <v>183.3</v>
      </c>
      <c r="K307">
        <v>164.5</v>
      </c>
      <c r="L307">
        <v>120.4</v>
      </c>
      <c r="M307">
        <v>166.2</v>
      </c>
      <c r="N307">
        <v>154.80000000000001</v>
      </c>
      <c r="O307">
        <v>175.1</v>
      </c>
      <c r="P307">
        <v>167.3</v>
      </c>
      <c r="Q307">
        <v>196.5</v>
      </c>
      <c r="R307">
        <v>159.80000000000001</v>
      </c>
      <c r="S307">
        <v>143.6</v>
      </c>
      <c r="T307">
        <v>157.30000000000001</v>
      </c>
      <c r="U307">
        <v>162.1</v>
      </c>
      <c r="V307">
        <v>160.69999999999999</v>
      </c>
      <c r="W307">
        <v>153.19999999999999</v>
      </c>
      <c r="X307">
        <v>162.80000000000001</v>
      </c>
      <c r="Y307">
        <v>150.4</v>
      </c>
      <c r="Z307">
        <v>153.69999999999999</v>
      </c>
      <c r="AA307">
        <v>160.4</v>
      </c>
      <c r="AB307">
        <v>159.6</v>
      </c>
      <c r="AC307">
        <v>156</v>
      </c>
      <c r="AD307">
        <v>162.30000000000001</v>
      </c>
    </row>
    <row r="308" spans="1:30" x14ac:dyDescent="0.35">
      <c r="A308" t="s">
        <v>34</v>
      </c>
      <c r="B308">
        <v>2021</v>
      </c>
      <c r="C308" t="s">
        <v>41</v>
      </c>
      <c r="D308">
        <v>146.6</v>
      </c>
      <c r="E308">
        <v>204</v>
      </c>
      <c r="F308">
        <v>172.8</v>
      </c>
      <c r="G308">
        <v>158.4</v>
      </c>
      <c r="H308">
        <v>188</v>
      </c>
      <c r="I308">
        <v>156.80000000000001</v>
      </c>
      <c r="J308">
        <v>162.19999999999999</v>
      </c>
      <c r="K308">
        <v>164.1</v>
      </c>
      <c r="L308">
        <v>119.7</v>
      </c>
      <c r="M308">
        <v>168.8</v>
      </c>
      <c r="N308">
        <v>162.69999999999999</v>
      </c>
      <c r="O308">
        <v>173.9</v>
      </c>
      <c r="P308">
        <v>164</v>
      </c>
      <c r="Q308">
        <v>192.1</v>
      </c>
      <c r="R308">
        <v>164.5</v>
      </c>
      <c r="S308">
        <v>155.30000000000001</v>
      </c>
      <c r="T308">
        <v>163.19999999999999</v>
      </c>
      <c r="U308">
        <v>162.1</v>
      </c>
      <c r="V308">
        <v>162.6</v>
      </c>
      <c r="W308">
        <v>157.5</v>
      </c>
      <c r="X308">
        <v>168.4</v>
      </c>
      <c r="Y308">
        <v>154</v>
      </c>
      <c r="Z308">
        <v>157.6</v>
      </c>
      <c r="AA308">
        <v>163.80000000000001</v>
      </c>
      <c r="AB308">
        <v>160</v>
      </c>
      <c r="AC308">
        <v>160</v>
      </c>
      <c r="AD308">
        <v>163.19999999999999</v>
      </c>
    </row>
    <row r="309" spans="1:30" x14ac:dyDescent="0.35">
      <c r="A309" t="s">
        <v>30</v>
      </c>
      <c r="B309">
        <v>2021</v>
      </c>
      <c r="C309" t="s">
        <v>42</v>
      </c>
      <c r="D309">
        <v>145.4</v>
      </c>
      <c r="E309">
        <v>202.1</v>
      </c>
      <c r="F309">
        <v>172</v>
      </c>
      <c r="G309">
        <v>158</v>
      </c>
      <c r="H309">
        <v>195.5</v>
      </c>
      <c r="I309">
        <v>152.69999999999999</v>
      </c>
      <c r="J309">
        <v>151.4</v>
      </c>
      <c r="K309">
        <v>163.9</v>
      </c>
      <c r="L309">
        <v>119.3</v>
      </c>
      <c r="M309">
        <v>170.1</v>
      </c>
      <c r="N309">
        <v>168.3</v>
      </c>
      <c r="O309">
        <v>172.8</v>
      </c>
      <c r="P309">
        <v>162.1</v>
      </c>
      <c r="Q309">
        <v>190.5</v>
      </c>
      <c r="R309">
        <v>167.7</v>
      </c>
      <c r="S309">
        <v>163.6</v>
      </c>
      <c r="T309">
        <v>167.1</v>
      </c>
      <c r="U309" t="s">
        <v>32</v>
      </c>
      <c r="V309">
        <v>163.69999999999999</v>
      </c>
      <c r="W309">
        <v>161.30000000000001</v>
      </c>
      <c r="X309">
        <v>171.9</v>
      </c>
      <c r="Y309">
        <v>157.80000000000001</v>
      </c>
      <c r="Z309">
        <v>162.69999999999999</v>
      </c>
      <c r="AA309">
        <v>168.5</v>
      </c>
      <c r="AB309">
        <v>160.19999999999999</v>
      </c>
      <c r="AC309">
        <v>163.80000000000001</v>
      </c>
      <c r="AD309">
        <v>164</v>
      </c>
    </row>
    <row r="310" spans="1:30" x14ac:dyDescent="0.35">
      <c r="A310" t="s">
        <v>33</v>
      </c>
      <c r="B310">
        <v>2021</v>
      </c>
      <c r="C310" t="s">
        <v>42</v>
      </c>
      <c r="D310">
        <v>149.30000000000001</v>
      </c>
      <c r="E310">
        <v>207.4</v>
      </c>
      <c r="F310">
        <v>174.1</v>
      </c>
      <c r="G310">
        <v>159.1</v>
      </c>
      <c r="H310">
        <v>175</v>
      </c>
      <c r="I310">
        <v>161.19999999999999</v>
      </c>
      <c r="J310">
        <v>183.5</v>
      </c>
      <c r="K310">
        <v>164.5</v>
      </c>
      <c r="L310">
        <v>120.4</v>
      </c>
      <c r="M310">
        <v>166.2</v>
      </c>
      <c r="N310">
        <v>154.80000000000001</v>
      </c>
      <c r="O310">
        <v>175.1</v>
      </c>
      <c r="P310">
        <v>167.3</v>
      </c>
      <c r="Q310">
        <v>196.5</v>
      </c>
      <c r="R310">
        <v>159.80000000000001</v>
      </c>
      <c r="S310">
        <v>143.6</v>
      </c>
      <c r="T310">
        <v>157.4</v>
      </c>
      <c r="U310">
        <v>162.1</v>
      </c>
      <c r="V310">
        <v>160.80000000000001</v>
      </c>
      <c r="W310">
        <v>153.30000000000001</v>
      </c>
      <c r="X310">
        <v>162.80000000000001</v>
      </c>
      <c r="Y310">
        <v>150.5</v>
      </c>
      <c r="Z310">
        <v>153.9</v>
      </c>
      <c r="AA310">
        <v>160.30000000000001</v>
      </c>
      <c r="AB310">
        <v>159.6</v>
      </c>
      <c r="AC310">
        <v>156</v>
      </c>
      <c r="AD310">
        <v>162.30000000000001</v>
      </c>
    </row>
    <row r="311" spans="1:30" x14ac:dyDescent="0.35">
      <c r="A311" t="s">
        <v>34</v>
      </c>
      <c r="B311">
        <v>2021</v>
      </c>
      <c r="C311" t="s">
        <v>42</v>
      </c>
      <c r="D311">
        <v>146.6</v>
      </c>
      <c r="E311">
        <v>204</v>
      </c>
      <c r="F311">
        <v>172.8</v>
      </c>
      <c r="G311">
        <v>158.4</v>
      </c>
      <c r="H311">
        <v>188</v>
      </c>
      <c r="I311">
        <v>156.69999999999999</v>
      </c>
      <c r="J311">
        <v>162.30000000000001</v>
      </c>
      <c r="K311">
        <v>164.1</v>
      </c>
      <c r="L311">
        <v>119.7</v>
      </c>
      <c r="M311">
        <v>168.8</v>
      </c>
      <c r="N311">
        <v>162.69999999999999</v>
      </c>
      <c r="O311">
        <v>173.9</v>
      </c>
      <c r="P311">
        <v>164</v>
      </c>
      <c r="Q311">
        <v>192.1</v>
      </c>
      <c r="R311">
        <v>164.6</v>
      </c>
      <c r="S311">
        <v>155.30000000000001</v>
      </c>
      <c r="T311">
        <v>163.30000000000001</v>
      </c>
      <c r="U311">
        <v>162.1</v>
      </c>
      <c r="V311">
        <v>162.6</v>
      </c>
      <c r="W311">
        <v>157.5</v>
      </c>
      <c r="X311">
        <v>168.4</v>
      </c>
      <c r="Y311">
        <v>154</v>
      </c>
      <c r="Z311">
        <v>157.69999999999999</v>
      </c>
      <c r="AA311">
        <v>163.69999999999999</v>
      </c>
      <c r="AB311">
        <v>160</v>
      </c>
      <c r="AC311">
        <v>160</v>
      </c>
      <c r="AD311">
        <v>163.19999999999999</v>
      </c>
    </row>
    <row r="312" spans="1:30" x14ac:dyDescent="0.35">
      <c r="A312" t="s">
        <v>30</v>
      </c>
      <c r="B312">
        <v>2021</v>
      </c>
      <c r="C312" t="s">
        <v>43</v>
      </c>
      <c r="D312">
        <v>146.1</v>
      </c>
      <c r="E312">
        <v>202.5</v>
      </c>
      <c r="F312">
        <v>170.1</v>
      </c>
      <c r="G312">
        <v>158.4</v>
      </c>
      <c r="H312">
        <v>198.8</v>
      </c>
      <c r="I312">
        <v>152.6</v>
      </c>
      <c r="J312">
        <v>170.4</v>
      </c>
      <c r="K312">
        <v>165.2</v>
      </c>
      <c r="L312">
        <v>121.6</v>
      </c>
      <c r="M312">
        <v>170.6</v>
      </c>
      <c r="N312">
        <v>168.8</v>
      </c>
      <c r="O312">
        <v>173.6</v>
      </c>
      <c r="P312">
        <v>165.5</v>
      </c>
      <c r="Q312">
        <v>191.2</v>
      </c>
      <c r="R312">
        <v>168.9</v>
      </c>
      <c r="S312">
        <v>164.8</v>
      </c>
      <c r="T312">
        <v>168.3</v>
      </c>
      <c r="U312" t="s">
        <v>32</v>
      </c>
      <c r="V312">
        <v>165.5</v>
      </c>
      <c r="W312">
        <v>162</v>
      </c>
      <c r="X312">
        <v>172.5</v>
      </c>
      <c r="Y312">
        <v>159.5</v>
      </c>
      <c r="Z312">
        <v>163.19999999999999</v>
      </c>
      <c r="AA312">
        <v>169</v>
      </c>
      <c r="AB312">
        <v>161.1</v>
      </c>
      <c r="AC312">
        <v>164.7</v>
      </c>
      <c r="AD312">
        <v>166.3</v>
      </c>
    </row>
    <row r="313" spans="1:30" x14ac:dyDescent="0.35">
      <c r="A313" t="s">
        <v>33</v>
      </c>
      <c r="B313">
        <v>2021</v>
      </c>
      <c r="C313" t="s">
        <v>43</v>
      </c>
      <c r="D313">
        <v>150.1</v>
      </c>
      <c r="E313">
        <v>208.4</v>
      </c>
      <c r="F313">
        <v>173</v>
      </c>
      <c r="G313">
        <v>159.19999999999999</v>
      </c>
      <c r="H313">
        <v>176.6</v>
      </c>
      <c r="I313">
        <v>159.30000000000001</v>
      </c>
      <c r="J313">
        <v>214.4</v>
      </c>
      <c r="K313">
        <v>165.3</v>
      </c>
      <c r="L313">
        <v>122.5</v>
      </c>
      <c r="M313">
        <v>166.8</v>
      </c>
      <c r="N313">
        <v>155.4</v>
      </c>
      <c r="O313">
        <v>175.9</v>
      </c>
      <c r="P313">
        <v>171.5</v>
      </c>
      <c r="Q313">
        <v>197</v>
      </c>
      <c r="R313">
        <v>160.80000000000001</v>
      </c>
      <c r="S313">
        <v>144.4</v>
      </c>
      <c r="T313">
        <v>158.30000000000001</v>
      </c>
      <c r="U313">
        <v>163.6</v>
      </c>
      <c r="V313">
        <v>162.19999999999999</v>
      </c>
      <c r="W313">
        <v>154.30000000000001</v>
      </c>
      <c r="X313">
        <v>163.5</v>
      </c>
      <c r="Y313">
        <v>152.19999999999999</v>
      </c>
      <c r="Z313">
        <v>155.1</v>
      </c>
      <c r="AA313">
        <v>160.30000000000001</v>
      </c>
      <c r="AB313">
        <v>160.30000000000001</v>
      </c>
      <c r="AC313">
        <v>157</v>
      </c>
      <c r="AD313">
        <v>164.6</v>
      </c>
    </row>
    <row r="314" spans="1:30" x14ac:dyDescent="0.35">
      <c r="A314" t="s">
        <v>34</v>
      </c>
      <c r="B314">
        <v>2021</v>
      </c>
      <c r="C314" t="s">
        <v>43</v>
      </c>
      <c r="D314">
        <v>147.4</v>
      </c>
      <c r="E314">
        <v>204.6</v>
      </c>
      <c r="F314">
        <v>171.2</v>
      </c>
      <c r="G314">
        <v>158.69999999999999</v>
      </c>
      <c r="H314">
        <v>190.6</v>
      </c>
      <c r="I314">
        <v>155.69999999999999</v>
      </c>
      <c r="J314">
        <v>185.3</v>
      </c>
      <c r="K314">
        <v>165.2</v>
      </c>
      <c r="L314">
        <v>121.9</v>
      </c>
      <c r="M314">
        <v>169.3</v>
      </c>
      <c r="N314">
        <v>163.19999999999999</v>
      </c>
      <c r="O314">
        <v>174.7</v>
      </c>
      <c r="P314">
        <v>167.7</v>
      </c>
      <c r="Q314">
        <v>192.7</v>
      </c>
      <c r="R314">
        <v>165.7</v>
      </c>
      <c r="S314">
        <v>156.30000000000001</v>
      </c>
      <c r="T314">
        <v>164.3</v>
      </c>
      <c r="U314">
        <v>163.6</v>
      </c>
      <c r="V314">
        <v>164.2</v>
      </c>
      <c r="W314">
        <v>158.4</v>
      </c>
      <c r="X314">
        <v>169.1</v>
      </c>
      <c r="Y314">
        <v>155.69999999999999</v>
      </c>
      <c r="Z314">
        <v>158.6</v>
      </c>
      <c r="AA314">
        <v>163.9</v>
      </c>
      <c r="AB314">
        <v>160.80000000000001</v>
      </c>
      <c r="AC314">
        <v>161</v>
      </c>
      <c r="AD314">
        <v>165.5</v>
      </c>
    </row>
    <row r="315" spans="1:30" x14ac:dyDescent="0.35">
      <c r="A315" t="s">
        <v>30</v>
      </c>
      <c r="B315">
        <v>2021</v>
      </c>
      <c r="C315" t="s">
        <v>45</v>
      </c>
      <c r="D315">
        <v>146.9</v>
      </c>
      <c r="E315">
        <v>199.8</v>
      </c>
      <c r="F315">
        <v>171.5</v>
      </c>
      <c r="G315">
        <v>159.1</v>
      </c>
      <c r="H315">
        <v>198.4</v>
      </c>
      <c r="I315">
        <v>153.19999999999999</v>
      </c>
      <c r="J315">
        <v>183.9</v>
      </c>
      <c r="K315">
        <v>165.4</v>
      </c>
      <c r="L315">
        <v>122.1</v>
      </c>
      <c r="M315">
        <v>170.8</v>
      </c>
      <c r="N315">
        <v>169.1</v>
      </c>
      <c r="O315">
        <v>174.3</v>
      </c>
      <c r="P315">
        <v>167.5</v>
      </c>
      <c r="Q315">
        <v>191.4</v>
      </c>
      <c r="R315">
        <v>170.4</v>
      </c>
      <c r="S315">
        <v>166</v>
      </c>
      <c r="T315">
        <v>169.8</v>
      </c>
      <c r="U315" t="s">
        <v>32</v>
      </c>
      <c r="V315">
        <v>165.3</v>
      </c>
      <c r="W315">
        <v>162.9</v>
      </c>
      <c r="X315">
        <v>173.4</v>
      </c>
      <c r="Y315">
        <v>158.9</v>
      </c>
      <c r="Z315">
        <v>163.80000000000001</v>
      </c>
      <c r="AA315">
        <v>169.3</v>
      </c>
      <c r="AB315">
        <v>162.4</v>
      </c>
      <c r="AC315">
        <v>165.2</v>
      </c>
      <c r="AD315">
        <v>167.6</v>
      </c>
    </row>
    <row r="316" spans="1:30" x14ac:dyDescent="0.35">
      <c r="A316" t="s">
        <v>33</v>
      </c>
      <c r="B316">
        <v>2021</v>
      </c>
      <c r="C316" t="s">
        <v>45</v>
      </c>
      <c r="D316">
        <v>151</v>
      </c>
      <c r="E316">
        <v>204.9</v>
      </c>
      <c r="F316">
        <v>175.4</v>
      </c>
      <c r="G316">
        <v>159.6</v>
      </c>
      <c r="H316">
        <v>175.8</v>
      </c>
      <c r="I316">
        <v>160.30000000000001</v>
      </c>
      <c r="J316">
        <v>229.1</v>
      </c>
      <c r="K316">
        <v>165.1</v>
      </c>
      <c r="L316">
        <v>123.1</v>
      </c>
      <c r="M316">
        <v>167.2</v>
      </c>
      <c r="N316">
        <v>156.1</v>
      </c>
      <c r="O316">
        <v>176.8</v>
      </c>
      <c r="P316">
        <v>173.5</v>
      </c>
      <c r="Q316">
        <v>197</v>
      </c>
      <c r="R316">
        <v>162.30000000000001</v>
      </c>
      <c r="S316">
        <v>145.30000000000001</v>
      </c>
      <c r="T316">
        <v>159.69999999999999</v>
      </c>
      <c r="U316">
        <v>164.2</v>
      </c>
      <c r="V316">
        <v>161.6</v>
      </c>
      <c r="W316">
        <v>155.19999999999999</v>
      </c>
      <c r="X316">
        <v>164.2</v>
      </c>
      <c r="Y316">
        <v>151.19999999999999</v>
      </c>
      <c r="Z316">
        <v>156.69999999999999</v>
      </c>
      <c r="AA316">
        <v>160.80000000000001</v>
      </c>
      <c r="AB316">
        <v>161.80000000000001</v>
      </c>
      <c r="AC316">
        <v>157.30000000000001</v>
      </c>
      <c r="AD316">
        <v>165.6</v>
      </c>
    </row>
    <row r="317" spans="1:30" x14ac:dyDescent="0.35">
      <c r="A317" t="s">
        <v>34</v>
      </c>
      <c r="B317">
        <v>2021</v>
      </c>
      <c r="C317" t="s">
        <v>45</v>
      </c>
      <c r="D317">
        <v>148.19999999999999</v>
      </c>
      <c r="E317">
        <v>201.6</v>
      </c>
      <c r="F317">
        <v>173</v>
      </c>
      <c r="G317">
        <v>159.30000000000001</v>
      </c>
      <c r="H317">
        <v>190.1</v>
      </c>
      <c r="I317">
        <v>156.5</v>
      </c>
      <c r="J317">
        <v>199.2</v>
      </c>
      <c r="K317">
        <v>165.3</v>
      </c>
      <c r="L317">
        <v>122.4</v>
      </c>
      <c r="M317">
        <v>169.6</v>
      </c>
      <c r="N317">
        <v>163.69999999999999</v>
      </c>
      <c r="O317">
        <v>175.5</v>
      </c>
      <c r="P317">
        <v>169.7</v>
      </c>
      <c r="Q317">
        <v>192.9</v>
      </c>
      <c r="R317">
        <v>167.2</v>
      </c>
      <c r="S317">
        <v>157.4</v>
      </c>
      <c r="T317">
        <v>165.8</v>
      </c>
      <c r="U317">
        <v>164.2</v>
      </c>
      <c r="V317">
        <v>163.9</v>
      </c>
      <c r="W317">
        <v>159.30000000000001</v>
      </c>
      <c r="X317">
        <v>169.9</v>
      </c>
      <c r="Y317">
        <v>154.80000000000001</v>
      </c>
      <c r="Z317">
        <v>159.80000000000001</v>
      </c>
      <c r="AA317">
        <v>164.3</v>
      </c>
      <c r="AB317">
        <v>162.19999999999999</v>
      </c>
      <c r="AC317">
        <v>161.4</v>
      </c>
      <c r="AD317">
        <v>166.7</v>
      </c>
    </row>
    <row r="318" spans="1:30" x14ac:dyDescent="0.35">
      <c r="A318" t="s">
        <v>30</v>
      </c>
      <c r="B318">
        <v>2021</v>
      </c>
      <c r="C318" t="s">
        <v>46</v>
      </c>
      <c r="D318">
        <v>147.4</v>
      </c>
      <c r="E318">
        <v>197</v>
      </c>
      <c r="F318">
        <v>176.5</v>
      </c>
      <c r="G318">
        <v>159.80000000000001</v>
      </c>
      <c r="H318">
        <v>195.8</v>
      </c>
      <c r="I318">
        <v>152</v>
      </c>
      <c r="J318">
        <v>172.3</v>
      </c>
      <c r="K318">
        <v>164.5</v>
      </c>
      <c r="L318">
        <v>120.6</v>
      </c>
      <c r="M318">
        <v>171.7</v>
      </c>
      <c r="N318">
        <v>169.7</v>
      </c>
      <c r="O318">
        <v>175.1</v>
      </c>
      <c r="P318">
        <v>165.8</v>
      </c>
      <c r="Q318">
        <v>190.8</v>
      </c>
      <c r="R318">
        <v>171.8</v>
      </c>
      <c r="S318">
        <v>167.3</v>
      </c>
      <c r="T318">
        <v>171.2</v>
      </c>
      <c r="U318" t="s">
        <v>32</v>
      </c>
      <c r="V318">
        <v>165.6</v>
      </c>
      <c r="W318">
        <v>163.9</v>
      </c>
      <c r="X318">
        <v>174</v>
      </c>
      <c r="Y318">
        <v>160.1</v>
      </c>
      <c r="Z318">
        <v>164.5</v>
      </c>
      <c r="AA318">
        <v>169.7</v>
      </c>
      <c r="AB318">
        <v>162.80000000000001</v>
      </c>
      <c r="AC318">
        <v>166</v>
      </c>
      <c r="AD318">
        <v>167</v>
      </c>
    </row>
    <row r="319" spans="1:30" x14ac:dyDescent="0.35">
      <c r="A319" t="s">
        <v>33</v>
      </c>
      <c r="B319">
        <v>2021</v>
      </c>
      <c r="C319" t="s">
        <v>46</v>
      </c>
      <c r="D319">
        <v>151.6</v>
      </c>
      <c r="E319">
        <v>202.2</v>
      </c>
      <c r="F319">
        <v>180</v>
      </c>
      <c r="G319">
        <v>160</v>
      </c>
      <c r="H319">
        <v>173.5</v>
      </c>
      <c r="I319">
        <v>158.30000000000001</v>
      </c>
      <c r="J319">
        <v>219.5</v>
      </c>
      <c r="K319">
        <v>164.2</v>
      </c>
      <c r="L319">
        <v>121.9</v>
      </c>
      <c r="M319">
        <v>168.2</v>
      </c>
      <c r="N319">
        <v>156.5</v>
      </c>
      <c r="O319">
        <v>178.2</v>
      </c>
      <c r="P319">
        <v>172.2</v>
      </c>
      <c r="Q319">
        <v>196.8</v>
      </c>
      <c r="R319">
        <v>163.30000000000001</v>
      </c>
      <c r="S319">
        <v>146.69999999999999</v>
      </c>
      <c r="T319">
        <v>160.69999999999999</v>
      </c>
      <c r="U319">
        <v>163.4</v>
      </c>
      <c r="V319">
        <v>161.69999999999999</v>
      </c>
      <c r="W319">
        <v>156</v>
      </c>
      <c r="X319">
        <v>165.1</v>
      </c>
      <c r="Y319">
        <v>151.80000000000001</v>
      </c>
      <c r="Z319">
        <v>157.6</v>
      </c>
      <c r="AA319">
        <v>160.6</v>
      </c>
      <c r="AB319">
        <v>162.4</v>
      </c>
      <c r="AC319">
        <v>157.80000000000001</v>
      </c>
      <c r="AD319">
        <v>165.2</v>
      </c>
    </row>
    <row r="320" spans="1:30" x14ac:dyDescent="0.35">
      <c r="A320" t="s">
        <v>34</v>
      </c>
      <c r="B320">
        <v>2021</v>
      </c>
      <c r="C320" t="s">
        <v>46</v>
      </c>
      <c r="D320">
        <v>148.69999999999999</v>
      </c>
      <c r="E320">
        <v>198.8</v>
      </c>
      <c r="F320">
        <v>177.9</v>
      </c>
      <c r="G320">
        <v>159.9</v>
      </c>
      <c r="H320">
        <v>187.6</v>
      </c>
      <c r="I320">
        <v>154.9</v>
      </c>
      <c r="J320">
        <v>188.3</v>
      </c>
      <c r="K320">
        <v>164.4</v>
      </c>
      <c r="L320">
        <v>121</v>
      </c>
      <c r="M320">
        <v>170.5</v>
      </c>
      <c r="N320">
        <v>164.2</v>
      </c>
      <c r="O320">
        <v>176.5</v>
      </c>
      <c r="P320">
        <v>168.2</v>
      </c>
      <c r="Q320">
        <v>192.4</v>
      </c>
      <c r="R320">
        <v>168.5</v>
      </c>
      <c r="S320">
        <v>158.69999999999999</v>
      </c>
      <c r="T320">
        <v>167</v>
      </c>
      <c r="U320">
        <v>163.4</v>
      </c>
      <c r="V320">
        <v>164.1</v>
      </c>
      <c r="W320">
        <v>160.19999999999999</v>
      </c>
      <c r="X320">
        <v>170.6</v>
      </c>
      <c r="Y320">
        <v>155.69999999999999</v>
      </c>
      <c r="Z320">
        <v>160.6</v>
      </c>
      <c r="AA320">
        <v>164.4</v>
      </c>
      <c r="AB320">
        <v>162.6</v>
      </c>
      <c r="AC320">
        <v>162</v>
      </c>
      <c r="AD320">
        <v>166.2</v>
      </c>
    </row>
    <row r="321" spans="1:30" x14ac:dyDescent="0.35">
      <c r="A321" t="s">
        <v>30</v>
      </c>
      <c r="B321">
        <v>2022</v>
      </c>
      <c r="C321" t="s">
        <v>31</v>
      </c>
      <c r="D321">
        <v>148.30000000000001</v>
      </c>
      <c r="E321">
        <v>196.9</v>
      </c>
      <c r="F321">
        <v>178</v>
      </c>
      <c r="G321">
        <v>160.5</v>
      </c>
      <c r="H321">
        <v>192.6</v>
      </c>
      <c r="I321">
        <v>151.19999999999999</v>
      </c>
      <c r="J321">
        <v>159.19999999999999</v>
      </c>
      <c r="K321">
        <v>164</v>
      </c>
      <c r="L321">
        <v>119.3</v>
      </c>
      <c r="M321">
        <v>173.3</v>
      </c>
      <c r="N321">
        <v>169.8</v>
      </c>
      <c r="O321">
        <v>175.8</v>
      </c>
      <c r="P321">
        <v>164.1</v>
      </c>
      <c r="Q321">
        <v>190.7</v>
      </c>
      <c r="R321">
        <v>173.2</v>
      </c>
      <c r="S321">
        <v>169.3</v>
      </c>
      <c r="T321">
        <v>172.7</v>
      </c>
      <c r="U321" t="s">
        <v>32</v>
      </c>
      <c r="V321">
        <v>165.8</v>
      </c>
      <c r="W321">
        <v>164.9</v>
      </c>
      <c r="X321">
        <v>174.7</v>
      </c>
      <c r="Y321">
        <v>160.80000000000001</v>
      </c>
      <c r="Z321">
        <v>164.9</v>
      </c>
      <c r="AA321">
        <v>169.9</v>
      </c>
      <c r="AB321">
        <v>163.19999999999999</v>
      </c>
      <c r="AC321">
        <v>166.6</v>
      </c>
      <c r="AD321">
        <v>166.4</v>
      </c>
    </row>
    <row r="322" spans="1:30" x14ac:dyDescent="0.35">
      <c r="A322" t="s">
        <v>33</v>
      </c>
      <c r="B322">
        <v>2022</v>
      </c>
      <c r="C322" t="s">
        <v>31</v>
      </c>
      <c r="D322">
        <v>152.19999999999999</v>
      </c>
      <c r="E322">
        <v>202.1</v>
      </c>
      <c r="F322">
        <v>180.1</v>
      </c>
      <c r="G322">
        <v>160.4</v>
      </c>
      <c r="H322">
        <v>171</v>
      </c>
      <c r="I322">
        <v>156.5</v>
      </c>
      <c r="J322">
        <v>203.6</v>
      </c>
      <c r="K322">
        <v>163.80000000000001</v>
      </c>
      <c r="L322">
        <v>121.3</v>
      </c>
      <c r="M322">
        <v>169.8</v>
      </c>
      <c r="N322">
        <v>156.6</v>
      </c>
      <c r="O322">
        <v>179</v>
      </c>
      <c r="P322">
        <v>170.3</v>
      </c>
      <c r="Q322">
        <v>196.4</v>
      </c>
      <c r="R322">
        <v>164.7</v>
      </c>
      <c r="S322">
        <v>148.5</v>
      </c>
      <c r="T322">
        <v>162.19999999999999</v>
      </c>
      <c r="U322">
        <v>164.5</v>
      </c>
      <c r="V322">
        <v>161.6</v>
      </c>
      <c r="W322">
        <v>156.80000000000001</v>
      </c>
      <c r="X322">
        <v>166.1</v>
      </c>
      <c r="Y322">
        <v>152.69999999999999</v>
      </c>
      <c r="Z322">
        <v>158.4</v>
      </c>
      <c r="AA322">
        <v>161</v>
      </c>
      <c r="AB322">
        <v>162.80000000000001</v>
      </c>
      <c r="AC322">
        <v>158.6</v>
      </c>
      <c r="AD322">
        <v>165</v>
      </c>
    </row>
    <row r="323" spans="1:30" x14ac:dyDescent="0.35">
      <c r="A323" t="s">
        <v>34</v>
      </c>
      <c r="B323">
        <v>2022</v>
      </c>
      <c r="C323" t="s">
        <v>31</v>
      </c>
      <c r="D323">
        <v>149.5</v>
      </c>
      <c r="E323">
        <v>198.7</v>
      </c>
      <c r="F323">
        <v>178.8</v>
      </c>
      <c r="G323">
        <v>160.5</v>
      </c>
      <c r="H323">
        <v>184.7</v>
      </c>
      <c r="I323">
        <v>153.69999999999999</v>
      </c>
      <c r="J323">
        <v>174.3</v>
      </c>
      <c r="K323">
        <v>163.9</v>
      </c>
      <c r="L323">
        <v>120</v>
      </c>
      <c r="M323">
        <v>172.1</v>
      </c>
      <c r="N323">
        <v>164.3</v>
      </c>
      <c r="O323">
        <v>177.3</v>
      </c>
      <c r="P323">
        <v>166.4</v>
      </c>
      <c r="Q323">
        <v>192.2</v>
      </c>
      <c r="R323">
        <v>169.9</v>
      </c>
      <c r="S323">
        <v>160.69999999999999</v>
      </c>
      <c r="T323">
        <v>168.5</v>
      </c>
      <c r="U323">
        <v>164.5</v>
      </c>
      <c r="V323">
        <v>164.2</v>
      </c>
      <c r="W323">
        <v>161.1</v>
      </c>
      <c r="X323">
        <v>171.4</v>
      </c>
      <c r="Y323">
        <v>156.5</v>
      </c>
      <c r="Z323">
        <v>161.19999999999999</v>
      </c>
      <c r="AA323">
        <v>164.7</v>
      </c>
      <c r="AB323">
        <v>163</v>
      </c>
      <c r="AC323">
        <v>162.69999999999999</v>
      </c>
      <c r="AD323">
        <v>165.7</v>
      </c>
    </row>
    <row r="324" spans="1:30" x14ac:dyDescent="0.35">
      <c r="A324" t="s">
        <v>30</v>
      </c>
      <c r="B324">
        <v>2022</v>
      </c>
      <c r="C324" t="s">
        <v>35</v>
      </c>
      <c r="D324">
        <v>148.80000000000001</v>
      </c>
      <c r="E324">
        <v>198.1</v>
      </c>
      <c r="F324">
        <v>175.5</v>
      </c>
      <c r="G324">
        <v>160.69999999999999</v>
      </c>
      <c r="H324">
        <v>192.6</v>
      </c>
      <c r="I324">
        <v>151.4</v>
      </c>
      <c r="J324">
        <v>155.19999999999999</v>
      </c>
      <c r="K324">
        <v>163.9</v>
      </c>
      <c r="L324">
        <v>118.1</v>
      </c>
      <c r="M324">
        <v>175.4</v>
      </c>
      <c r="N324">
        <v>170.5</v>
      </c>
      <c r="O324">
        <v>176.3</v>
      </c>
      <c r="P324">
        <v>163.9</v>
      </c>
      <c r="Q324">
        <v>191.5</v>
      </c>
      <c r="R324">
        <v>174.1</v>
      </c>
      <c r="S324">
        <v>171</v>
      </c>
      <c r="T324">
        <v>173.7</v>
      </c>
      <c r="U324" t="s">
        <v>32</v>
      </c>
      <c r="V324">
        <v>167.4</v>
      </c>
      <c r="W324">
        <v>165.7</v>
      </c>
      <c r="X324">
        <v>175.3</v>
      </c>
      <c r="Y324">
        <v>161.19999999999999</v>
      </c>
      <c r="Z324">
        <v>165.5</v>
      </c>
      <c r="AA324">
        <v>170.3</v>
      </c>
      <c r="AB324">
        <v>164.5</v>
      </c>
      <c r="AC324">
        <v>167.3</v>
      </c>
      <c r="AD324">
        <v>166.7</v>
      </c>
    </row>
    <row r="325" spans="1:30" x14ac:dyDescent="0.35">
      <c r="A325" t="s">
        <v>33</v>
      </c>
      <c r="B325">
        <v>2022</v>
      </c>
      <c r="C325" t="s">
        <v>35</v>
      </c>
      <c r="D325">
        <v>152.5</v>
      </c>
      <c r="E325">
        <v>205.2</v>
      </c>
      <c r="F325">
        <v>176.4</v>
      </c>
      <c r="G325">
        <v>160.6</v>
      </c>
      <c r="H325">
        <v>171.5</v>
      </c>
      <c r="I325">
        <v>156.4</v>
      </c>
      <c r="J325">
        <v>198</v>
      </c>
      <c r="K325">
        <v>163.19999999999999</v>
      </c>
      <c r="L325">
        <v>120.6</v>
      </c>
      <c r="M325">
        <v>172.2</v>
      </c>
      <c r="N325">
        <v>156.69999999999999</v>
      </c>
      <c r="O325">
        <v>180</v>
      </c>
      <c r="P325">
        <v>170.2</v>
      </c>
      <c r="Q325">
        <v>196.5</v>
      </c>
      <c r="R325">
        <v>165.7</v>
      </c>
      <c r="S325">
        <v>150.4</v>
      </c>
      <c r="T325">
        <v>163.4</v>
      </c>
      <c r="U325">
        <v>165.5</v>
      </c>
      <c r="V325">
        <v>163</v>
      </c>
      <c r="W325">
        <v>157.4</v>
      </c>
      <c r="X325">
        <v>167.2</v>
      </c>
      <c r="Y325">
        <v>153.1</v>
      </c>
      <c r="Z325">
        <v>159.5</v>
      </c>
      <c r="AA325">
        <v>162</v>
      </c>
      <c r="AB325">
        <v>164.2</v>
      </c>
      <c r="AC325">
        <v>159.4</v>
      </c>
      <c r="AD325">
        <v>165.5</v>
      </c>
    </row>
    <row r="326" spans="1:30" x14ac:dyDescent="0.35">
      <c r="A326" t="s">
        <v>34</v>
      </c>
      <c r="B326">
        <v>2022</v>
      </c>
      <c r="C326" t="s">
        <v>35</v>
      </c>
      <c r="D326">
        <v>150</v>
      </c>
      <c r="E326">
        <v>200.6</v>
      </c>
      <c r="F326">
        <v>175.8</v>
      </c>
      <c r="G326">
        <v>160.69999999999999</v>
      </c>
      <c r="H326">
        <v>184.9</v>
      </c>
      <c r="I326">
        <v>153.69999999999999</v>
      </c>
      <c r="J326">
        <v>169.7</v>
      </c>
      <c r="K326">
        <v>163.69999999999999</v>
      </c>
      <c r="L326">
        <v>118.9</v>
      </c>
      <c r="M326">
        <v>174.3</v>
      </c>
      <c r="N326">
        <v>164.7</v>
      </c>
      <c r="O326">
        <v>178</v>
      </c>
      <c r="P326">
        <v>166.2</v>
      </c>
      <c r="Q326">
        <v>192.8</v>
      </c>
      <c r="R326">
        <v>170.8</v>
      </c>
      <c r="S326">
        <v>162.4</v>
      </c>
      <c r="T326">
        <v>169.6</v>
      </c>
      <c r="U326">
        <v>165.5</v>
      </c>
      <c r="V326">
        <v>165.7</v>
      </c>
      <c r="W326">
        <v>161.80000000000001</v>
      </c>
      <c r="X326">
        <v>172.2</v>
      </c>
      <c r="Y326">
        <v>156.9</v>
      </c>
      <c r="Z326">
        <v>162.1</v>
      </c>
      <c r="AA326">
        <v>165.4</v>
      </c>
      <c r="AB326">
        <v>164.4</v>
      </c>
      <c r="AC326">
        <v>163.5</v>
      </c>
      <c r="AD326">
        <v>166.1</v>
      </c>
    </row>
    <row r="327" spans="1:30" x14ac:dyDescent="0.35">
      <c r="A327" t="s">
        <v>30</v>
      </c>
      <c r="B327">
        <v>2022</v>
      </c>
      <c r="C327" t="s">
        <v>36</v>
      </c>
      <c r="D327">
        <v>150.19999999999999</v>
      </c>
      <c r="E327">
        <v>208</v>
      </c>
      <c r="F327">
        <v>167.9</v>
      </c>
      <c r="G327">
        <v>162</v>
      </c>
      <c r="H327">
        <v>203.1</v>
      </c>
      <c r="I327">
        <v>155.9</v>
      </c>
      <c r="J327">
        <v>155.80000000000001</v>
      </c>
      <c r="K327">
        <v>164.2</v>
      </c>
      <c r="L327">
        <v>118.1</v>
      </c>
      <c r="M327">
        <v>178.7</v>
      </c>
      <c r="N327">
        <v>171.2</v>
      </c>
      <c r="O327">
        <v>177.4</v>
      </c>
      <c r="P327">
        <v>166.6</v>
      </c>
      <c r="Q327">
        <v>192.3</v>
      </c>
      <c r="R327">
        <v>175.4</v>
      </c>
      <c r="S327">
        <v>173.2</v>
      </c>
      <c r="T327">
        <v>175.1</v>
      </c>
      <c r="U327" t="s">
        <v>32</v>
      </c>
      <c r="V327">
        <v>168.9</v>
      </c>
      <c r="W327">
        <v>166.5</v>
      </c>
      <c r="X327">
        <v>176</v>
      </c>
      <c r="Y327">
        <v>162</v>
      </c>
      <c r="Z327">
        <v>166.6</v>
      </c>
      <c r="AA327">
        <v>170.6</v>
      </c>
      <c r="AB327">
        <v>167.4</v>
      </c>
      <c r="AC327">
        <v>168.3</v>
      </c>
      <c r="AD327">
        <v>168.7</v>
      </c>
    </row>
    <row r="328" spans="1:30" x14ac:dyDescent="0.35">
      <c r="A328" t="s">
        <v>33</v>
      </c>
      <c r="B328">
        <v>2022</v>
      </c>
      <c r="C328" t="s">
        <v>36</v>
      </c>
      <c r="D328">
        <v>153.69999999999999</v>
      </c>
      <c r="E328">
        <v>215.8</v>
      </c>
      <c r="F328">
        <v>167.7</v>
      </c>
      <c r="G328">
        <v>162.6</v>
      </c>
      <c r="H328">
        <v>180</v>
      </c>
      <c r="I328">
        <v>159.6</v>
      </c>
      <c r="J328">
        <v>188.4</v>
      </c>
      <c r="K328">
        <v>163.4</v>
      </c>
      <c r="L328">
        <v>120.3</v>
      </c>
      <c r="M328">
        <v>174.7</v>
      </c>
      <c r="N328">
        <v>157.1</v>
      </c>
      <c r="O328">
        <v>181.5</v>
      </c>
      <c r="P328">
        <v>171.5</v>
      </c>
      <c r="Q328">
        <v>197.5</v>
      </c>
      <c r="R328">
        <v>167.1</v>
      </c>
      <c r="S328">
        <v>152.6</v>
      </c>
      <c r="T328">
        <v>164.9</v>
      </c>
      <c r="U328">
        <v>165.3</v>
      </c>
      <c r="V328">
        <v>164.5</v>
      </c>
      <c r="W328">
        <v>158.6</v>
      </c>
      <c r="X328">
        <v>168.2</v>
      </c>
      <c r="Y328">
        <v>154.19999999999999</v>
      </c>
      <c r="Z328">
        <v>160.80000000000001</v>
      </c>
      <c r="AA328">
        <v>162.69999999999999</v>
      </c>
      <c r="AB328">
        <v>166.8</v>
      </c>
      <c r="AC328">
        <v>160.6</v>
      </c>
      <c r="AD328">
        <v>166.5</v>
      </c>
    </row>
    <row r="329" spans="1:30" x14ac:dyDescent="0.35">
      <c r="A329" t="s">
        <v>34</v>
      </c>
      <c r="B329">
        <v>2022</v>
      </c>
      <c r="C329" t="s">
        <v>36</v>
      </c>
      <c r="D329">
        <v>151.30000000000001</v>
      </c>
      <c r="E329">
        <v>210.7</v>
      </c>
      <c r="F329">
        <v>167.8</v>
      </c>
      <c r="G329">
        <v>162.19999999999999</v>
      </c>
      <c r="H329">
        <v>194.6</v>
      </c>
      <c r="I329">
        <v>157.6</v>
      </c>
      <c r="J329">
        <v>166.9</v>
      </c>
      <c r="K329">
        <v>163.9</v>
      </c>
      <c r="L329">
        <v>118.8</v>
      </c>
      <c r="M329">
        <v>177.4</v>
      </c>
      <c r="N329">
        <v>165.3</v>
      </c>
      <c r="O329">
        <v>179.3</v>
      </c>
      <c r="P329">
        <v>168.4</v>
      </c>
      <c r="Q329">
        <v>193.7</v>
      </c>
      <c r="R329">
        <v>172.1</v>
      </c>
      <c r="S329">
        <v>164.6</v>
      </c>
      <c r="T329">
        <v>171.1</v>
      </c>
      <c r="U329">
        <v>165.3</v>
      </c>
      <c r="V329">
        <v>167.2</v>
      </c>
      <c r="W329">
        <v>162.80000000000001</v>
      </c>
      <c r="X329">
        <v>173</v>
      </c>
      <c r="Y329">
        <v>157.9</v>
      </c>
      <c r="Z329">
        <v>163.30000000000001</v>
      </c>
      <c r="AA329">
        <v>166</v>
      </c>
      <c r="AB329">
        <v>167.2</v>
      </c>
      <c r="AC329">
        <v>164.6</v>
      </c>
      <c r="AD329">
        <v>167.7</v>
      </c>
    </row>
    <row r="330" spans="1:30" x14ac:dyDescent="0.35">
      <c r="A330" t="s">
        <v>30</v>
      </c>
      <c r="B330">
        <v>2022</v>
      </c>
      <c r="C330" t="s">
        <v>37</v>
      </c>
      <c r="D330">
        <v>151.80000000000001</v>
      </c>
      <c r="E330">
        <v>209.7</v>
      </c>
      <c r="F330">
        <v>164.5</v>
      </c>
      <c r="G330">
        <v>163.80000000000001</v>
      </c>
      <c r="H330">
        <v>207.4</v>
      </c>
      <c r="I330">
        <v>169.7</v>
      </c>
      <c r="J330">
        <v>153.6</v>
      </c>
      <c r="K330">
        <v>165.1</v>
      </c>
      <c r="L330">
        <v>118.2</v>
      </c>
      <c r="M330">
        <v>182.9</v>
      </c>
      <c r="N330">
        <v>172.4</v>
      </c>
      <c r="O330">
        <v>178.9</v>
      </c>
      <c r="P330">
        <v>168.6</v>
      </c>
      <c r="Q330">
        <v>192.8</v>
      </c>
      <c r="R330">
        <v>177.5</v>
      </c>
      <c r="S330">
        <v>175.1</v>
      </c>
      <c r="T330">
        <v>177.1</v>
      </c>
      <c r="U330" t="s">
        <v>32</v>
      </c>
      <c r="V330">
        <v>173.3</v>
      </c>
      <c r="W330">
        <v>167.7</v>
      </c>
      <c r="X330">
        <v>177</v>
      </c>
      <c r="Y330">
        <v>166.2</v>
      </c>
      <c r="Z330">
        <v>167.2</v>
      </c>
      <c r="AA330">
        <v>170.9</v>
      </c>
      <c r="AB330">
        <v>169</v>
      </c>
      <c r="AC330">
        <v>170.2</v>
      </c>
      <c r="AD330">
        <v>170.8</v>
      </c>
    </row>
    <row r="331" spans="1:30" x14ac:dyDescent="0.35">
      <c r="A331" t="s">
        <v>33</v>
      </c>
      <c r="B331">
        <v>2022</v>
      </c>
      <c r="C331" t="s">
        <v>37</v>
      </c>
      <c r="D331">
        <v>155.4</v>
      </c>
      <c r="E331">
        <v>215.8</v>
      </c>
      <c r="F331">
        <v>164.6</v>
      </c>
      <c r="G331">
        <v>164.2</v>
      </c>
      <c r="H331">
        <v>186</v>
      </c>
      <c r="I331">
        <v>175.9</v>
      </c>
      <c r="J331">
        <v>190.7</v>
      </c>
      <c r="K331">
        <v>164</v>
      </c>
      <c r="L331">
        <v>120.5</v>
      </c>
      <c r="M331">
        <v>178</v>
      </c>
      <c r="N331">
        <v>157.5</v>
      </c>
      <c r="O331">
        <v>183.3</v>
      </c>
      <c r="P331">
        <v>174.5</v>
      </c>
      <c r="Q331">
        <v>197.1</v>
      </c>
      <c r="R331">
        <v>168.4</v>
      </c>
      <c r="S331">
        <v>154.5</v>
      </c>
      <c r="T331">
        <v>166.3</v>
      </c>
      <c r="U331">
        <v>167</v>
      </c>
      <c r="V331">
        <v>170.5</v>
      </c>
      <c r="W331">
        <v>159.80000000000001</v>
      </c>
      <c r="X331">
        <v>169</v>
      </c>
      <c r="Y331">
        <v>159.30000000000001</v>
      </c>
      <c r="Z331">
        <v>162.19999999999999</v>
      </c>
      <c r="AA331">
        <v>164</v>
      </c>
      <c r="AB331">
        <v>168.4</v>
      </c>
      <c r="AC331">
        <v>163.1</v>
      </c>
      <c r="AD331">
        <v>169.2</v>
      </c>
    </row>
    <row r="332" spans="1:30" x14ac:dyDescent="0.35">
      <c r="A332" t="s">
        <v>34</v>
      </c>
      <c r="B332">
        <v>2022</v>
      </c>
      <c r="C332" t="s">
        <v>37</v>
      </c>
      <c r="D332">
        <v>152.9</v>
      </c>
      <c r="E332">
        <v>211.8</v>
      </c>
      <c r="F332">
        <v>164.5</v>
      </c>
      <c r="G332">
        <v>163.9</v>
      </c>
      <c r="H332">
        <v>199.5</v>
      </c>
      <c r="I332">
        <v>172.6</v>
      </c>
      <c r="J332">
        <v>166.2</v>
      </c>
      <c r="K332">
        <v>164.7</v>
      </c>
      <c r="L332">
        <v>119</v>
      </c>
      <c r="M332">
        <v>181.3</v>
      </c>
      <c r="N332">
        <v>166.2</v>
      </c>
      <c r="O332">
        <v>180.9</v>
      </c>
      <c r="P332">
        <v>170.8</v>
      </c>
      <c r="Q332">
        <v>193.9</v>
      </c>
      <c r="R332">
        <v>173.9</v>
      </c>
      <c r="S332">
        <v>166.5</v>
      </c>
      <c r="T332">
        <v>172.8</v>
      </c>
      <c r="U332">
        <v>167</v>
      </c>
      <c r="V332">
        <v>172.2</v>
      </c>
      <c r="W332">
        <v>164</v>
      </c>
      <c r="X332">
        <v>174</v>
      </c>
      <c r="Y332">
        <v>162.6</v>
      </c>
      <c r="Z332">
        <v>164.4</v>
      </c>
      <c r="AA332">
        <v>166.9</v>
      </c>
      <c r="AB332">
        <v>168.8</v>
      </c>
      <c r="AC332">
        <v>166.8</v>
      </c>
      <c r="AD332">
        <v>170.1</v>
      </c>
    </row>
    <row r="333" spans="1:30" x14ac:dyDescent="0.35">
      <c r="A333" t="s">
        <v>30</v>
      </c>
      <c r="B333">
        <v>2022</v>
      </c>
      <c r="C333" t="s">
        <v>38</v>
      </c>
      <c r="D333">
        <v>152.9</v>
      </c>
      <c r="E333">
        <v>214.7</v>
      </c>
      <c r="F333">
        <v>161.4</v>
      </c>
      <c r="G333">
        <v>164.6</v>
      </c>
      <c r="H333">
        <v>209.9</v>
      </c>
      <c r="I333">
        <v>168</v>
      </c>
      <c r="J333">
        <v>160.4</v>
      </c>
      <c r="K333">
        <v>165</v>
      </c>
      <c r="L333">
        <v>118.9</v>
      </c>
      <c r="M333">
        <v>186.6</v>
      </c>
      <c r="N333">
        <v>173.2</v>
      </c>
      <c r="O333">
        <v>180.4</v>
      </c>
      <c r="P333">
        <v>170.8</v>
      </c>
      <c r="Q333">
        <v>192.9</v>
      </c>
      <c r="R333">
        <v>179.3</v>
      </c>
      <c r="S333">
        <v>177.2</v>
      </c>
      <c r="T333">
        <v>179</v>
      </c>
      <c r="U333" t="s">
        <v>32</v>
      </c>
      <c r="V333">
        <v>175.3</v>
      </c>
      <c r="W333">
        <v>168.9</v>
      </c>
      <c r="X333">
        <v>177.7</v>
      </c>
      <c r="Y333">
        <v>167.1</v>
      </c>
      <c r="Z333">
        <v>167.6</v>
      </c>
      <c r="AA333">
        <v>171.8</v>
      </c>
      <c r="AB333">
        <v>168.5</v>
      </c>
      <c r="AC333">
        <v>170.9</v>
      </c>
      <c r="AD333">
        <v>172.5</v>
      </c>
    </row>
    <row r="334" spans="1:30" x14ac:dyDescent="0.35">
      <c r="A334" t="s">
        <v>33</v>
      </c>
      <c r="B334">
        <v>2022</v>
      </c>
      <c r="C334" t="s">
        <v>38</v>
      </c>
      <c r="D334">
        <v>156.69999999999999</v>
      </c>
      <c r="E334">
        <v>221.2</v>
      </c>
      <c r="F334">
        <v>164.1</v>
      </c>
      <c r="G334">
        <v>165.4</v>
      </c>
      <c r="H334">
        <v>189.5</v>
      </c>
      <c r="I334">
        <v>174.5</v>
      </c>
      <c r="J334">
        <v>203.2</v>
      </c>
      <c r="K334">
        <v>164.1</v>
      </c>
      <c r="L334">
        <v>121.2</v>
      </c>
      <c r="M334">
        <v>181.4</v>
      </c>
      <c r="N334">
        <v>158.5</v>
      </c>
      <c r="O334">
        <v>184.9</v>
      </c>
      <c r="P334">
        <v>177.5</v>
      </c>
      <c r="Q334">
        <v>197.5</v>
      </c>
      <c r="R334">
        <v>170</v>
      </c>
      <c r="S334">
        <v>155.9</v>
      </c>
      <c r="T334">
        <v>167.8</v>
      </c>
      <c r="U334">
        <v>167.5</v>
      </c>
      <c r="V334">
        <v>173.5</v>
      </c>
      <c r="W334">
        <v>161.1</v>
      </c>
      <c r="X334">
        <v>170.1</v>
      </c>
      <c r="Y334">
        <v>159.4</v>
      </c>
      <c r="Z334">
        <v>163.19999999999999</v>
      </c>
      <c r="AA334">
        <v>165.2</v>
      </c>
      <c r="AB334">
        <v>168.2</v>
      </c>
      <c r="AC334">
        <v>163.80000000000001</v>
      </c>
      <c r="AD334">
        <v>170.8</v>
      </c>
    </row>
    <row r="335" spans="1:30" x14ac:dyDescent="0.35">
      <c r="A335" t="s">
        <v>34</v>
      </c>
      <c r="B335">
        <v>2022</v>
      </c>
      <c r="C335" t="s">
        <v>38</v>
      </c>
      <c r="D335">
        <v>154.1</v>
      </c>
      <c r="E335">
        <v>217</v>
      </c>
      <c r="F335">
        <v>162.4</v>
      </c>
      <c r="G335">
        <v>164.9</v>
      </c>
      <c r="H335">
        <v>202.4</v>
      </c>
      <c r="I335">
        <v>171</v>
      </c>
      <c r="J335">
        <v>174.9</v>
      </c>
      <c r="K335">
        <v>164.7</v>
      </c>
      <c r="L335">
        <v>119.7</v>
      </c>
      <c r="M335">
        <v>184.9</v>
      </c>
      <c r="N335">
        <v>167.1</v>
      </c>
      <c r="O335">
        <v>182.5</v>
      </c>
      <c r="P335">
        <v>173.3</v>
      </c>
      <c r="Q335">
        <v>194.1</v>
      </c>
      <c r="R335">
        <v>175.6</v>
      </c>
      <c r="S335">
        <v>168.4</v>
      </c>
      <c r="T335">
        <v>174.6</v>
      </c>
      <c r="U335">
        <v>167.5</v>
      </c>
      <c r="V335">
        <v>174.6</v>
      </c>
      <c r="W335">
        <v>165.2</v>
      </c>
      <c r="X335">
        <v>174.8</v>
      </c>
      <c r="Y335">
        <v>163</v>
      </c>
      <c r="Z335">
        <v>165.1</v>
      </c>
      <c r="AA335">
        <v>167.9</v>
      </c>
      <c r="AB335">
        <v>168.4</v>
      </c>
      <c r="AC335">
        <v>167.5</v>
      </c>
      <c r="AD335">
        <v>171.7</v>
      </c>
    </row>
    <row r="336" spans="1:30" x14ac:dyDescent="0.35">
      <c r="A336" t="s">
        <v>30</v>
      </c>
      <c r="B336">
        <v>2022</v>
      </c>
      <c r="C336" t="s">
        <v>39</v>
      </c>
      <c r="D336">
        <v>153.80000000000001</v>
      </c>
      <c r="E336">
        <v>217.2</v>
      </c>
      <c r="F336">
        <v>169.6</v>
      </c>
      <c r="G336">
        <v>165.4</v>
      </c>
      <c r="H336">
        <v>208.1</v>
      </c>
      <c r="I336">
        <v>165.8</v>
      </c>
      <c r="J336">
        <v>167.3</v>
      </c>
      <c r="K336">
        <v>164.6</v>
      </c>
      <c r="L336">
        <v>119.1</v>
      </c>
      <c r="M336">
        <v>188.9</v>
      </c>
      <c r="N336">
        <v>174.2</v>
      </c>
      <c r="O336">
        <v>181.9</v>
      </c>
      <c r="P336">
        <v>172.4</v>
      </c>
      <c r="Q336">
        <v>192.9</v>
      </c>
      <c r="R336">
        <v>180.7</v>
      </c>
      <c r="S336">
        <v>178.7</v>
      </c>
      <c r="T336">
        <v>180.4</v>
      </c>
      <c r="U336" t="s">
        <v>32</v>
      </c>
      <c r="V336">
        <v>176.7</v>
      </c>
      <c r="W336">
        <v>170.3</v>
      </c>
      <c r="X336">
        <v>178.2</v>
      </c>
      <c r="Y336">
        <v>165.5</v>
      </c>
      <c r="Z336">
        <v>168</v>
      </c>
      <c r="AA336">
        <v>172.6</v>
      </c>
      <c r="AB336">
        <v>169.5</v>
      </c>
      <c r="AC336">
        <v>171</v>
      </c>
      <c r="AD336">
        <v>173.6</v>
      </c>
    </row>
    <row r="337" spans="1:30" x14ac:dyDescent="0.35">
      <c r="A337" t="s">
        <v>33</v>
      </c>
      <c r="B337">
        <v>2022</v>
      </c>
      <c r="C337" t="s">
        <v>39</v>
      </c>
      <c r="D337">
        <v>157.5</v>
      </c>
      <c r="E337">
        <v>223.4</v>
      </c>
      <c r="F337">
        <v>172.8</v>
      </c>
      <c r="G337">
        <v>166.4</v>
      </c>
      <c r="H337">
        <v>188.6</v>
      </c>
      <c r="I337">
        <v>174.1</v>
      </c>
      <c r="J337">
        <v>211.5</v>
      </c>
      <c r="K337">
        <v>163.6</v>
      </c>
      <c r="L337">
        <v>121.4</v>
      </c>
      <c r="M337">
        <v>183.5</v>
      </c>
      <c r="N337">
        <v>159.1</v>
      </c>
      <c r="O337">
        <v>186.3</v>
      </c>
      <c r="P337">
        <v>179.3</v>
      </c>
      <c r="Q337">
        <v>198.3</v>
      </c>
      <c r="R337">
        <v>171.6</v>
      </c>
      <c r="S337">
        <v>157.4</v>
      </c>
      <c r="T337">
        <v>169.4</v>
      </c>
      <c r="U337">
        <v>166.8</v>
      </c>
      <c r="V337">
        <v>174.9</v>
      </c>
      <c r="W337">
        <v>162.1</v>
      </c>
      <c r="X337">
        <v>170.9</v>
      </c>
      <c r="Y337">
        <v>157.19999999999999</v>
      </c>
      <c r="Z337">
        <v>164.1</v>
      </c>
      <c r="AA337">
        <v>166.5</v>
      </c>
      <c r="AB337">
        <v>169.2</v>
      </c>
      <c r="AC337">
        <v>163.80000000000001</v>
      </c>
      <c r="AD337">
        <v>171.4</v>
      </c>
    </row>
    <row r="338" spans="1:30" x14ac:dyDescent="0.35">
      <c r="A338" t="s">
        <v>34</v>
      </c>
      <c r="B338">
        <v>2022</v>
      </c>
      <c r="C338" t="s">
        <v>39</v>
      </c>
      <c r="D338">
        <v>155</v>
      </c>
      <c r="E338">
        <v>219.4</v>
      </c>
      <c r="F338">
        <v>170.8</v>
      </c>
      <c r="G338">
        <v>165.8</v>
      </c>
      <c r="H338">
        <v>200.9</v>
      </c>
      <c r="I338">
        <v>169.7</v>
      </c>
      <c r="J338">
        <v>182.3</v>
      </c>
      <c r="K338">
        <v>164.3</v>
      </c>
      <c r="L338">
        <v>119.9</v>
      </c>
      <c r="M338">
        <v>187.1</v>
      </c>
      <c r="N338">
        <v>167.9</v>
      </c>
      <c r="O338">
        <v>183.9</v>
      </c>
      <c r="P338">
        <v>174.9</v>
      </c>
      <c r="Q338">
        <v>194.3</v>
      </c>
      <c r="R338">
        <v>177.1</v>
      </c>
      <c r="S338">
        <v>169.9</v>
      </c>
      <c r="T338">
        <v>176</v>
      </c>
      <c r="U338">
        <v>166.8</v>
      </c>
      <c r="V338">
        <v>176</v>
      </c>
      <c r="W338">
        <v>166.4</v>
      </c>
      <c r="X338">
        <v>175.4</v>
      </c>
      <c r="Y338">
        <v>161.1</v>
      </c>
      <c r="Z338">
        <v>165.8</v>
      </c>
      <c r="AA338">
        <v>169</v>
      </c>
      <c r="AB338">
        <v>169.4</v>
      </c>
      <c r="AC338">
        <v>167.5</v>
      </c>
      <c r="AD338">
        <v>172.6</v>
      </c>
    </row>
    <row r="339" spans="1:30" x14ac:dyDescent="0.35">
      <c r="A339" t="s">
        <v>30</v>
      </c>
      <c r="B339">
        <v>2022</v>
      </c>
      <c r="C339" t="s">
        <v>40</v>
      </c>
      <c r="D339">
        <v>155.19999999999999</v>
      </c>
      <c r="E339">
        <v>210.8</v>
      </c>
      <c r="F339">
        <v>174.3</v>
      </c>
      <c r="G339">
        <v>166.3</v>
      </c>
      <c r="H339">
        <v>202.2</v>
      </c>
      <c r="I339">
        <v>169.6</v>
      </c>
      <c r="J339">
        <v>168.6</v>
      </c>
      <c r="K339">
        <v>164.4</v>
      </c>
      <c r="L339">
        <v>119.2</v>
      </c>
      <c r="M339">
        <v>191.8</v>
      </c>
      <c r="N339">
        <v>174.5</v>
      </c>
      <c r="O339">
        <v>183.1</v>
      </c>
      <c r="P339">
        <v>172.5</v>
      </c>
      <c r="Q339">
        <v>193.2</v>
      </c>
      <c r="R339">
        <v>182</v>
      </c>
      <c r="S339">
        <v>180.3</v>
      </c>
      <c r="T339">
        <v>181.7</v>
      </c>
      <c r="U339" t="s">
        <v>32</v>
      </c>
      <c r="V339">
        <v>179.6</v>
      </c>
      <c r="W339">
        <v>171.3</v>
      </c>
      <c r="X339">
        <v>178.8</v>
      </c>
      <c r="Y339">
        <v>166.3</v>
      </c>
      <c r="Z339">
        <v>168.6</v>
      </c>
      <c r="AA339">
        <v>174.7</v>
      </c>
      <c r="AB339">
        <v>169.7</v>
      </c>
      <c r="AC339">
        <v>171.8</v>
      </c>
      <c r="AD339">
        <v>174.3</v>
      </c>
    </row>
    <row r="340" spans="1:30" x14ac:dyDescent="0.35">
      <c r="A340" t="s">
        <v>33</v>
      </c>
      <c r="B340">
        <v>2022</v>
      </c>
      <c r="C340" t="s">
        <v>40</v>
      </c>
      <c r="D340">
        <v>159.30000000000001</v>
      </c>
      <c r="E340">
        <v>217.1</v>
      </c>
      <c r="F340">
        <v>176.6</v>
      </c>
      <c r="G340">
        <v>167.1</v>
      </c>
      <c r="H340">
        <v>184.8</v>
      </c>
      <c r="I340">
        <v>179.5</v>
      </c>
      <c r="J340">
        <v>208.5</v>
      </c>
      <c r="K340">
        <v>164</v>
      </c>
      <c r="L340">
        <v>121.5</v>
      </c>
      <c r="M340">
        <v>186.3</v>
      </c>
      <c r="N340">
        <v>159.80000000000001</v>
      </c>
      <c r="O340">
        <v>187.7</v>
      </c>
      <c r="P340">
        <v>179.4</v>
      </c>
      <c r="Q340">
        <v>198.6</v>
      </c>
      <c r="R340">
        <v>172.7</v>
      </c>
      <c r="S340">
        <v>158.69999999999999</v>
      </c>
      <c r="T340">
        <v>170.6</v>
      </c>
      <c r="U340">
        <v>167.8</v>
      </c>
      <c r="V340">
        <v>179.5</v>
      </c>
      <c r="W340">
        <v>163.1</v>
      </c>
      <c r="X340">
        <v>171.7</v>
      </c>
      <c r="Y340">
        <v>157.4</v>
      </c>
      <c r="Z340">
        <v>164.6</v>
      </c>
      <c r="AA340">
        <v>169.1</v>
      </c>
      <c r="AB340">
        <v>169.8</v>
      </c>
      <c r="AC340">
        <v>164.7</v>
      </c>
      <c r="AD340">
        <v>172.3</v>
      </c>
    </row>
    <row r="341" spans="1:30" x14ac:dyDescent="0.35">
      <c r="A341" t="s">
        <v>34</v>
      </c>
      <c r="B341">
        <v>2022</v>
      </c>
      <c r="C341" t="s">
        <v>40</v>
      </c>
      <c r="D341">
        <v>156.5</v>
      </c>
      <c r="E341">
        <v>213</v>
      </c>
      <c r="F341">
        <v>175.2</v>
      </c>
      <c r="G341">
        <v>166.6</v>
      </c>
      <c r="H341">
        <v>195.8</v>
      </c>
      <c r="I341">
        <v>174.2</v>
      </c>
      <c r="J341">
        <v>182.1</v>
      </c>
      <c r="K341">
        <v>164.3</v>
      </c>
      <c r="L341">
        <v>120</v>
      </c>
      <c r="M341">
        <v>190</v>
      </c>
      <c r="N341">
        <v>168.4</v>
      </c>
      <c r="O341">
        <v>185.2</v>
      </c>
      <c r="P341">
        <v>175</v>
      </c>
      <c r="Q341">
        <v>194.6</v>
      </c>
      <c r="R341">
        <v>178.3</v>
      </c>
      <c r="S341">
        <v>171.3</v>
      </c>
      <c r="T341">
        <v>177.3</v>
      </c>
      <c r="U341">
        <v>167.8</v>
      </c>
      <c r="V341">
        <v>179.6</v>
      </c>
      <c r="W341">
        <v>167.4</v>
      </c>
      <c r="X341">
        <v>176.1</v>
      </c>
      <c r="Y341">
        <v>161.6</v>
      </c>
      <c r="Z341">
        <v>166.3</v>
      </c>
      <c r="AA341">
        <v>171.4</v>
      </c>
      <c r="AB341">
        <v>169.7</v>
      </c>
      <c r="AC341">
        <v>168.4</v>
      </c>
      <c r="AD341">
        <v>173.4</v>
      </c>
    </row>
    <row r="342" spans="1:30" x14ac:dyDescent="0.35">
      <c r="A342" t="s">
        <v>30</v>
      </c>
      <c r="B342">
        <v>2022</v>
      </c>
      <c r="C342" t="s">
        <v>41</v>
      </c>
      <c r="D342">
        <v>159.5</v>
      </c>
      <c r="E342">
        <v>204.1</v>
      </c>
      <c r="F342">
        <v>168.3</v>
      </c>
      <c r="G342">
        <v>167.9</v>
      </c>
      <c r="H342">
        <v>198.1</v>
      </c>
      <c r="I342">
        <v>169.2</v>
      </c>
      <c r="J342">
        <v>173.1</v>
      </c>
      <c r="K342">
        <v>167.1</v>
      </c>
      <c r="L342">
        <v>120.2</v>
      </c>
      <c r="M342">
        <v>195.6</v>
      </c>
      <c r="N342">
        <v>174.8</v>
      </c>
      <c r="O342">
        <v>184</v>
      </c>
      <c r="P342">
        <v>173.9</v>
      </c>
      <c r="Q342">
        <v>193.7</v>
      </c>
      <c r="R342">
        <v>183.2</v>
      </c>
      <c r="S342">
        <v>181.7</v>
      </c>
      <c r="T342">
        <v>183</v>
      </c>
      <c r="U342" t="s">
        <v>32</v>
      </c>
      <c r="V342">
        <v>179.1</v>
      </c>
      <c r="W342">
        <v>172.3</v>
      </c>
      <c r="X342">
        <v>179.4</v>
      </c>
      <c r="Y342">
        <v>166.6</v>
      </c>
      <c r="Z342">
        <v>169.3</v>
      </c>
      <c r="AA342">
        <v>175.7</v>
      </c>
      <c r="AB342">
        <v>171.1</v>
      </c>
      <c r="AC342">
        <v>172.6</v>
      </c>
      <c r="AD342">
        <v>175.3</v>
      </c>
    </row>
    <row r="343" spans="1:30" x14ac:dyDescent="0.35">
      <c r="A343" t="s">
        <v>33</v>
      </c>
      <c r="B343">
        <v>2022</v>
      </c>
      <c r="C343" t="s">
        <v>41</v>
      </c>
      <c r="D343">
        <v>162.1</v>
      </c>
      <c r="E343">
        <v>210.9</v>
      </c>
      <c r="F343">
        <v>170.6</v>
      </c>
      <c r="G343">
        <v>168.4</v>
      </c>
      <c r="H343">
        <v>182.5</v>
      </c>
      <c r="I343">
        <v>177.1</v>
      </c>
      <c r="J343">
        <v>213.1</v>
      </c>
      <c r="K343">
        <v>167.3</v>
      </c>
      <c r="L343">
        <v>122.2</v>
      </c>
      <c r="M343">
        <v>189.7</v>
      </c>
      <c r="N343">
        <v>160.5</v>
      </c>
      <c r="O343">
        <v>188.9</v>
      </c>
      <c r="P343">
        <v>180.4</v>
      </c>
      <c r="Q343">
        <v>198.7</v>
      </c>
      <c r="R343">
        <v>173.7</v>
      </c>
      <c r="S343">
        <v>160</v>
      </c>
      <c r="T343">
        <v>171.6</v>
      </c>
      <c r="U343">
        <v>169</v>
      </c>
      <c r="V343">
        <v>178.4</v>
      </c>
      <c r="W343">
        <v>164.2</v>
      </c>
      <c r="X343">
        <v>172.6</v>
      </c>
      <c r="Y343">
        <v>157.69999999999999</v>
      </c>
      <c r="Z343">
        <v>165.1</v>
      </c>
      <c r="AA343">
        <v>169.9</v>
      </c>
      <c r="AB343">
        <v>171.4</v>
      </c>
      <c r="AC343">
        <v>165.4</v>
      </c>
      <c r="AD343">
        <v>173.1</v>
      </c>
    </row>
    <row r="344" spans="1:30" x14ac:dyDescent="0.35">
      <c r="A344" t="s">
        <v>34</v>
      </c>
      <c r="B344">
        <v>2022</v>
      </c>
      <c r="C344" t="s">
        <v>41</v>
      </c>
      <c r="D344">
        <v>160.30000000000001</v>
      </c>
      <c r="E344">
        <v>206.5</v>
      </c>
      <c r="F344">
        <v>169.2</v>
      </c>
      <c r="G344">
        <v>168.1</v>
      </c>
      <c r="H344">
        <v>192.4</v>
      </c>
      <c r="I344">
        <v>172.9</v>
      </c>
      <c r="J344">
        <v>186.7</v>
      </c>
      <c r="K344">
        <v>167.2</v>
      </c>
      <c r="L344">
        <v>120.9</v>
      </c>
      <c r="M344">
        <v>193.6</v>
      </c>
      <c r="N344">
        <v>168.8</v>
      </c>
      <c r="O344">
        <v>186.3</v>
      </c>
      <c r="P344">
        <v>176.3</v>
      </c>
      <c r="Q344">
        <v>195</v>
      </c>
      <c r="R344">
        <v>179.5</v>
      </c>
      <c r="S344">
        <v>172.7</v>
      </c>
      <c r="T344">
        <v>178.5</v>
      </c>
      <c r="U344">
        <v>169</v>
      </c>
      <c r="V344">
        <v>178.8</v>
      </c>
      <c r="W344">
        <v>168.5</v>
      </c>
      <c r="X344">
        <v>176.8</v>
      </c>
      <c r="Y344">
        <v>161.9</v>
      </c>
      <c r="Z344">
        <v>166.9</v>
      </c>
      <c r="AA344">
        <v>172.3</v>
      </c>
      <c r="AB344">
        <v>171.2</v>
      </c>
      <c r="AC344">
        <v>169.1</v>
      </c>
      <c r="AD344">
        <v>174.3</v>
      </c>
    </row>
    <row r="345" spans="1:30" x14ac:dyDescent="0.35">
      <c r="A345" t="s">
        <v>30</v>
      </c>
      <c r="B345">
        <v>2022</v>
      </c>
      <c r="C345" t="s">
        <v>42</v>
      </c>
      <c r="D345">
        <v>162.9</v>
      </c>
      <c r="E345">
        <v>206.7</v>
      </c>
      <c r="F345">
        <v>169</v>
      </c>
      <c r="G345">
        <v>169.5</v>
      </c>
      <c r="H345">
        <v>194.1</v>
      </c>
      <c r="I345">
        <v>164.1</v>
      </c>
      <c r="J345">
        <v>176.9</v>
      </c>
      <c r="K345">
        <v>169</v>
      </c>
      <c r="L345">
        <v>120.8</v>
      </c>
      <c r="M345">
        <v>199.1</v>
      </c>
      <c r="N345">
        <v>175.4</v>
      </c>
      <c r="O345">
        <v>184.8</v>
      </c>
      <c r="P345">
        <v>175.5</v>
      </c>
      <c r="Q345">
        <v>194.5</v>
      </c>
      <c r="R345">
        <v>184.7</v>
      </c>
      <c r="S345">
        <v>183.3</v>
      </c>
      <c r="T345">
        <v>184.5</v>
      </c>
      <c r="U345" t="s">
        <v>32</v>
      </c>
      <c r="V345">
        <v>179.7</v>
      </c>
      <c r="W345">
        <v>173.6</v>
      </c>
      <c r="X345">
        <v>180.2</v>
      </c>
      <c r="Y345">
        <v>166.9</v>
      </c>
      <c r="Z345">
        <v>170</v>
      </c>
      <c r="AA345">
        <v>176.2</v>
      </c>
      <c r="AB345">
        <v>170.8</v>
      </c>
      <c r="AC345">
        <v>173.1</v>
      </c>
      <c r="AD345">
        <v>176.4</v>
      </c>
    </row>
    <row r="346" spans="1:30" x14ac:dyDescent="0.35">
      <c r="A346" t="s">
        <v>33</v>
      </c>
      <c r="B346">
        <v>2022</v>
      </c>
      <c r="C346" t="s">
        <v>42</v>
      </c>
      <c r="D346">
        <v>164.9</v>
      </c>
      <c r="E346">
        <v>213.7</v>
      </c>
      <c r="F346">
        <v>170.9</v>
      </c>
      <c r="G346">
        <v>170.1</v>
      </c>
      <c r="H346">
        <v>179.3</v>
      </c>
      <c r="I346">
        <v>167.5</v>
      </c>
      <c r="J346">
        <v>220.8</v>
      </c>
      <c r="K346">
        <v>169.2</v>
      </c>
      <c r="L346">
        <v>123.1</v>
      </c>
      <c r="M346">
        <v>193.6</v>
      </c>
      <c r="N346">
        <v>161.1</v>
      </c>
      <c r="O346">
        <v>190.4</v>
      </c>
      <c r="P346">
        <v>181.8</v>
      </c>
      <c r="Q346">
        <v>199.7</v>
      </c>
      <c r="R346">
        <v>175</v>
      </c>
      <c r="S346">
        <v>161.69999999999999</v>
      </c>
      <c r="T346">
        <v>173</v>
      </c>
      <c r="U346">
        <v>169.5</v>
      </c>
      <c r="V346">
        <v>179.2</v>
      </c>
      <c r="W346">
        <v>165</v>
      </c>
      <c r="X346">
        <v>173.8</v>
      </c>
      <c r="Y346">
        <v>158.19999999999999</v>
      </c>
      <c r="Z346">
        <v>165.8</v>
      </c>
      <c r="AA346">
        <v>170.9</v>
      </c>
      <c r="AB346">
        <v>171.1</v>
      </c>
      <c r="AC346">
        <v>166.1</v>
      </c>
      <c r="AD346">
        <v>174.1</v>
      </c>
    </row>
    <row r="347" spans="1:30" x14ac:dyDescent="0.35">
      <c r="A347" t="s">
        <v>34</v>
      </c>
      <c r="B347">
        <v>2022</v>
      </c>
      <c r="C347" t="s">
        <v>42</v>
      </c>
      <c r="D347">
        <v>163.5</v>
      </c>
      <c r="E347">
        <v>209.2</v>
      </c>
      <c r="F347">
        <v>169.7</v>
      </c>
      <c r="G347">
        <v>169.7</v>
      </c>
      <c r="H347">
        <v>188.7</v>
      </c>
      <c r="I347">
        <v>165.7</v>
      </c>
      <c r="J347">
        <v>191.8</v>
      </c>
      <c r="K347">
        <v>169.1</v>
      </c>
      <c r="L347">
        <v>121.6</v>
      </c>
      <c r="M347">
        <v>197.3</v>
      </c>
      <c r="N347">
        <v>169.4</v>
      </c>
      <c r="O347">
        <v>187.4</v>
      </c>
      <c r="P347">
        <v>177.8</v>
      </c>
      <c r="Q347">
        <v>195.9</v>
      </c>
      <c r="R347">
        <v>180.9</v>
      </c>
      <c r="S347">
        <v>174.3</v>
      </c>
      <c r="T347">
        <v>179.9</v>
      </c>
      <c r="U347">
        <v>169.5</v>
      </c>
      <c r="V347">
        <v>179.5</v>
      </c>
      <c r="W347">
        <v>169.5</v>
      </c>
      <c r="X347">
        <v>177.8</v>
      </c>
      <c r="Y347">
        <v>162.30000000000001</v>
      </c>
      <c r="Z347">
        <v>167.6</v>
      </c>
      <c r="AA347">
        <v>173.1</v>
      </c>
      <c r="AB347">
        <v>170.9</v>
      </c>
      <c r="AC347">
        <v>169.7</v>
      </c>
      <c r="AD347">
        <v>175.3</v>
      </c>
    </row>
    <row r="348" spans="1:30" x14ac:dyDescent="0.35">
      <c r="A348" t="s">
        <v>30</v>
      </c>
      <c r="B348">
        <v>2022</v>
      </c>
      <c r="C348" t="s">
        <v>43</v>
      </c>
      <c r="D348">
        <v>164.7</v>
      </c>
      <c r="E348">
        <v>208.8</v>
      </c>
      <c r="F348">
        <v>170.3</v>
      </c>
      <c r="G348">
        <v>170.9</v>
      </c>
      <c r="H348">
        <v>191.6</v>
      </c>
      <c r="I348">
        <v>162.19999999999999</v>
      </c>
      <c r="J348">
        <v>184.8</v>
      </c>
      <c r="K348">
        <v>169.7</v>
      </c>
      <c r="L348">
        <v>121.1</v>
      </c>
      <c r="M348">
        <v>201.6</v>
      </c>
      <c r="N348">
        <v>175.8</v>
      </c>
      <c r="O348">
        <v>185.6</v>
      </c>
      <c r="P348">
        <v>177.4</v>
      </c>
      <c r="Q348">
        <v>194.9</v>
      </c>
      <c r="R348">
        <v>186.1</v>
      </c>
      <c r="S348">
        <v>184.4</v>
      </c>
      <c r="T348">
        <v>185.9</v>
      </c>
      <c r="U348" t="s">
        <v>32</v>
      </c>
      <c r="V348">
        <v>180.8</v>
      </c>
      <c r="W348">
        <v>174.4</v>
      </c>
      <c r="X348">
        <v>181.2</v>
      </c>
      <c r="Y348">
        <v>167.4</v>
      </c>
      <c r="Z348">
        <v>170.6</v>
      </c>
      <c r="AA348">
        <v>176.5</v>
      </c>
      <c r="AB348">
        <v>172</v>
      </c>
      <c r="AC348">
        <v>173.9</v>
      </c>
      <c r="AD348">
        <v>177.9</v>
      </c>
    </row>
    <row r="349" spans="1:30" x14ac:dyDescent="0.35">
      <c r="A349" t="s">
        <v>33</v>
      </c>
      <c r="B349">
        <v>2022</v>
      </c>
      <c r="C349" t="s">
        <v>43</v>
      </c>
      <c r="D349">
        <v>166.4</v>
      </c>
      <c r="E349">
        <v>214.9</v>
      </c>
      <c r="F349">
        <v>171.9</v>
      </c>
      <c r="G349">
        <v>171</v>
      </c>
      <c r="H349">
        <v>177.7</v>
      </c>
      <c r="I349">
        <v>165.7</v>
      </c>
      <c r="J349">
        <v>228.6</v>
      </c>
      <c r="K349">
        <v>169.9</v>
      </c>
      <c r="L349">
        <v>123.4</v>
      </c>
      <c r="M349">
        <v>196.4</v>
      </c>
      <c r="N349">
        <v>161.6</v>
      </c>
      <c r="O349">
        <v>191.5</v>
      </c>
      <c r="P349">
        <v>183.3</v>
      </c>
      <c r="Q349">
        <v>200.1</v>
      </c>
      <c r="R349">
        <v>175.5</v>
      </c>
      <c r="S349">
        <v>162.6</v>
      </c>
      <c r="T349">
        <v>173.6</v>
      </c>
      <c r="U349">
        <v>171.2</v>
      </c>
      <c r="V349">
        <v>180</v>
      </c>
      <c r="W349">
        <v>166</v>
      </c>
      <c r="X349">
        <v>174.7</v>
      </c>
      <c r="Y349">
        <v>158.80000000000001</v>
      </c>
      <c r="Z349">
        <v>166.3</v>
      </c>
      <c r="AA349">
        <v>171.2</v>
      </c>
      <c r="AB349">
        <v>172.3</v>
      </c>
      <c r="AC349">
        <v>166.8</v>
      </c>
      <c r="AD349">
        <v>175.3</v>
      </c>
    </row>
    <row r="350" spans="1:30" x14ac:dyDescent="0.35">
      <c r="A350" t="s">
        <v>34</v>
      </c>
      <c r="B350">
        <v>2022</v>
      </c>
      <c r="C350" t="s">
        <v>43</v>
      </c>
      <c r="D350">
        <v>165.2</v>
      </c>
      <c r="E350">
        <v>210.9</v>
      </c>
      <c r="F350">
        <v>170.9</v>
      </c>
      <c r="G350">
        <v>170.9</v>
      </c>
      <c r="H350">
        <v>186.5</v>
      </c>
      <c r="I350">
        <v>163.80000000000001</v>
      </c>
      <c r="J350">
        <v>199.7</v>
      </c>
      <c r="K350">
        <v>169.8</v>
      </c>
      <c r="L350">
        <v>121.9</v>
      </c>
      <c r="M350">
        <v>199.9</v>
      </c>
      <c r="N350">
        <v>169.9</v>
      </c>
      <c r="O350">
        <v>188.3</v>
      </c>
      <c r="P350">
        <v>179.6</v>
      </c>
      <c r="Q350">
        <v>196.3</v>
      </c>
      <c r="R350">
        <v>181.9</v>
      </c>
      <c r="S350">
        <v>175.3</v>
      </c>
      <c r="T350">
        <v>181</v>
      </c>
      <c r="U350">
        <v>171.2</v>
      </c>
      <c r="V350">
        <v>180.5</v>
      </c>
      <c r="W350">
        <v>170.4</v>
      </c>
      <c r="X350">
        <v>178.7</v>
      </c>
      <c r="Y350">
        <v>162.9</v>
      </c>
      <c r="Z350">
        <v>168.2</v>
      </c>
      <c r="AA350">
        <v>173.4</v>
      </c>
      <c r="AB350">
        <v>172.1</v>
      </c>
      <c r="AC350">
        <v>170.5</v>
      </c>
      <c r="AD350">
        <v>176.7</v>
      </c>
    </row>
    <row r="351" spans="1:30" x14ac:dyDescent="0.35">
      <c r="A351" t="s">
        <v>30</v>
      </c>
      <c r="B351">
        <v>2022</v>
      </c>
      <c r="C351" t="s">
        <v>45</v>
      </c>
      <c r="D351">
        <v>166.9</v>
      </c>
      <c r="E351">
        <v>207.2</v>
      </c>
      <c r="F351">
        <v>180.2</v>
      </c>
      <c r="G351">
        <v>172.3</v>
      </c>
      <c r="H351">
        <v>194</v>
      </c>
      <c r="I351">
        <v>159.1</v>
      </c>
      <c r="J351">
        <v>171.6</v>
      </c>
      <c r="K351">
        <v>170.2</v>
      </c>
      <c r="L351">
        <v>121.5</v>
      </c>
      <c r="M351">
        <v>204.8</v>
      </c>
      <c r="N351">
        <v>176.4</v>
      </c>
      <c r="O351">
        <v>186.9</v>
      </c>
      <c r="P351">
        <v>176.6</v>
      </c>
      <c r="Q351">
        <v>195.5</v>
      </c>
      <c r="R351">
        <v>187.2</v>
      </c>
      <c r="S351">
        <v>185.2</v>
      </c>
      <c r="T351">
        <v>186.9</v>
      </c>
      <c r="U351" t="s">
        <v>32</v>
      </c>
      <c r="V351">
        <v>181.9</v>
      </c>
      <c r="W351">
        <v>175.5</v>
      </c>
      <c r="X351">
        <v>182.3</v>
      </c>
      <c r="Y351">
        <v>167.5</v>
      </c>
      <c r="Z351">
        <v>170.8</v>
      </c>
      <c r="AA351">
        <v>176.9</v>
      </c>
      <c r="AB351">
        <v>173.4</v>
      </c>
      <c r="AC351">
        <v>174.6</v>
      </c>
      <c r="AD351">
        <v>177.8</v>
      </c>
    </row>
    <row r="352" spans="1:30" x14ac:dyDescent="0.35">
      <c r="A352" t="s">
        <v>33</v>
      </c>
      <c r="B352">
        <v>2022</v>
      </c>
      <c r="C352" t="s">
        <v>45</v>
      </c>
      <c r="D352">
        <v>168.4</v>
      </c>
      <c r="E352">
        <v>213.4</v>
      </c>
      <c r="F352">
        <v>183.2</v>
      </c>
      <c r="G352">
        <v>172.3</v>
      </c>
      <c r="H352">
        <v>180</v>
      </c>
      <c r="I352">
        <v>162.6</v>
      </c>
      <c r="J352">
        <v>205.5</v>
      </c>
      <c r="K352">
        <v>171</v>
      </c>
      <c r="L352">
        <v>123.4</v>
      </c>
      <c r="M352">
        <v>198.8</v>
      </c>
      <c r="N352">
        <v>162.1</v>
      </c>
      <c r="O352">
        <v>192.4</v>
      </c>
      <c r="P352">
        <v>181.3</v>
      </c>
      <c r="Q352">
        <v>200.6</v>
      </c>
      <c r="R352">
        <v>176.7</v>
      </c>
      <c r="S352">
        <v>163.5</v>
      </c>
      <c r="T352">
        <v>174.7</v>
      </c>
      <c r="U352">
        <v>171.8</v>
      </c>
      <c r="V352">
        <v>180.3</v>
      </c>
      <c r="W352">
        <v>166.9</v>
      </c>
      <c r="X352">
        <v>175.8</v>
      </c>
      <c r="Y352">
        <v>158.9</v>
      </c>
      <c r="Z352">
        <v>166.7</v>
      </c>
      <c r="AA352">
        <v>171.5</v>
      </c>
      <c r="AB352">
        <v>173.8</v>
      </c>
      <c r="AC352">
        <v>167.4</v>
      </c>
      <c r="AD352">
        <v>174.1</v>
      </c>
    </row>
    <row r="353" spans="1:30" x14ac:dyDescent="0.35">
      <c r="A353" t="s">
        <v>34</v>
      </c>
      <c r="B353">
        <v>2022</v>
      </c>
      <c r="C353" t="s">
        <v>45</v>
      </c>
      <c r="D353">
        <v>167.4</v>
      </c>
      <c r="E353">
        <v>209.4</v>
      </c>
      <c r="F353">
        <v>181.4</v>
      </c>
      <c r="G353">
        <v>172.3</v>
      </c>
      <c r="H353">
        <v>188.9</v>
      </c>
      <c r="I353">
        <v>160.69999999999999</v>
      </c>
      <c r="J353">
        <v>183.1</v>
      </c>
      <c r="K353">
        <v>170.5</v>
      </c>
      <c r="L353">
        <v>122.1</v>
      </c>
      <c r="M353">
        <v>202.8</v>
      </c>
      <c r="N353">
        <v>170.4</v>
      </c>
      <c r="O353">
        <v>189.5</v>
      </c>
      <c r="P353">
        <v>178.3</v>
      </c>
      <c r="Q353">
        <v>196.9</v>
      </c>
      <c r="R353">
        <v>183.1</v>
      </c>
      <c r="S353">
        <v>176.2</v>
      </c>
      <c r="T353">
        <v>182.1</v>
      </c>
      <c r="U353">
        <v>171.8</v>
      </c>
      <c r="V353">
        <v>181.3</v>
      </c>
      <c r="W353">
        <v>171.4</v>
      </c>
      <c r="X353">
        <v>179.8</v>
      </c>
      <c r="Y353">
        <v>163</v>
      </c>
      <c r="Z353">
        <v>168.5</v>
      </c>
      <c r="AA353">
        <v>173.7</v>
      </c>
      <c r="AB353">
        <v>173.6</v>
      </c>
      <c r="AC353">
        <v>171.1</v>
      </c>
      <c r="AD353">
        <v>176.5</v>
      </c>
    </row>
    <row r="354" spans="1:30" x14ac:dyDescent="0.35">
      <c r="A354" t="s">
        <v>30</v>
      </c>
      <c r="B354">
        <v>2022</v>
      </c>
      <c r="C354" t="s">
        <v>46</v>
      </c>
      <c r="D354">
        <v>168.8</v>
      </c>
      <c r="E354">
        <v>206.9</v>
      </c>
      <c r="F354">
        <v>189.1</v>
      </c>
      <c r="G354">
        <v>173.4</v>
      </c>
      <c r="H354">
        <v>193.9</v>
      </c>
      <c r="I354">
        <v>156.69999999999999</v>
      </c>
      <c r="J354">
        <v>150.19999999999999</v>
      </c>
      <c r="K354">
        <v>170.5</v>
      </c>
      <c r="L354">
        <v>121.2</v>
      </c>
      <c r="M354">
        <v>207.5</v>
      </c>
      <c r="N354">
        <v>176.8</v>
      </c>
      <c r="O354">
        <v>187.7</v>
      </c>
      <c r="P354">
        <v>174.4</v>
      </c>
      <c r="Q354">
        <v>195.9</v>
      </c>
      <c r="R354">
        <v>188.1</v>
      </c>
      <c r="S354">
        <v>185.9</v>
      </c>
      <c r="T354">
        <v>187.8</v>
      </c>
      <c r="U354" t="s">
        <v>32</v>
      </c>
      <c r="V354">
        <v>182.8</v>
      </c>
      <c r="W354">
        <v>176.4</v>
      </c>
      <c r="X354">
        <v>183.5</v>
      </c>
      <c r="Y354">
        <v>167.8</v>
      </c>
      <c r="Z354">
        <v>171.2</v>
      </c>
      <c r="AA354">
        <v>177.3</v>
      </c>
      <c r="AB354">
        <v>175.7</v>
      </c>
      <c r="AC354">
        <v>175.5</v>
      </c>
      <c r="AD354">
        <v>177.1</v>
      </c>
    </row>
    <row r="355" spans="1:30" x14ac:dyDescent="0.35">
      <c r="A355" t="s">
        <v>33</v>
      </c>
      <c r="B355">
        <v>2022</v>
      </c>
      <c r="C355" t="s">
        <v>46</v>
      </c>
      <c r="D355">
        <v>170.2</v>
      </c>
      <c r="E355">
        <v>212.9</v>
      </c>
      <c r="F355">
        <v>191.9</v>
      </c>
      <c r="G355">
        <v>173.9</v>
      </c>
      <c r="H355">
        <v>179.1</v>
      </c>
      <c r="I355">
        <v>159.5</v>
      </c>
      <c r="J355">
        <v>178.7</v>
      </c>
      <c r="K355">
        <v>171.3</v>
      </c>
      <c r="L355">
        <v>123.1</v>
      </c>
      <c r="M355">
        <v>200.5</v>
      </c>
      <c r="N355">
        <v>162.80000000000001</v>
      </c>
      <c r="O355">
        <v>193.3</v>
      </c>
      <c r="P355">
        <v>178.6</v>
      </c>
      <c r="Q355">
        <v>201.1</v>
      </c>
      <c r="R355">
        <v>177.7</v>
      </c>
      <c r="S355">
        <v>164.5</v>
      </c>
      <c r="T355">
        <v>175.7</v>
      </c>
      <c r="U355">
        <v>170.7</v>
      </c>
      <c r="V355">
        <v>180.6</v>
      </c>
      <c r="W355">
        <v>167.3</v>
      </c>
      <c r="X355">
        <v>177.2</v>
      </c>
      <c r="Y355">
        <v>159.4</v>
      </c>
      <c r="Z355">
        <v>167.1</v>
      </c>
      <c r="AA355">
        <v>171.8</v>
      </c>
      <c r="AB355">
        <v>176</v>
      </c>
      <c r="AC355">
        <v>168.2</v>
      </c>
      <c r="AD355">
        <v>174.1</v>
      </c>
    </row>
    <row r="356" spans="1:30" x14ac:dyDescent="0.35">
      <c r="A356" t="s">
        <v>34</v>
      </c>
      <c r="B356">
        <v>2022</v>
      </c>
      <c r="C356" t="s">
        <v>46</v>
      </c>
      <c r="D356">
        <v>169.2</v>
      </c>
      <c r="E356">
        <v>209</v>
      </c>
      <c r="F356">
        <v>190.2</v>
      </c>
      <c r="G356">
        <v>173.6</v>
      </c>
      <c r="H356">
        <v>188.5</v>
      </c>
      <c r="I356">
        <v>158</v>
      </c>
      <c r="J356">
        <v>159.9</v>
      </c>
      <c r="K356">
        <v>170.8</v>
      </c>
      <c r="L356">
        <v>121.8</v>
      </c>
      <c r="M356">
        <v>205.2</v>
      </c>
      <c r="N356">
        <v>171</v>
      </c>
      <c r="O356">
        <v>190.3</v>
      </c>
      <c r="P356">
        <v>175.9</v>
      </c>
      <c r="Q356">
        <v>197.3</v>
      </c>
      <c r="R356">
        <v>184</v>
      </c>
      <c r="S356">
        <v>177</v>
      </c>
      <c r="T356">
        <v>183</v>
      </c>
      <c r="U356">
        <v>170.7</v>
      </c>
      <c r="V356">
        <v>182</v>
      </c>
      <c r="W356">
        <v>172.1</v>
      </c>
      <c r="X356">
        <v>181.1</v>
      </c>
      <c r="Y356">
        <v>163.4</v>
      </c>
      <c r="Z356">
        <v>168.9</v>
      </c>
      <c r="AA356">
        <v>174.1</v>
      </c>
      <c r="AB356">
        <v>175.8</v>
      </c>
      <c r="AC356">
        <v>172</v>
      </c>
      <c r="AD356">
        <v>175.7</v>
      </c>
    </row>
    <row r="357" spans="1:30" x14ac:dyDescent="0.35">
      <c r="A357" t="s">
        <v>30</v>
      </c>
      <c r="B357">
        <v>2023</v>
      </c>
      <c r="C357" t="s">
        <v>31</v>
      </c>
      <c r="D357">
        <v>174</v>
      </c>
      <c r="E357">
        <v>208.3</v>
      </c>
      <c r="F357">
        <v>192.9</v>
      </c>
      <c r="G357">
        <v>174.3</v>
      </c>
      <c r="H357">
        <v>192.6</v>
      </c>
      <c r="I357">
        <v>156.30000000000001</v>
      </c>
      <c r="J357">
        <v>142.9</v>
      </c>
      <c r="K357">
        <v>170.7</v>
      </c>
      <c r="L357">
        <v>120.3</v>
      </c>
      <c r="M357">
        <v>210.5</v>
      </c>
      <c r="N357">
        <v>176.9</v>
      </c>
      <c r="O357">
        <v>188.5</v>
      </c>
      <c r="P357">
        <v>175</v>
      </c>
      <c r="Q357">
        <v>196.9</v>
      </c>
      <c r="R357">
        <v>189</v>
      </c>
      <c r="S357">
        <v>186.3</v>
      </c>
      <c r="T357">
        <v>188.6</v>
      </c>
      <c r="U357" t="s">
        <v>32</v>
      </c>
      <c r="V357">
        <v>183.2</v>
      </c>
      <c r="W357">
        <v>177.2</v>
      </c>
      <c r="X357">
        <v>184.7</v>
      </c>
      <c r="Y357">
        <v>168.2</v>
      </c>
      <c r="Z357">
        <v>171.8</v>
      </c>
      <c r="AA357">
        <v>177.8</v>
      </c>
      <c r="AB357">
        <v>178.4</v>
      </c>
      <c r="AC357">
        <v>176.5</v>
      </c>
      <c r="AD357">
        <v>177.8</v>
      </c>
    </row>
    <row r="358" spans="1:30" x14ac:dyDescent="0.35">
      <c r="A358" t="s">
        <v>33</v>
      </c>
      <c r="B358">
        <v>2023</v>
      </c>
      <c r="C358" t="s">
        <v>31</v>
      </c>
      <c r="D358">
        <v>173.3</v>
      </c>
      <c r="E358">
        <v>215.2</v>
      </c>
      <c r="F358">
        <v>197</v>
      </c>
      <c r="G358">
        <v>175.2</v>
      </c>
      <c r="H358">
        <v>178</v>
      </c>
      <c r="I358">
        <v>160.5</v>
      </c>
      <c r="J358">
        <v>175.3</v>
      </c>
      <c r="K358">
        <v>171.2</v>
      </c>
      <c r="L358">
        <v>122.7</v>
      </c>
      <c r="M358">
        <v>204.3</v>
      </c>
      <c r="N358">
        <v>163.69999999999999</v>
      </c>
      <c r="O358">
        <v>194.3</v>
      </c>
      <c r="P358">
        <v>179.5</v>
      </c>
      <c r="Q358">
        <v>201.6</v>
      </c>
      <c r="R358">
        <v>178.7</v>
      </c>
      <c r="S358">
        <v>165.3</v>
      </c>
      <c r="T358">
        <v>176.6</v>
      </c>
      <c r="U358">
        <v>172.1</v>
      </c>
      <c r="V358">
        <v>180.1</v>
      </c>
      <c r="W358">
        <v>168</v>
      </c>
      <c r="X358">
        <v>178.5</v>
      </c>
      <c r="Y358">
        <v>159.5</v>
      </c>
      <c r="Z358">
        <v>167.8</v>
      </c>
      <c r="AA358">
        <v>171.8</v>
      </c>
      <c r="AB358">
        <v>178.8</v>
      </c>
      <c r="AC358">
        <v>168.9</v>
      </c>
      <c r="AD358">
        <v>174.9</v>
      </c>
    </row>
    <row r="359" spans="1:30" x14ac:dyDescent="0.35">
      <c r="A359" t="s">
        <v>34</v>
      </c>
      <c r="B359">
        <v>2023</v>
      </c>
      <c r="C359" t="s">
        <v>31</v>
      </c>
      <c r="D359">
        <v>173.8</v>
      </c>
      <c r="E359">
        <v>210.7</v>
      </c>
      <c r="F359">
        <v>194.5</v>
      </c>
      <c r="G359">
        <v>174.6</v>
      </c>
      <c r="H359">
        <v>187.2</v>
      </c>
      <c r="I359">
        <v>158.30000000000001</v>
      </c>
      <c r="J359">
        <v>153.9</v>
      </c>
      <c r="K359">
        <v>170.9</v>
      </c>
      <c r="L359">
        <v>121.1</v>
      </c>
      <c r="M359">
        <v>208.4</v>
      </c>
      <c r="N359">
        <v>171.4</v>
      </c>
      <c r="O359">
        <v>191.2</v>
      </c>
      <c r="P359">
        <v>176.7</v>
      </c>
      <c r="Q359">
        <v>198.2</v>
      </c>
      <c r="R359">
        <v>184.9</v>
      </c>
      <c r="S359">
        <v>177.6</v>
      </c>
      <c r="T359">
        <v>183.8</v>
      </c>
      <c r="U359">
        <v>172.1</v>
      </c>
      <c r="V359">
        <v>182</v>
      </c>
      <c r="W359">
        <v>172.9</v>
      </c>
      <c r="X359">
        <v>182.3</v>
      </c>
      <c r="Y359">
        <v>163.6</v>
      </c>
      <c r="Z359">
        <v>169.5</v>
      </c>
      <c r="AA359">
        <v>174.3</v>
      </c>
      <c r="AB359">
        <v>178.6</v>
      </c>
      <c r="AC359">
        <v>172.8</v>
      </c>
      <c r="AD359">
        <v>176.5</v>
      </c>
    </row>
    <row r="360" spans="1:30" x14ac:dyDescent="0.35">
      <c r="A360" t="s">
        <v>30</v>
      </c>
      <c r="B360">
        <v>2023</v>
      </c>
      <c r="C360" t="s">
        <v>35</v>
      </c>
      <c r="D360">
        <v>174.2</v>
      </c>
      <c r="E360">
        <v>205.2</v>
      </c>
      <c r="F360">
        <v>173.9</v>
      </c>
      <c r="G360">
        <v>177</v>
      </c>
      <c r="H360">
        <v>183.4</v>
      </c>
      <c r="I360">
        <v>167.2</v>
      </c>
      <c r="J360">
        <v>140.9</v>
      </c>
      <c r="K360">
        <v>170.4</v>
      </c>
      <c r="L360">
        <v>119.1</v>
      </c>
      <c r="M360">
        <v>212.1</v>
      </c>
      <c r="N360">
        <v>177.6</v>
      </c>
      <c r="O360">
        <v>189.9</v>
      </c>
      <c r="P360">
        <v>174.8</v>
      </c>
      <c r="Q360">
        <v>198.3</v>
      </c>
      <c r="R360">
        <v>190</v>
      </c>
      <c r="S360">
        <v>187</v>
      </c>
      <c r="T360">
        <v>189.6</v>
      </c>
      <c r="U360" t="s">
        <v>32</v>
      </c>
      <c r="V360">
        <v>181.6</v>
      </c>
      <c r="W360">
        <v>178.6</v>
      </c>
      <c r="X360">
        <v>186.6</v>
      </c>
      <c r="Y360">
        <v>169</v>
      </c>
      <c r="Z360">
        <v>172.8</v>
      </c>
      <c r="AA360">
        <v>178.5</v>
      </c>
      <c r="AB360">
        <v>180.7</v>
      </c>
      <c r="AC360">
        <v>177.9</v>
      </c>
      <c r="AD360">
        <v>178</v>
      </c>
    </row>
    <row r="361" spans="1:30" x14ac:dyDescent="0.35">
      <c r="A361" t="s">
        <v>33</v>
      </c>
      <c r="B361">
        <v>2023</v>
      </c>
      <c r="C361" t="s">
        <v>35</v>
      </c>
      <c r="D361">
        <v>174.7</v>
      </c>
      <c r="E361">
        <v>212.2</v>
      </c>
      <c r="F361">
        <v>177.2</v>
      </c>
      <c r="G361">
        <v>177.9</v>
      </c>
      <c r="H361">
        <v>172.2</v>
      </c>
      <c r="I361">
        <v>172.1</v>
      </c>
      <c r="J361">
        <v>175.8</v>
      </c>
      <c r="K361">
        <v>172.2</v>
      </c>
      <c r="L361">
        <v>121.9</v>
      </c>
      <c r="M361">
        <v>204.8</v>
      </c>
      <c r="N361">
        <v>164.9</v>
      </c>
      <c r="O361">
        <v>196.6</v>
      </c>
      <c r="P361">
        <v>180.7</v>
      </c>
      <c r="Q361">
        <v>202.7</v>
      </c>
      <c r="R361">
        <v>180.3</v>
      </c>
      <c r="S361">
        <v>167</v>
      </c>
      <c r="T361">
        <v>178.2</v>
      </c>
      <c r="U361">
        <v>173.5</v>
      </c>
      <c r="V361">
        <v>182.8</v>
      </c>
      <c r="W361">
        <v>169.2</v>
      </c>
      <c r="X361">
        <v>180.8</v>
      </c>
      <c r="Y361">
        <v>159.80000000000001</v>
      </c>
      <c r="Z361">
        <v>168.4</v>
      </c>
      <c r="AA361">
        <v>172.5</v>
      </c>
      <c r="AB361">
        <v>181.4</v>
      </c>
      <c r="AC361">
        <v>170</v>
      </c>
      <c r="AD361">
        <v>176.3</v>
      </c>
    </row>
    <row r="362" spans="1:30" x14ac:dyDescent="0.35">
      <c r="A362" t="s">
        <v>34</v>
      </c>
      <c r="B362">
        <v>2023</v>
      </c>
      <c r="C362" t="s">
        <v>35</v>
      </c>
      <c r="D362">
        <v>174.4</v>
      </c>
      <c r="E362">
        <v>207.7</v>
      </c>
      <c r="F362">
        <v>175.2</v>
      </c>
      <c r="G362">
        <v>177.3</v>
      </c>
      <c r="H362">
        <v>179.3</v>
      </c>
      <c r="I362">
        <v>169.5</v>
      </c>
      <c r="J362">
        <v>152.69999999999999</v>
      </c>
      <c r="K362">
        <v>171</v>
      </c>
      <c r="L362">
        <v>120</v>
      </c>
      <c r="M362">
        <v>209.7</v>
      </c>
      <c r="N362">
        <v>172.3</v>
      </c>
      <c r="O362">
        <v>193</v>
      </c>
      <c r="P362">
        <v>177</v>
      </c>
      <c r="Q362">
        <v>199.5</v>
      </c>
      <c r="R362">
        <v>186.2</v>
      </c>
      <c r="S362">
        <v>178.7</v>
      </c>
      <c r="T362">
        <v>185.1</v>
      </c>
      <c r="U362">
        <v>173.5</v>
      </c>
      <c r="V362">
        <v>182.1</v>
      </c>
      <c r="W362">
        <v>174.2</v>
      </c>
      <c r="X362">
        <v>184.4</v>
      </c>
      <c r="Y362">
        <v>164.2</v>
      </c>
      <c r="Z362">
        <v>170.3</v>
      </c>
      <c r="AA362">
        <v>175</v>
      </c>
      <c r="AB362">
        <v>181</v>
      </c>
      <c r="AC362">
        <v>174.1</v>
      </c>
      <c r="AD362">
        <v>177.2</v>
      </c>
    </row>
    <row r="363" spans="1:30" x14ac:dyDescent="0.35">
      <c r="A363" t="s">
        <v>30</v>
      </c>
      <c r="B363">
        <v>2023</v>
      </c>
      <c r="C363" t="s">
        <v>36</v>
      </c>
      <c r="D363">
        <v>174.3</v>
      </c>
      <c r="E363">
        <v>205.2</v>
      </c>
      <c r="F363">
        <v>173.9</v>
      </c>
      <c r="G363">
        <v>177</v>
      </c>
      <c r="H363">
        <v>183.3</v>
      </c>
      <c r="I363">
        <v>167.2</v>
      </c>
      <c r="J363">
        <v>140.9</v>
      </c>
      <c r="K363">
        <v>170.5</v>
      </c>
      <c r="L363">
        <v>119.1</v>
      </c>
      <c r="M363">
        <v>212.1</v>
      </c>
      <c r="N363">
        <v>177.6</v>
      </c>
      <c r="O363">
        <v>189.9</v>
      </c>
      <c r="P363">
        <v>174.8</v>
      </c>
      <c r="Q363">
        <v>198.4</v>
      </c>
      <c r="R363">
        <v>190</v>
      </c>
      <c r="S363">
        <v>187</v>
      </c>
      <c r="T363">
        <v>189.6</v>
      </c>
      <c r="U363" t="s">
        <v>32</v>
      </c>
      <c r="V363">
        <v>181.4</v>
      </c>
      <c r="W363">
        <v>178.6</v>
      </c>
      <c r="X363">
        <v>186.6</v>
      </c>
      <c r="Y363">
        <v>169</v>
      </c>
      <c r="Z363">
        <v>172.8</v>
      </c>
      <c r="AA363">
        <v>178.5</v>
      </c>
      <c r="AB363">
        <v>180.7</v>
      </c>
      <c r="AC363">
        <v>177.9</v>
      </c>
      <c r="AD363">
        <v>178</v>
      </c>
    </row>
    <row r="364" spans="1:30" x14ac:dyDescent="0.35">
      <c r="A364" t="s">
        <v>33</v>
      </c>
      <c r="B364">
        <v>2023</v>
      </c>
      <c r="C364" t="s">
        <v>36</v>
      </c>
      <c r="D364">
        <v>174.7</v>
      </c>
      <c r="E364">
        <v>212.2</v>
      </c>
      <c r="F364">
        <v>177.2</v>
      </c>
      <c r="G364">
        <v>177.9</v>
      </c>
      <c r="H364">
        <v>172.2</v>
      </c>
      <c r="I364">
        <v>172.1</v>
      </c>
      <c r="J364">
        <v>175.9</v>
      </c>
      <c r="K364">
        <v>172.2</v>
      </c>
      <c r="L364">
        <v>121.9</v>
      </c>
      <c r="M364">
        <v>204.8</v>
      </c>
      <c r="N364">
        <v>164.9</v>
      </c>
      <c r="O364">
        <v>196.6</v>
      </c>
      <c r="P364">
        <v>180.8</v>
      </c>
      <c r="Q364">
        <v>202.7</v>
      </c>
      <c r="R364">
        <v>180.2</v>
      </c>
      <c r="S364">
        <v>167</v>
      </c>
      <c r="T364">
        <v>178.2</v>
      </c>
      <c r="U364">
        <v>173.5</v>
      </c>
      <c r="V364">
        <v>182.6</v>
      </c>
      <c r="W364">
        <v>169.2</v>
      </c>
      <c r="X364">
        <v>180.8</v>
      </c>
      <c r="Y364">
        <v>159.80000000000001</v>
      </c>
      <c r="Z364">
        <v>168.4</v>
      </c>
      <c r="AA364">
        <v>172.5</v>
      </c>
      <c r="AB364">
        <v>181.5</v>
      </c>
      <c r="AC364">
        <v>170</v>
      </c>
      <c r="AD364">
        <v>176.3</v>
      </c>
    </row>
    <row r="365" spans="1:30" x14ac:dyDescent="0.35">
      <c r="A365" t="s">
        <v>34</v>
      </c>
      <c r="B365">
        <v>2023</v>
      </c>
      <c r="C365" t="s">
        <v>36</v>
      </c>
      <c r="D365">
        <v>174.4</v>
      </c>
      <c r="E365">
        <v>207.7</v>
      </c>
      <c r="F365">
        <v>175.2</v>
      </c>
      <c r="G365">
        <v>177.3</v>
      </c>
      <c r="H365">
        <v>179.2</v>
      </c>
      <c r="I365">
        <v>169.5</v>
      </c>
      <c r="J365">
        <v>152.80000000000001</v>
      </c>
      <c r="K365">
        <v>171.1</v>
      </c>
      <c r="L365">
        <v>120</v>
      </c>
      <c r="M365">
        <v>209.7</v>
      </c>
      <c r="N365">
        <v>172.3</v>
      </c>
      <c r="O365">
        <v>193</v>
      </c>
      <c r="P365">
        <v>177</v>
      </c>
      <c r="Q365">
        <v>199.5</v>
      </c>
      <c r="R365">
        <v>186.1</v>
      </c>
      <c r="S365">
        <v>178.7</v>
      </c>
      <c r="T365">
        <v>185.1</v>
      </c>
      <c r="U365">
        <v>173.5</v>
      </c>
      <c r="V365">
        <v>181.9</v>
      </c>
      <c r="W365">
        <v>174.2</v>
      </c>
      <c r="X365">
        <v>184.4</v>
      </c>
      <c r="Y365">
        <v>164.2</v>
      </c>
      <c r="Z365">
        <v>170.3</v>
      </c>
      <c r="AA365">
        <v>175</v>
      </c>
      <c r="AB365">
        <v>181</v>
      </c>
      <c r="AC365">
        <v>174.1</v>
      </c>
      <c r="AD365">
        <v>177.2</v>
      </c>
    </row>
    <row r="366" spans="1:30" x14ac:dyDescent="0.35">
      <c r="A366" t="s">
        <v>30</v>
      </c>
      <c r="B366">
        <v>2023</v>
      </c>
      <c r="C366" t="s">
        <v>37</v>
      </c>
      <c r="D366">
        <v>173.3</v>
      </c>
      <c r="E366">
        <v>206.9</v>
      </c>
      <c r="F366">
        <v>167.9</v>
      </c>
      <c r="G366">
        <v>178.2</v>
      </c>
      <c r="H366">
        <v>178.5</v>
      </c>
      <c r="I366">
        <v>173.7</v>
      </c>
      <c r="J366">
        <v>142.80000000000001</v>
      </c>
      <c r="K366">
        <v>172.8</v>
      </c>
      <c r="L366">
        <v>120.4</v>
      </c>
      <c r="M366">
        <v>215.5</v>
      </c>
      <c r="N366">
        <v>178.2</v>
      </c>
      <c r="O366">
        <v>190.5</v>
      </c>
      <c r="P366">
        <v>175.5</v>
      </c>
      <c r="Q366">
        <v>199.5</v>
      </c>
      <c r="R366">
        <v>190.7</v>
      </c>
      <c r="S366">
        <v>187.3</v>
      </c>
      <c r="T366">
        <v>190.2</v>
      </c>
      <c r="U366" t="s">
        <v>48</v>
      </c>
      <c r="V366">
        <v>181.5</v>
      </c>
      <c r="W366">
        <v>179.1</v>
      </c>
      <c r="X366">
        <v>187.2</v>
      </c>
      <c r="Y366">
        <v>169.4</v>
      </c>
      <c r="Z366">
        <v>173.2</v>
      </c>
      <c r="AA366">
        <v>179.4</v>
      </c>
      <c r="AB366">
        <v>183.8</v>
      </c>
      <c r="AC366">
        <v>178.9</v>
      </c>
      <c r="AD366">
        <v>178.8</v>
      </c>
    </row>
    <row r="367" spans="1:30" x14ac:dyDescent="0.35">
      <c r="A367" t="s">
        <v>33</v>
      </c>
      <c r="B367">
        <v>2023</v>
      </c>
      <c r="C367" t="s">
        <v>37</v>
      </c>
      <c r="D367">
        <v>174.8</v>
      </c>
      <c r="E367">
        <v>213.7</v>
      </c>
      <c r="F367">
        <v>172.4</v>
      </c>
      <c r="G367">
        <v>178.8</v>
      </c>
      <c r="H367">
        <v>168.7</v>
      </c>
      <c r="I367">
        <v>179.2</v>
      </c>
      <c r="J367">
        <v>179.9</v>
      </c>
      <c r="K367">
        <v>174.7</v>
      </c>
      <c r="L367">
        <v>123.1</v>
      </c>
      <c r="M367">
        <v>207.8</v>
      </c>
      <c r="N367">
        <v>165.5</v>
      </c>
      <c r="O367">
        <v>197</v>
      </c>
      <c r="P367">
        <v>182.1</v>
      </c>
      <c r="Q367">
        <v>203.5</v>
      </c>
      <c r="R367">
        <v>181</v>
      </c>
      <c r="S367">
        <v>167.7</v>
      </c>
      <c r="T367">
        <v>178.9</v>
      </c>
      <c r="U367">
        <v>175.2</v>
      </c>
      <c r="V367">
        <v>182.1</v>
      </c>
      <c r="W367">
        <v>169.6</v>
      </c>
      <c r="X367">
        <v>181.5</v>
      </c>
      <c r="Y367">
        <v>160.1</v>
      </c>
      <c r="Z367">
        <v>168.8</v>
      </c>
      <c r="AA367">
        <v>174.2</v>
      </c>
      <c r="AB367">
        <v>184.4</v>
      </c>
      <c r="AC367">
        <v>170.9</v>
      </c>
      <c r="AD367">
        <v>177.4</v>
      </c>
    </row>
    <row r="368" spans="1:30" x14ac:dyDescent="0.35">
      <c r="A368" t="s">
        <v>34</v>
      </c>
      <c r="B368">
        <v>2023</v>
      </c>
      <c r="C368" t="s">
        <v>37</v>
      </c>
      <c r="D368">
        <v>173.8</v>
      </c>
      <c r="E368">
        <v>209.3</v>
      </c>
      <c r="F368">
        <v>169.6</v>
      </c>
      <c r="G368">
        <v>178.4</v>
      </c>
      <c r="H368">
        <v>174.9</v>
      </c>
      <c r="I368">
        <v>176.3</v>
      </c>
      <c r="J368">
        <v>155.4</v>
      </c>
      <c r="K368">
        <v>173.4</v>
      </c>
      <c r="L368">
        <v>121.3</v>
      </c>
      <c r="M368">
        <v>212.9</v>
      </c>
      <c r="N368">
        <v>172.9</v>
      </c>
      <c r="O368">
        <v>193.5</v>
      </c>
      <c r="P368">
        <v>177.9</v>
      </c>
      <c r="Q368">
        <v>200.6</v>
      </c>
      <c r="R368">
        <v>186.9</v>
      </c>
      <c r="S368">
        <v>179.2</v>
      </c>
      <c r="T368">
        <v>185.7</v>
      </c>
      <c r="U368">
        <v>175.2</v>
      </c>
      <c r="V368">
        <v>181.7</v>
      </c>
      <c r="W368">
        <v>174.6</v>
      </c>
      <c r="X368">
        <v>185</v>
      </c>
      <c r="Y368">
        <v>164.5</v>
      </c>
      <c r="Z368">
        <v>170.7</v>
      </c>
      <c r="AA368">
        <v>176.4</v>
      </c>
      <c r="AB368">
        <v>184</v>
      </c>
      <c r="AC368">
        <v>175</v>
      </c>
      <c r="AD368">
        <v>178.1</v>
      </c>
    </row>
    <row r="369" spans="1:30" x14ac:dyDescent="0.35">
      <c r="A369" t="s">
        <v>30</v>
      </c>
      <c r="B369">
        <v>2023</v>
      </c>
      <c r="C369" t="s">
        <v>38</v>
      </c>
      <c r="D369">
        <v>173.2</v>
      </c>
      <c r="E369">
        <v>211.5</v>
      </c>
      <c r="F369">
        <v>171</v>
      </c>
      <c r="G369">
        <v>179.6</v>
      </c>
      <c r="H369">
        <v>173.3</v>
      </c>
      <c r="I369">
        <v>169</v>
      </c>
      <c r="J369">
        <v>148.69999999999999</v>
      </c>
      <c r="K369">
        <v>174.9</v>
      </c>
      <c r="L369">
        <v>121.9</v>
      </c>
      <c r="M369">
        <v>221</v>
      </c>
      <c r="N369">
        <v>178.7</v>
      </c>
      <c r="O369">
        <v>191.1</v>
      </c>
      <c r="P369">
        <v>176.8</v>
      </c>
      <c r="Q369">
        <v>199.9</v>
      </c>
      <c r="R369">
        <v>191.2</v>
      </c>
      <c r="S369">
        <v>187.9</v>
      </c>
      <c r="T369">
        <v>190.8</v>
      </c>
      <c r="U369" t="s">
        <v>48</v>
      </c>
      <c r="V369">
        <v>182.5</v>
      </c>
      <c r="W369">
        <v>179.8</v>
      </c>
      <c r="X369">
        <v>187.8</v>
      </c>
      <c r="Y369">
        <v>169.7</v>
      </c>
      <c r="Z369">
        <v>173.8</v>
      </c>
      <c r="AA369">
        <v>180.3</v>
      </c>
      <c r="AB369">
        <v>184.9</v>
      </c>
      <c r="AC369">
        <v>179.5</v>
      </c>
      <c r="AD369">
        <v>179.8</v>
      </c>
    </row>
    <row r="370" spans="1:30" x14ac:dyDescent="0.35">
      <c r="A370" t="s">
        <v>33</v>
      </c>
      <c r="B370">
        <v>2023</v>
      </c>
      <c r="C370" t="s">
        <v>38</v>
      </c>
      <c r="D370">
        <v>174.7</v>
      </c>
      <c r="E370">
        <v>219.4</v>
      </c>
      <c r="F370">
        <v>176.7</v>
      </c>
      <c r="G370">
        <v>179.4</v>
      </c>
      <c r="H370">
        <v>164.4</v>
      </c>
      <c r="I370">
        <v>175.8</v>
      </c>
      <c r="J370">
        <v>185</v>
      </c>
      <c r="K370">
        <v>176.9</v>
      </c>
      <c r="L370">
        <v>124.2</v>
      </c>
      <c r="M370">
        <v>211.9</v>
      </c>
      <c r="N370">
        <v>165.9</v>
      </c>
      <c r="O370">
        <v>197.7</v>
      </c>
      <c r="P370">
        <v>183.1</v>
      </c>
      <c r="Q370">
        <v>204.2</v>
      </c>
      <c r="R370">
        <v>181.3</v>
      </c>
      <c r="S370">
        <v>168.1</v>
      </c>
      <c r="T370">
        <v>179.3</v>
      </c>
      <c r="U370">
        <v>175.6</v>
      </c>
      <c r="V370">
        <v>183.4</v>
      </c>
      <c r="W370">
        <v>170.1</v>
      </c>
      <c r="X370">
        <v>182.2</v>
      </c>
      <c r="Y370">
        <v>160.4</v>
      </c>
      <c r="Z370">
        <v>169.2</v>
      </c>
      <c r="AA370">
        <v>174.8</v>
      </c>
      <c r="AB370">
        <v>185.6</v>
      </c>
      <c r="AC370">
        <v>171.6</v>
      </c>
      <c r="AD370">
        <v>178.2</v>
      </c>
    </row>
    <row r="371" spans="1:30" x14ac:dyDescent="0.35">
      <c r="A371" t="s">
        <v>34</v>
      </c>
      <c r="B371">
        <v>2023</v>
      </c>
      <c r="C371" t="s">
        <v>38</v>
      </c>
      <c r="D371">
        <v>173.7</v>
      </c>
      <c r="E371">
        <v>214.3</v>
      </c>
      <c r="F371">
        <v>173.2</v>
      </c>
      <c r="G371">
        <v>179.5</v>
      </c>
      <c r="H371">
        <v>170</v>
      </c>
      <c r="I371">
        <v>172.2</v>
      </c>
      <c r="J371">
        <v>161</v>
      </c>
      <c r="K371">
        <v>175.6</v>
      </c>
      <c r="L371">
        <v>122.7</v>
      </c>
      <c r="M371">
        <v>218</v>
      </c>
      <c r="N371">
        <v>173.4</v>
      </c>
      <c r="O371">
        <v>194.2</v>
      </c>
      <c r="P371">
        <v>179.1</v>
      </c>
      <c r="Q371">
        <v>201</v>
      </c>
      <c r="R371">
        <v>187.3</v>
      </c>
      <c r="S371">
        <v>179.7</v>
      </c>
      <c r="T371">
        <v>186.2</v>
      </c>
      <c r="U371">
        <v>175.6</v>
      </c>
      <c r="V371">
        <v>182.8</v>
      </c>
      <c r="W371">
        <v>175.2</v>
      </c>
      <c r="X371">
        <v>185.7</v>
      </c>
      <c r="Y371">
        <v>164.8</v>
      </c>
      <c r="Z371">
        <v>171.2</v>
      </c>
      <c r="AA371">
        <v>177.1</v>
      </c>
      <c r="AB371">
        <v>185.2</v>
      </c>
      <c r="AC371">
        <v>175.7</v>
      </c>
      <c r="AD371">
        <v>179.1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2862-67EE-4627-A431-AC3962E193D7}">
  <dimension ref="A1:AA44"/>
  <sheetViews>
    <sheetView showGridLines="0" topLeftCell="I1" workbookViewId="0">
      <selection activeCell="R30" sqref="R30"/>
    </sheetView>
  </sheetViews>
  <sheetFormatPr defaultRowHeight="14.5" x14ac:dyDescent="0.35"/>
  <cols>
    <col min="2" max="2" width="30.7265625" bestFit="1" customWidth="1"/>
    <col min="6" max="6" width="18.54296875" bestFit="1" customWidth="1"/>
    <col min="7" max="7" width="30.7265625" bestFit="1" customWidth="1"/>
    <col min="13" max="13" width="18.54296875" bestFit="1" customWidth="1"/>
    <col min="14" max="14" width="19.90625" customWidth="1"/>
    <col min="15" max="15" width="18.54296875" customWidth="1"/>
    <col min="16" max="16" width="17.26953125" customWidth="1"/>
    <col min="17" max="17" width="23" customWidth="1"/>
    <col min="18" max="18" width="24.36328125" customWidth="1"/>
    <col min="19" max="19" width="23.54296875" customWidth="1"/>
  </cols>
  <sheetData>
    <row r="1" spans="1:24" x14ac:dyDescent="0.35">
      <c r="A1" t="s">
        <v>99</v>
      </c>
    </row>
    <row r="3" spans="1:24" x14ac:dyDescent="0.35">
      <c r="A3" t="s">
        <v>100</v>
      </c>
    </row>
    <row r="4" spans="1:24" x14ac:dyDescent="0.35">
      <c r="A4" t="s">
        <v>101</v>
      </c>
    </row>
    <row r="5" spans="1:24" x14ac:dyDescent="0.35">
      <c r="A5" t="s">
        <v>102</v>
      </c>
    </row>
    <row r="8" spans="1:24" ht="15" thickBot="1" x14ac:dyDescent="0.4"/>
    <row r="9" spans="1:24" x14ac:dyDescent="0.35">
      <c r="B9" s="10" t="s">
        <v>3</v>
      </c>
      <c r="C9" s="21" t="s">
        <v>49</v>
      </c>
      <c r="D9" s="21"/>
      <c r="E9" s="21"/>
      <c r="F9" s="21"/>
      <c r="G9" s="21"/>
      <c r="H9" s="21"/>
      <c r="I9" s="21"/>
      <c r="J9" s="21"/>
      <c r="K9" s="21"/>
      <c r="L9" s="21"/>
      <c r="M9" s="21"/>
      <c r="N9" s="21"/>
      <c r="O9" s="21"/>
      <c r="P9" s="21"/>
      <c r="Q9" s="21"/>
      <c r="R9" s="21"/>
      <c r="S9" s="21"/>
      <c r="T9" s="21"/>
      <c r="U9" s="21"/>
      <c r="V9" s="21"/>
      <c r="W9" s="21"/>
      <c r="X9" s="11"/>
    </row>
    <row r="10" spans="1:24" x14ac:dyDescent="0.35">
      <c r="B10" s="12" t="s">
        <v>4</v>
      </c>
      <c r="C10" s="8" t="s">
        <v>49</v>
      </c>
      <c r="D10" s="8"/>
      <c r="E10" s="8"/>
      <c r="F10" s="2" t="s">
        <v>50</v>
      </c>
      <c r="G10" s="2" t="s">
        <v>51</v>
      </c>
      <c r="H10" s="2" t="s">
        <v>56</v>
      </c>
      <c r="I10" s="2" t="s">
        <v>30</v>
      </c>
      <c r="J10" s="2" t="s">
        <v>33</v>
      </c>
      <c r="K10" s="31"/>
      <c r="L10" s="31"/>
      <c r="M10" s="8"/>
      <c r="N10" s="8"/>
      <c r="O10" s="8"/>
      <c r="P10" s="8"/>
      <c r="Q10" s="8"/>
      <c r="R10" s="8"/>
      <c r="S10" s="8"/>
      <c r="T10" s="8"/>
      <c r="U10" s="8"/>
      <c r="V10" s="8"/>
      <c r="W10" s="8"/>
      <c r="X10" s="22"/>
    </row>
    <row r="11" spans="1:24" x14ac:dyDescent="0.35">
      <c r="B11" s="12" t="s">
        <v>5</v>
      </c>
      <c r="C11" s="8" t="s">
        <v>49</v>
      </c>
      <c r="D11" s="8"/>
      <c r="E11" s="8"/>
      <c r="F11" s="1"/>
      <c r="G11" s="1" t="s">
        <v>3</v>
      </c>
      <c r="H11" s="1">
        <v>173.7</v>
      </c>
      <c r="I11" s="1">
        <v>173.2</v>
      </c>
      <c r="J11" s="1">
        <v>174.7</v>
      </c>
      <c r="K11" s="8"/>
      <c r="L11" s="8"/>
      <c r="M11" s="8"/>
      <c r="N11" s="8"/>
      <c r="O11" s="8"/>
      <c r="P11" s="8"/>
      <c r="Q11" s="8"/>
      <c r="R11" s="8"/>
      <c r="S11" s="8"/>
      <c r="T11" s="8"/>
      <c r="U11" s="8"/>
      <c r="V11" s="8"/>
      <c r="W11" s="8"/>
      <c r="X11" s="22"/>
    </row>
    <row r="12" spans="1:24" x14ac:dyDescent="0.35">
      <c r="B12" s="12" t="s">
        <v>6</v>
      </c>
      <c r="C12" s="8" t="s">
        <v>49</v>
      </c>
      <c r="D12" s="8"/>
      <c r="E12" s="8"/>
      <c r="F12" s="4" t="s">
        <v>52</v>
      </c>
      <c r="G12" s="1" t="s">
        <v>4</v>
      </c>
      <c r="H12" s="1">
        <v>214.3</v>
      </c>
      <c r="I12" s="1">
        <v>211.5</v>
      </c>
      <c r="J12" s="1">
        <v>219.4</v>
      </c>
      <c r="K12" s="8"/>
      <c r="L12" s="8"/>
      <c r="M12" s="8"/>
      <c r="N12" s="8"/>
      <c r="O12" s="8"/>
      <c r="P12" s="8"/>
      <c r="Q12" s="8"/>
      <c r="R12" s="8"/>
      <c r="S12" s="8"/>
      <c r="T12" s="8"/>
      <c r="U12" s="8"/>
      <c r="V12" s="8"/>
      <c r="W12" s="8"/>
      <c r="X12" s="22"/>
    </row>
    <row r="13" spans="1:24" x14ac:dyDescent="0.35">
      <c r="B13" s="12" t="s">
        <v>7</v>
      </c>
      <c r="C13" s="8" t="s">
        <v>49</v>
      </c>
      <c r="D13" s="8"/>
      <c r="E13" s="8"/>
      <c r="F13" s="1"/>
      <c r="G13" s="1" t="s">
        <v>5</v>
      </c>
      <c r="H13" s="1">
        <v>173.2</v>
      </c>
      <c r="I13" s="1">
        <v>171</v>
      </c>
      <c r="J13" s="1">
        <v>176.7</v>
      </c>
      <c r="K13" s="8"/>
      <c r="L13" s="8"/>
      <c r="M13" s="32" t="s">
        <v>50</v>
      </c>
      <c r="N13" s="32" t="s">
        <v>30</v>
      </c>
      <c r="O13" s="32" t="s">
        <v>33</v>
      </c>
      <c r="P13" s="32" t="s">
        <v>57</v>
      </c>
      <c r="Q13" s="32" t="s">
        <v>58</v>
      </c>
      <c r="R13" s="32" t="s">
        <v>59</v>
      </c>
      <c r="S13" s="32" t="s">
        <v>60</v>
      </c>
      <c r="T13" s="8"/>
      <c r="U13" s="8"/>
      <c r="V13" s="8"/>
      <c r="W13" s="8"/>
      <c r="X13" s="22"/>
    </row>
    <row r="14" spans="1:24" x14ac:dyDescent="0.35">
      <c r="B14" s="12" t="s">
        <v>8</v>
      </c>
      <c r="C14" s="8" t="s">
        <v>49</v>
      </c>
      <c r="D14" s="8"/>
      <c r="E14" s="8"/>
      <c r="F14" s="1"/>
      <c r="G14" s="1" t="s">
        <v>6</v>
      </c>
      <c r="H14" s="1">
        <v>179.5</v>
      </c>
      <c r="I14" s="1">
        <v>179.6</v>
      </c>
      <c r="J14" s="1">
        <v>179.4</v>
      </c>
      <c r="K14" s="8"/>
      <c r="L14" s="8"/>
      <c r="M14" s="8"/>
      <c r="N14" s="8"/>
      <c r="O14" s="8"/>
      <c r="P14" s="8"/>
      <c r="Q14" s="8"/>
      <c r="R14" s="8"/>
      <c r="S14" s="8"/>
      <c r="T14" s="8"/>
      <c r="U14" s="8"/>
      <c r="V14" s="8"/>
      <c r="W14" s="8"/>
      <c r="X14" s="22"/>
    </row>
    <row r="15" spans="1:24" x14ac:dyDescent="0.35">
      <c r="B15" s="12" t="s">
        <v>9</v>
      </c>
      <c r="C15" s="8" t="s">
        <v>49</v>
      </c>
      <c r="D15" s="8"/>
      <c r="E15" s="8"/>
      <c r="F15" s="1"/>
      <c r="G15" s="1" t="s">
        <v>7</v>
      </c>
      <c r="H15" s="1">
        <v>170</v>
      </c>
      <c r="I15" s="1">
        <v>173.3</v>
      </c>
      <c r="J15" s="1">
        <v>164.4</v>
      </c>
      <c r="K15" s="8"/>
      <c r="L15" s="8"/>
      <c r="M15" s="8" t="s">
        <v>52</v>
      </c>
      <c r="N15" s="8">
        <v>1935.2</v>
      </c>
      <c r="O15" s="8">
        <v>1986.1000000000001</v>
      </c>
      <c r="P15" s="8">
        <v>1954.4</v>
      </c>
      <c r="Q15" s="9">
        <f>Table2[[#This Row],[Rural]]/$N$19</f>
        <v>0.46843532145623551</v>
      </c>
      <c r="R15" s="9">
        <f>Table2[[#This Row],[Urban]]/$O$19</f>
        <v>0.48407224158522028</v>
      </c>
      <c r="S15" s="9">
        <f>P15/$P$19</f>
        <v>0.47511851221587459</v>
      </c>
      <c r="T15" s="8"/>
      <c r="U15" s="8"/>
      <c r="V15" s="8"/>
      <c r="W15" s="8"/>
      <c r="X15" s="22"/>
    </row>
    <row r="16" spans="1:24" x14ac:dyDescent="0.35">
      <c r="B16" s="12" t="s">
        <v>10</v>
      </c>
      <c r="C16" s="8" t="s">
        <v>49</v>
      </c>
      <c r="D16" s="8"/>
      <c r="E16" s="8"/>
      <c r="F16" s="1"/>
      <c r="G16" s="1" t="s">
        <v>8</v>
      </c>
      <c r="H16" s="1">
        <v>172.2</v>
      </c>
      <c r="I16" s="1">
        <v>169</v>
      </c>
      <c r="J16" s="1">
        <v>175.8</v>
      </c>
      <c r="K16" s="8"/>
      <c r="L16" s="8"/>
      <c r="M16" s="8" t="s">
        <v>54</v>
      </c>
      <c r="N16" s="8">
        <v>378.6</v>
      </c>
      <c r="O16" s="8">
        <v>370.1</v>
      </c>
      <c r="P16" s="8">
        <v>374.4</v>
      </c>
      <c r="Q16" s="9">
        <f>Table2[[#This Row],[Rural]]/$N$19</f>
        <v>9.1644074360960504E-2</v>
      </c>
      <c r="R16" s="9">
        <f>Table2[[#This Row],[Urban]]/$O$19</f>
        <v>9.020448950742159E-2</v>
      </c>
      <c r="S16" s="9">
        <f>P16/$P$19</f>
        <v>9.1017381791661592E-2</v>
      </c>
      <c r="T16" s="8"/>
      <c r="U16" s="8"/>
      <c r="V16" s="8"/>
      <c r="W16" s="8"/>
      <c r="X16" s="22"/>
    </row>
    <row r="17" spans="2:27" x14ac:dyDescent="0.35">
      <c r="B17" s="12" t="s">
        <v>11</v>
      </c>
      <c r="C17" s="8" t="s">
        <v>49</v>
      </c>
      <c r="D17" s="8"/>
      <c r="E17" s="8"/>
      <c r="F17" s="1"/>
      <c r="G17" s="1" t="s">
        <v>9</v>
      </c>
      <c r="H17" s="1">
        <v>161</v>
      </c>
      <c r="I17" s="1">
        <v>148.69999999999999</v>
      </c>
      <c r="J17" s="1">
        <v>185</v>
      </c>
      <c r="K17" s="8"/>
      <c r="L17" s="8"/>
      <c r="M17" s="8" t="s">
        <v>19</v>
      </c>
      <c r="N17" s="8">
        <v>379.1</v>
      </c>
      <c r="O17" s="8">
        <v>349.4</v>
      </c>
      <c r="P17" s="8">
        <v>367</v>
      </c>
      <c r="Q17" s="9">
        <f>Table2[[#This Row],[Rural]]/$N$19</f>
        <v>9.1765104570100703E-2</v>
      </c>
      <c r="R17" s="9">
        <f>Table2[[#This Row],[Urban]]/$O$19</f>
        <v>8.5159277584147805E-2</v>
      </c>
      <c r="S17" s="9">
        <f>P17/$P$19</f>
        <v>8.9218427130181105E-2</v>
      </c>
      <c r="T17" s="8"/>
      <c r="U17" s="8"/>
      <c r="V17" s="8"/>
      <c r="W17" s="8"/>
      <c r="X17" s="22"/>
    </row>
    <row r="18" spans="2:27" x14ac:dyDescent="0.35">
      <c r="B18" s="12" t="s">
        <v>12</v>
      </c>
      <c r="C18" s="8" t="s">
        <v>49</v>
      </c>
      <c r="D18" s="8"/>
      <c r="E18" s="8"/>
      <c r="F18" s="1"/>
      <c r="G18" s="1" t="s">
        <v>10</v>
      </c>
      <c r="H18" s="1">
        <v>175.6</v>
      </c>
      <c r="I18" s="1">
        <v>174.9</v>
      </c>
      <c r="J18" s="1">
        <v>176.9</v>
      </c>
      <c r="K18" s="8"/>
      <c r="L18" s="8"/>
      <c r="M18" s="8" t="s">
        <v>53</v>
      </c>
      <c r="N18" s="8">
        <v>1438.3</v>
      </c>
      <c r="O18" s="8">
        <v>1397.2999999999997</v>
      </c>
      <c r="P18" s="8">
        <v>1417.7</v>
      </c>
      <c r="Q18" s="9">
        <f>Table2[[#This Row],[Rural]]/$N$19</f>
        <v>0.34815549961270331</v>
      </c>
      <c r="R18" s="9">
        <f>Table2[[#This Row],[Urban]]/$O$19</f>
        <v>0.34056399132321036</v>
      </c>
      <c r="S18" s="9">
        <f>P18/$P$19</f>
        <v>0.34464567886228276</v>
      </c>
      <c r="T18" s="8"/>
      <c r="U18" s="8"/>
      <c r="V18" s="8"/>
      <c r="W18" s="8"/>
      <c r="X18" s="22"/>
    </row>
    <row r="19" spans="2:27" x14ac:dyDescent="0.35">
      <c r="B19" s="12" t="s">
        <v>13</v>
      </c>
      <c r="C19" s="8" t="s">
        <v>54</v>
      </c>
      <c r="D19" s="8"/>
      <c r="E19" s="8"/>
      <c r="F19" s="1"/>
      <c r="G19" s="1" t="s">
        <v>11</v>
      </c>
      <c r="H19" s="1">
        <v>122.7</v>
      </c>
      <c r="I19" s="1">
        <v>121.9</v>
      </c>
      <c r="J19" s="1">
        <v>124.2</v>
      </c>
      <c r="K19" s="8"/>
      <c r="L19" s="8"/>
      <c r="M19" s="8" t="s">
        <v>55</v>
      </c>
      <c r="N19" s="8">
        <f>SUM(N15:N18)</f>
        <v>4131.2</v>
      </c>
      <c r="O19" s="8">
        <f>SUM(O15:O18)</f>
        <v>4102.8999999999996</v>
      </c>
      <c r="P19" s="8">
        <f>SUM(P15:P18)</f>
        <v>4113.5</v>
      </c>
      <c r="Q19" s="9">
        <f>Table2[[#This Row],[Rural]]/$N$19</f>
        <v>1</v>
      </c>
      <c r="R19" s="9">
        <f>Table2[[#This Row],[Urban]]/$O$19</f>
        <v>1</v>
      </c>
      <c r="S19" s="9">
        <f>P19/$P$19</f>
        <v>1</v>
      </c>
      <c r="T19" s="8"/>
      <c r="U19" s="8"/>
      <c r="V19" s="8"/>
      <c r="W19" s="8"/>
      <c r="X19" s="22"/>
    </row>
    <row r="20" spans="2:27" x14ac:dyDescent="0.35">
      <c r="B20" s="12" t="s">
        <v>14</v>
      </c>
      <c r="C20" s="8" t="s">
        <v>49</v>
      </c>
      <c r="D20" s="8"/>
      <c r="E20" s="8"/>
      <c r="F20" s="1"/>
      <c r="G20" s="1" t="s">
        <v>12</v>
      </c>
      <c r="H20" s="1">
        <v>218</v>
      </c>
      <c r="I20" s="1">
        <v>221</v>
      </c>
      <c r="J20" s="1">
        <v>211.9</v>
      </c>
      <c r="K20" s="8"/>
      <c r="L20" s="8"/>
      <c r="M20" s="8"/>
      <c r="N20" s="8"/>
      <c r="O20" s="8"/>
      <c r="P20" s="8"/>
      <c r="Q20" s="8"/>
      <c r="R20" s="8"/>
      <c r="S20" s="8"/>
      <c r="T20" s="8"/>
      <c r="U20" s="8"/>
      <c r="V20" s="8"/>
      <c r="W20" s="8"/>
      <c r="X20" s="22"/>
    </row>
    <row r="21" spans="2:27" x14ac:dyDescent="0.35">
      <c r="B21" s="33" t="s">
        <v>15</v>
      </c>
      <c r="C21" s="8"/>
      <c r="D21" s="8"/>
      <c r="E21" s="8"/>
      <c r="F21" s="1"/>
      <c r="G21" s="1" t="s">
        <v>14</v>
      </c>
      <c r="H21" s="1">
        <v>194.2</v>
      </c>
      <c r="I21" s="1">
        <v>191.1</v>
      </c>
      <c r="J21" s="1">
        <v>197.7</v>
      </c>
      <c r="K21" s="8"/>
      <c r="L21" s="8"/>
      <c r="M21" s="8"/>
      <c r="N21" s="8"/>
      <c r="O21" s="8"/>
      <c r="P21" s="8"/>
      <c r="Q21" s="8"/>
      <c r="R21" s="8"/>
      <c r="S21" s="8"/>
      <c r="T21" s="8"/>
      <c r="U21" s="8"/>
      <c r="V21" s="8"/>
      <c r="W21" s="8"/>
      <c r="X21" s="22"/>
    </row>
    <row r="22" spans="2:27" x14ac:dyDescent="0.35">
      <c r="B22" s="12" t="s">
        <v>16</v>
      </c>
      <c r="C22" s="8" t="s">
        <v>54</v>
      </c>
      <c r="D22" s="8"/>
      <c r="E22" s="8"/>
      <c r="F22" s="1"/>
      <c r="G22" s="1"/>
      <c r="H22" s="2">
        <f>SUM(H11:H21)</f>
        <v>1954.4</v>
      </c>
      <c r="I22" s="2">
        <f>SUM(I11:I21)</f>
        <v>1935.2000000000003</v>
      </c>
      <c r="J22" s="2">
        <f>SUM(J11:J21)</f>
        <v>1986.1000000000001</v>
      </c>
      <c r="K22" s="8"/>
      <c r="L22" s="8"/>
      <c r="M22" s="8"/>
      <c r="N22" s="8"/>
      <c r="O22" s="8"/>
      <c r="P22" s="8"/>
      <c r="Q22" s="8"/>
      <c r="R22" s="8"/>
      <c r="S22" s="8"/>
      <c r="T22" s="8"/>
      <c r="U22" s="8"/>
      <c r="V22" s="8"/>
      <c r="W22" s="8"/>
      <c r="X22" s="22"/>
    </row>
    <row r="23" spans="2:27" x14ac:dyDescent="0.35">
      <c r="B23" s="12" t="s">
        <v>17</v>
      </c>
      <c r="C23" s="8" t="s">
        <v>19</v>
      </c>
      <c r="D23" s="8"/>
      <c r="E23" s="8"/>
      <c r="F23" s="1"/>
      <c r="G23" s="1"/>
      <c r="H23" s="1"/>
      <c r="I23" s="1"/>
      <c r="J23" s="1"/>
      <c r="K23" s="8"/>
      <c r="L23" s="8"/>
      <c r="M23" s="8"/>
      <c r="N23" s="8"/>
      <c r="O23" s="8"/>
      <c r="P23" s="8"/>
      <c r="Q23" s="8"/>
      <c r="R23" s="8"/>
      <c r="S23" s="8"/>
      <c r="T23" s="8"/>
      <c r="U23" s="8"/>
      <c r="V23" s="8"/>
      <c r="W23" s="8"/>
      <c r="X23" s="22"/>
    </row>
    <row r="24" spans="2:27" x14ac:dyDescent="0.35">
      <c r="B24" s="12" t="s">
        <v>18</v>
      </c>
      <c r="C24" s="8" t="s">
        <v>19</v>
      </c>
      <c r="D24" s="8"/>
      <c r="E24" s="8"/>
      <c r="F24" s="5" t="s">
        <v>54</v>
      </c>
      <c r="G24" s="1" t="s">
        <v>13</v>
      </c>
      <c r="H24" s="1">
        <v>173.4</v>
      </c>
      <c r="I24" s="1">
        <v>178.7</v>
      </c>
      <c r="J24" s="1">
        <v>165.9</v>
      </c>
      <c r="K24" s="8"/>
      <c r="L24" s="8"/>
      <c r="M24" s="8"/>
      <c r="N24" s="8"/>
      <c r="O24" s="8"/>
      <c r="P24" s="8"/>
      <c r="Q24" s="35" t="s">
        <v>61</v>
      </c>
      <c r="R24" s="1" t="s">
        <v>62</v>
      </c>
      <c r="S24" s="1"/>
      <c r="T24" s="1"/>
      <c r="U24" s="1"/>
      <c r="V24" s="1"/>
      <c r="W24" s="1"/>
      <c r="X24" s="1"/>
      <c r="Y24" s="1"/>
      <c r="Z24" s="1"/>
      <c r="AA24" s="1"/>
    </row>
    <row r="25" spans="2:27" x14ac:dyDescent="0.35">
      <c r="B25" s="33" t="s">
        <v>19</v>
      </c>
      <c r="C25" s="8"/>
      <c r="D25" s="8"/>
      <c r="E25" s="8"/>
      <c r="F25" s="1"/>
      <c r="G25" s="1" t="s">
        <v>16</v>
      </c>
      <c r="H25" s="1">
        <v>201</v>
      </c>
      <c r="I25" s="1">
        <v>199.9</v>
      </c>
      <c r="J25" s="1">
        <v>204.2</v>
      </c>
      <c r="K25" s="8"/>
      <c r="L25" s="8"/>
      <c r="M25" s="8"/>
      <c r="N25" s="8"/>
      <c r="O25" s="8"/>
      <c r="P25" s="8"/>
      <c r="Q25" s="1"/>
      <c r="R25" s="1"/>
      <c r="S25" s="1"/>
      <c r="T25" s="1"/>
      <c r="U25" s="1"/>
      <c r="V25" s="1"/>
      <c r="W25" s="1"/>
      <c r="X25" s="1"/>
      <c r="Y25" s="1"/>
      <c r="Z25" s="1"/>
      <c r="AA25" s="1"/>
    </row>
    <row r="26" spans="2:27" x14ac:dyDescent="0.35">
      <c r="B26" s="33"/>
      <c r="C26" s="8"/>
      <c r="D26" s="8"/>
      <c r="E26" s="8"/>
      <c r="F26" s="1"/>
      <c r="G26" s="1"/>
      <c r="H26" s="2">
        <f>SUM(H24:H25)</f>
        <v>374.4</v>
      </c>
      <c r="I26" s="2">
        <f>SUM(I24:I25)</f>
        <v>378.6</v>
      </c>
      <c r="J26" s="2">
        <f>SUM(J24:J25)</f>
        <v>370.1</v>
      </c>
      <c r="K26" s="8"/>
      <c r="L26" s="8"/>
      <c r="M26" s="8"/>
      <c r="N26" s="8"/>
      <c r="O26" s="8"/>
      <c r="P26" s="8"/>
      <c r="Q26" s="35" t="s">
        <v>63</v>
      </c>
      <c r="R26" s="1" t="s">
        <v>64</v>
      </c>
      <c r="S26" s="1"/>
      <c r="T26" s="1"/>
      <c r="U26" s="1"/>
      <c r="V26" s="1"/>
      <c r="W26" s="1"/>
      <c r="X26" s="1"/>
      <c r="Y26" s="1"/>
      <c r="Z26" s="1"/>
      <c r="AA26" s="1"/>
    </row>
    <row r="27" spans="2:27" x14ac:dyDescent="0.35">
      <c r="B27" s="33"/>
      <c r="C27" s="8"/>
      <c r="D27" s="8"/>
      <c r="E27" s="8"/>
      <c r="F27" s="1"/>
      <c r="G27" s="1"/>
      <c r="H27" s="2"/>
      <c r="I27" s="1"/>
      <c r="J27" s="1"/>
      <c r="K27" s="8"/>
      <c r="L27" s="8"/>
      <c r="M27" s="8"/>
      <c r="N27" s="8"/>
      <c r="O27" s="8"/>
      <c r="P27" s="8"/>
      <c r="Q27" s="1"/>
      <c r="R27" s="1"/>
      <c r="S27" s="1"/>
      <c r="T27" s="1"/>
      <c r="U27" s="1"/>
      <c r="V27" s="1"/>
      <c r="W27" s="1"/>
      <c r="X27" s="1"/>
      <c r="Y27" s="1"/>
      <c r="Z27" s="1"/>
      <c r="AA27" s="1"/>
    </row>
    <row r="28" spans="2:27" x14ac:dyDescent="0.35">
      <c r="B28" s="34" t="s">
        <v>20</v>
      </c>
      <c r="C28" s="8"/>
      <c r="D28" s="8"/>
      <c r="E28" s="8"/>
      <c r="F28" s="7" t="s">
        <v>19</v>
      </c>
      <c r="G28" s="1" t="s">
        <v>17</v>
      </c>
      <c r="H28" s="1">
        <v>187.3</v>
      </c>
      <c r="I28" s="1">
        <v>191.2</v>
      </c>
      <c r="J28" s="1">
        <v>181.3</v>
      </c>
      <c r="K28" s="8"/>
      <c r="L28" s="8"/>
      <c r="M28" s="8"/>
      <c r="N28" s="8"/>
      <c r="O28" s="8"/>
      <c r="P28" s="8"/>
      <c r="Q28" s="8"/>
      <c r="R28" s="8"/>
      <c r="S28" s="8"/>
      <c r="T28" s="8"/>
      <c r="U28" s="8"/>
      <c r="V28" s="8"/>
      <c r="W28" s="8"/>
      <c r="X28" s="22"/>
    </row>
    <row r="29" spans="2:27" x14ac:dyDescent="0.35">
      <c r="B29" s="12" t="s">
        <v>21</v>
      </c>
      <c r="C29" s="8" t="s">
        <v>53</v>
      </c>
      <c r="D29" s="8"/>
      <c r="E29" s="8"/>
      <c r="F29" s="1"/>
      <c r="G29" s="1" t="s">
        <v>18</v>
      </c>
      <c r="H29" s="1">
        <v>179.7</v>
      </c>
      <c r="I29" s="1">
        <v>187.9</v>
      </c>
      <c r="J29" s="1">
        <v>168.1</v>
      </c>
      <c r="K29" s="8"/>
      <c r="L29" s="8"/>
      <c r="M29" s="8"/>
      <c r="N29" s="8"/>
      <c r="O29" s="8"/>
      <c r="P29" s="8"/>
      <c r="Q29" s="8"/>
      <c r="R29" s="8"/>
      <c r="S29" s="8"/>
      <c r="T29" s="8"/>
      <c r="U29" s="8"/>
      <c r="V29" s="8"/>
      <c r="W29" s="8"/>
      <c r="X29" s="22"/>
    </row>
    <row r="30" spans="2:27" x14ac:dyDescent="0.35">
      <c r="B30" s="12" t="s">
        <v>22</v>
      </c>
      <c r="C30" s="8" t="s">
        <v>53</v>
      </c>
      <c r="D30" s="8"/>
      <c r="E30" s="8"/>
      <c r="F30" s="1"/>
      <c r="G30" s="1"/>
      <c r="H30" s="2">
        <f>SUM(H28:H29)</f>
        <v>367</v>
      </c>
      <c r="I30" s="2">
        <f>SUM(I28:I29)</f>
        <v>379.1</v>
      </c>
      <c r="J30" s="2">
        <f>SUM(J28:J29)</f>
        <v>349.4</v>
      </c>
      <c r="K30" s="8"/>
      <c r="L30" s="8"/>
      <c r="M30" s="8"/>
      <c r="N30" s="8"/>
      <c r="O30" s="8"/>
      <c r="P30" s="8"/>
      <c r="Q30" s="8"/>
      <c r="R30" s="8"/>
      <c r="S30" s="8"/>
      <c r="T30" s="8"/>
      <c r="U30" s="8"/>
      <c r="V30" s="8"/>
      <c r="W30" s="8"/>
      <c r="X30" s="22"/>
    </row>
    <row r="31" spans="2:27" x14ac:dyDescent="0.35">
      <c r="B31" s="12"/>
      <c r="C31" s="8"/>
      <c r="D31" s="8"/>
      <c r="E31" s="8"/>
      <c r="F31" s="1"/>
      <c r="G31" s="1"/>
      <c r="H31" s="2"/>
      <c r="I31" s="1"/>
      <c r="J31" s="1"/>
      <c r="K31" s="8"/>
      <c r="L31" s="8"/>
      <c r="M31" s="8"/>
      <c r="N31" s="8"/>
      <c r="O31" s="8"/>
      <c r="P31" s="8"/>
      <c r="Q31" s="8"/>
      <c r="R31" s="8"/>
      <c r="S31" s="8"/>
      <c r="T31" s="8"/>
      <c r="U31" s="8"/>
      <c r="V31" s="8"/>
      <c r="W31" s="8"/>
      <c r="X31" s="22"/>
    </row>
    <row r="32" spans="2:27" x14ac:dyDescent="0.35">
      <c r="B32" s="12" t="s">
        <v>23</v>
      </c>
      <c r="C32" s="8" t="s">
        <v>53</v>
      </c>
      <c r="D32" s="8"/>
      <c r="E32" s="8"/>
      <c r="F32" s="6" t="s">
        <v>53</v>
      </c>
      <c r="G32" s="1" t="s">
        <v>21</v>
      </c>
      <c r="H32" s="1">
        <v>182.8</v>
      </c>
      <c r="I32" s="1">
        <v>182.5</v>
      </c>
      <c r="J32" s="1">
        <v>183.4</v>
      </c>
      <c r="K32" s="8"/>
      <c r="L32" s="8"/>
      <c r="M32" s="8"/>
      <c r="N32" s="8"/>
      <c r="O32" s="8"/>
      <c r="P32" s="8"/>
      <c r="Q32" s="8"/>
      <c r="R32" s="8"/>
      <c r="S32" s="8"/>
      <c r="T32" s="8"/>
      <c r="U32" s="8"/>
      <c r="V32" s="8"/>
      <c r="W32" s="8"/>
      <c r="X32" s="22"/>
    </row>
    <row r="33" spans="2:24" x14ac:dyDescent="0.35">
      <c r="B33" s="12" t="s">
        <v>24</v>
      </c>
      <c r="C33" s="8" t="s">
        <v>53</v>
      </c>
      <c r="D33" s="8"/>
      <c r="E33" s="8"/>
      <c r="F33" s="1"/>
      <c r="G33" s="1" t="s">
        <v>22</v>
      </c>
      <c r="H33" s="1">
        <v>175.2</v>
      </c>
      <c r="I33" s="1">
        <v>179.8</v>
      </c>
      <c r="J33" s="1">
        <v>170.1</v>
      </c>
      <c r="K33" s="8"/>
      <c r="L33" s="8"/>
      <c r="M33" s="8"/>
      <c r="N33" s="8"/>
      <c r="O33" s="8"/>
      <c r="P33" s="8"/>
      <c r="Q33" s="8"/>
      <c r="R33" s="8"/>
      <c r="S33" s="8"/>
      <c r="T33" s="8"/>
      <c r="U33" s="8"/>
      <c r="V33" s="8"/>
      <c r="W33" s="8"/>
      <c r="X33" s="22"/>
    </row>
    <row r="34" spans="2:24" x14ac:dyDescent="0.35">
      <c r="B34" s="12" t="s">
        <v>25</v>
      </c>
      <c r="C34" s="8" t="s">
        <v>53</v>
      </c>
      <c r="D34" s="8"/>
      <c r="E34" s="8"/>
      <c r="F34" s="1"/>
      <c r="G34" s="1" t="s">
        <v>23</v>
      </c>
      <c r="H34" s="1">
        <v>185.7</v>
      </c>
      <c r="I34" s="1">
        <v>187.8</v>
      </c>
      <c r="J34" s="1">
        <v>182.2</v>
      </c>
      <c r="K34" s="8"/>
      <c r="L34" s="8"/>
      <c r="M34" s="8"/>
      <c r="N34" s="8"/>
      <c r="O34" s="8"/>
      <c r="P34" s="8"/>
      <c r="Q34" s="8"/>
      <c r="R34" s="8"/>
      <c r="S34" s="8"/>
      <c r="T34" s="8"/>
      <c r="U34" s="8"/>
      <c r="V34" s="8"/>
      <c r="W34" s="8"/>
      <c r="X34" s="22"/>
    </row>
    <row r="35" spans="2:24" x14ac:dyDescent="0.35">
      <c r="B35" s="12" t="s">
        <v>26</v>
      </c>
      <c r="C35" s="8" t="s">
        <v>53</v>
      </c>
      <c r="D35" s="8"/>
      <c r="E35" s="8"/>
      <c r="F35" s="1"/>
      <c r="G35" s="1" t="s">
        <v>24</v>
      </c>
      <c r="H35" s="1">
        <v>164.8</v>
      </c>
      <c r="I35" s="1">
        <v>169.7</v>
      </c>
      <c r="J35" s="1">
        <v>160.4</v>
      </c>
      <c r="K35" s="8"/>
      <c r="L35" s="8"/>
      <c r="M35" s="8"/>
      <c r="N35" s="8"/>
      <c r="O35" s="8"/>
      <c r="P35" s="8"/>
      <c r="Q35" s="8"/>
      <c r="R35" s="8"/>
      <c r="S35" s="8"/>
      <c r="T35" s="8"/>
      <c r="U35" s="8"/>
      <c r="V35" s="8"/>
      <c r="W35" s="8"/>
      <c r="X35" s="22"/>
    </row>
    <row r="36" spans="2:24" x14ac:dyDescent="0.35">
      <c r="B36" s="12" t="s">
        <v>27</v>
      </c>
      <c r="C36" s="8" t="s">
        <v>53</v>
      </c>
      <c r="D36" s="8"/>
      <c r="E36" s="8"/>
      <c r="F36" s="1"/>
      <c r="G36" s="1" t="s">
        <v>25</v>
      </c>
      <c r="H36" s="1">
        <v>171.2</v>
      </c>
      <c r="I36" s="1">
        <v>173.8</v>
      </c>
      <c r="J36" s="1">
        <v>169.2</v>
      </c>
      <c r="K36" s="8"/>
      <c r="L36" s="8"/>
      <c r="M36" s="8"/>
      <c r="N36" s="8"/>
      <c r="O36" s="8"/>
      <c r="P36" s="8"/>
      <c r="Q36" s="8"/>
      <c r="R36" s="8"/>
      <c r="S36" s="8"/>
      <c r="T36" s="8"/>
      <c r="U36" s="8"/>
      <c r="V36" s="8"/>
      <c r="W36" s="8"/>
      <c r="X36" s="22"/>
    </row>
    <row r="37" spans="2:24" x14ac:dyDescent="0.35">
      <c r="B37" s="12" t="s">
        <v>28</v>
      </c>
      <c r="C37" s="8" t="s">
        <v>53</v>
      </c>
      <c r="D37" s="8"/>
      <c r="E37" s="8"/>
      <c r="F37" s="1"/>
      <c r="G37" s="1" t="s">
        <v>26</v>
      </c>
      <c r="H37" s="1">
        <v>177.1</v>
      </c>
      <c r="I37" s="1">
        <v>180.3</v>
      </c>
      <c r="J37" s="1">
        <v>174.8</v>
      </c>
      <c r="K37" s="8"/>
      <c r="L37" s="8"/>
      <c r="M37" s="8"/>
      <c r="N37" s="8"/>
      <c r="O37" s="8"/>
      <c r="P37" s="8"/>
      <c r="Q37" s="8"/>
      <c r="R37" s="8"/>
      <c r="S37" s="8"/>
      <c r="T37" s="8"/>
      <c r="U37" s="8"/>
      <c r="V37" s="8"/>
      <c r="W37" s="8"/>
      <c r="X37" s="22"/>
    </row>
    <row r="38" spans="2:24" x14ac:dyDescent="0.35">
      <c r="B38" s="34" t="s">
        <v>29</v>
      </c>
      <c r="C38" s="8"/>
      <c r="D38" s="8"/>
      <c r="E38" s="8"/>
      <c r="F38" s="1"/>
      <c r="G38" s="1" t="s">
        <v>27</v>
      </c>
      <c r="H38" s="1">
        <v>185.2</v>
      </c>
      <c r="I38" s="1">
        <v>184.9</v>
      </c>
      <c r="J38" s="1">
        <v>185.6</v>
      </c>
      <c r="K38" s="8"/>
      <c r="L38" s="8"/>
      <c r="M38" s="8"/>
      <c r="N38" s="8"/>
      <c r="O38" s="8"/>
      <c r="P38" s="8"/>
      <c r="Q38" s="8"/>
      <c r="R38" s="8"/>
      <c r="S38" s="8"/>
      <c r="T38" s="8"/>
      <c r="U38" s="8"/>
      <c r="V38" s="8"/>
      <c r="W38" s="8"/>
      <c r="X38" s="22"/>
    </row>
    <row r="39" spans="2:24" x14ac:dyDescent="0.35">
      <c r="B39" s="12"/>
      <c r="C39" s="8"/>
      <c r="D39" s="8"/>
      <c r="E39" s="8"/>
      <c r="F39" s="1"/>
      <c r="G39" s="1" t="s">
        <v>28</v>
      </c>
      <c r="H39" s="1">
        <v>175.7</v>
      </c>
      <c r="I39" s="1">
        <v>179.5</v>
      </c>
      <c r="J39" s="1">
        <v>171.6</v>
      </c>
      <c r="K39" s="8"/>
      <c r="L39" s="8"/>
      <c r="M39" s="8"/>
      <c r="N39" s="8"/>
      <c r="O39" s="8"/>
      <c r="P39" s="8"/>
      <c r="Q39" s="8"/>
      <c r="R39" s="8"/>
      <c r="S39" s="8"/>
      <c r="T39" s="8"/>
      <c r="U39" s="8"/>
      <c r="V39" s="8"/>
      <c r="W39" s="8"/>
      <c r="X39" s="22"/>
    </row>
    <row r="40" spans="2:24" x14ac:dyDescent="0.35">
      <c r="B40" s="12"/>
      <c r="C40" s="8"/>
      <c r="D40" s="8"/>
      <c r="E40" s="8"/>
      <c r="F40" s="1"/>
      <c r="G40" s="1"/>
      <c r="H40" s="2">
        <f>SUM(H32:H39)</f>
        <v>1417.7</v>
      </c>
      <c r="I40" s="2">
        <f>SUM(I32:I39)</f>
        <v>1438.3</v>
      </c>
      <c r="J40" s="2">
        <f>SUM(J32:J39)</f>
        <v>1397.2999999999997</v>
      </c>
      <c r="K40" s="8"/>
      <c r="L40" s="8"/>
      <c r="M40" s="8"/>
      <c r="N40" s="8"/>
      <c r="O40" s="8"/>
      <c r="P40" s="8"/>
      <c r="Q40" s="8"/>
      <c r="R40" s="8"/>
      <c r="S40" s="8"/>
      <c r="T40" s="8"/>
      <c r="U40" s="8"/>
      <c r="V40" s="8"/>
      <c r="W40" s="8"/>
      <c r="X40" s="22"/>
    </row>
    <row r="41" spans="2:24" x14ac:dyDescent="0.35">
      <c r="B41" s="12"/>
      <c r="C41" s="8"/>
      <c r="D41" s="8"/>
      <c r="E41" s="8"/>
      <c r="F41" s="1"/>
      <c r="G41" s="1"/>
      <c r="H41" s="1"/>
      <c r="I41" s="1"/>
      <c r="J41" s="1"/>
      <c r="K41" s="8"/>
      <c r="L41" s="8"/>
      <c r="M41" s="8"/>
      <c r="N41" s="8"/>
      <c r="O41" s="8"/>
      <c r="P41" s="8"/>
      <c r="Q41" s="8"/>
      <c r="R41" s="8"/>
      <c r="S41" s="8"/>
      <c r="T41" s="8"/>
      <c r="U41" s="8"/>
      <c r="V41" s="8"/>
      <c r="W41" s="8"/>
      <c r="X41" s="22"/>
    </row>
    <row r="42" spans="2:24" x14ac:dyDescent="0.35">
      <c r="B42" s="12"/>
      <c r="C42" s="8"/>
      <c r="D42" s="8"/>
      <c r="E42" s="8"/>
      <c r="F42" s="8"/>
      <c r="G42" s="8"/>
      <c r="H42" s="8"/>
      <c r="I42" s="8"/>
      <c r="J42" s="8"/>
      <c r="K42" s="8"/>
      <c r="L42" s="8"/>
      <c r="M42" s="8"/>
      <c r="N42" s="8"/>
      <c r="O42" s="8"/>
      <c r="P42" s="8"/>
      <c r="Q42" s="8"/>
      <c r="R42" s="8"/>
      <c r="S42" s="8"/>
      <c r="T42" s="8"/>
      <c r="U42" s="8"/>
      <c r="V42" s="8"/>
      <c r="W42" s="8"/>
      <c r="X42" s="22"/>
    </row>
    <row r="43" spans="2:24" x14ac:dyDescent="0.35">
      <c r="B43" s="12"/>
      <c r="C43" s="8"/>
      <c r="D43" s="8"/>
      <c r="E43" s="8"/>
      <c r="F43" s="8"/>
      <c r="G43" s="8"/>
      <c r="H43" s="8"/>
      <c r="I43" s="8"/>
      <c r="J43" s="8"/>
      <c r="K43" s="8"/>
      <c r="L43" s="8"/>
      <c r="M43" s="8"/>
      <c r="N43" s="8"/>
      <c r="O43" s="8"/>
      <c r="P43" s="8"/>
      <c r="Q43" s="8"/>
      <c r="R43" s="8"/>
      <c r="S43" s="8"/>
      <c r="T43" s="8"/>
      <c r="U43" s="8"/>
      <c r="V43" s="8"/>
      <c r="W43" s="8"/>
      <c r="X43" s="22"/>
    </row>
    <row r="44" spans="2:24" ht="15" thickBot="1" x14ac:dyDescent="0.4">
      <c r="B44" s="13"/>
      <c r="C44" s="23"/>
      <c r="D44" s="23"/>
      <c r="E44" s="23"/>
      <c r="F44" s="23"/>
      <c r="G44" s="23"/>
      <c r="H44" s="23"/>
      <c r="I44" s="23"/>
      <c r="J44" s="23"/>
      <c r="K44" s="23"/>
      <c r="L44" s="23"/>
      <c r="M44" s="23"/>
      <c r="N44" s="23"/>
      <c r="O44" s="23"/>
      <c r="P44" s="23"/>
      <c r="Q44" s="23"/>
      <c r="R44" s="23"/>
      <c r="S44" s="23"/>
      <c r="T44" s="23"/>
      <c r="U44" s="23"/>
      <c r="V44" s="23"/>
      <c r="W44" s="23"/>
      <c r="X44" s="24"/>
    </row>
  </sheetData>
  <phoneticPr fontId="18" type="noConversion"/>
  <pageMargins left="0.7" right="0.7" top="0.75" bottom="0.75" header="0.3" footer="0.3"/>
  <ignoredErrors>
    <ignoredError sqref="N15:N19" calculatedColumn="1"/>
  </ignoredErrors>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DBB0B-73C1-46DC-98EC-58E2E3730F3D}">
  <dimension ref="B1:U28"/>
  <sheetViews>
    <sheetView showGridLines="0" workbookViewId="0">
      <selection activeCell="G8" sqref="G8"/>
    </sheetView>
  </sheetViews>
  <sheetFormatPr defaultRowHeight="14.5" x14ac:dyDescent="0.35"/>
  <cols>
    <col min="18" max="18" width="17" customWidth="1"/>
  </cols>
  <sheetData>
    <row r="1" spans="2:21" ht="18.5" x14ac:dyDescent="0.45">
      <c r="C1" s="28" t="s">
        <v>103</v>
      </c>
    </row>
    <row r="2" spans="2:21" ht="18.5" x14ac:dyDescent="0.45">
      <c r="C2" s="28" t="s">
        <v>104</v>
      </c>
    </row>
    <row r="3" spans="2:21" ht="18.5" x14ac:dyDescent="0.45">
      <c r="C3" s="28" t="s">
        <v>105</v>
      </c>
    </row>
    <row r="4" spans="2:21" ht="19" thickBot="1" x14ac:dyDescent="0.5">
      <c r="C4" s="28"/>
    </row>
    <row r="5" spans="2:21" x14ac:dyDescent="0.35">
      <c r="B5" s="10"/>
      <c r="C5" s="21"/>
      <c r="D5" s="21"/>
      <c r="E5" s="21"/>
      <c r="F5" s="21"/>
      <c r="G5" s="21"/>
      <c r="H5" s="21"/>
      <c r="I5" s="21"/>
      <c r="J5" s="21"/>
      <c r="K5" s="21"/>
      <c r="L5" s="21"/>
      <c r="M5" s="21"/>
      <c r="N5" s="21"/>
      <c r="O5" s="21"/>
      <c r="P5" s="21"/>
      <c r="Q5" s="21"/>
      <c r="R5" s="21"/>
      <c r="S5" s="21"/>
      <c r="T5" s="21"/>
      <c r="U5" s="11"/>
    </row>
    <row r="6" spans="2:21" x14ac:dyDescent="0.35">
      <c r="B6" s="12"/>
      <c r="C6" s="8"/>
      <c r="D6" s="8"/>
      <c r="E6" s="8"/>
      <c r="F6" s="8"/>
      <c r="G6" s="8"/>
      <c r="H6" s="8"/>
      <c r="I6" s="8"/>
      <c r="J6" s="8"/>
      <c r="K6" s="8"/>
      <c r="L6" s="8"/>
      <c r="M6" s="8"/>
      <c r="N6" s="8"/>
      <c r="O6" s="8"/>
      <c r="P6" s="8"/>
      <c r="Q6" s="8"/>
      <c r="R6" s="8"/>
      <c r="S6" s="8"/>
      <c r="T6" s="8"/>
      <c r="U6" s="22"/>
    </row>
    <row r="7" spans="2:21" x14ac:dyDescent="0.35">
      <c r="B7" s="12"/>
      <c r="C7" s="8"/>
      <c r="D7" s="8"/>
      <c r="E7" s="8"/>
      <c r="F7" s="8"/>
      <c r="G7" s="8"/>
      <c r="H7" s="8"/>
      <c r="I7" s="8"/>
      <c r="J7" s="8"/>
      <c r="K7" s="8"/>
      <c r="L7" s="8"/>
      <c r="M7" s="8"/>
      <c r="N7" s="8"/>
      <c r="O7" s="8"/>
      <c r="P7" s="8"/>
      <c r="Q7" s="8"/>
      <c r="R7" s="8"/>
      <c r="S7" s="8"/>
      <c r="T7" s="8"/>
      <c r="U7" s="22"/>
    </row>
    <row r="8" spans="2:21" x14ac:dyDescent="0.35">
      <c r="B8" s="12"/>
      <c r="C8" s="8"/>
      <c r="D8" s="8"/>
      <c r="E8" s="8"/>
      <c r="F8" s="8"/>
      <c r="G8" s="8"/>
      <c r="H8" s="8"/>
      <c r="I8" s="8"/>
      <c r="J8" s="8"/>
      <c r="K8" s="8"/>
      <c r="L8" s="8"/>
      <c r="M8" s="8"/>
      <c r="N8" s="8"/>
      <c r="O8" s="8"/>
      <c r="P8" s="8"/>
      <c r="Q8" s="8"/>
      <c r="R8" s="1" t="s">
        <v>107</v>
      </c>
      <c r="S8" s="1">
        <v>130.4</v>
      </c>
      <c r="T8" s="1"/>
      <c r="U8" s="22"/>
    </row>
    <row r="9" spans="2:21" x14ac:dyDescent="0.35">
      <c r="B9" s="12"/>
      <c r="C9" s="8" t="s">
        <v>65</v>
      </c>
      <c r="D9" s="8"/>
      <c r="E9" s="8"/>
      <c r="F9" s="8"/>
      <c r="G9" s="8"/>
      <c r="H9" s="8"/>
      <c r="I9" s="8"/>
      <c r="J9" s="8"/>
      <c r="K9" s="8"/>
      <c r="L9" s="8"/>
      <c r="M9" s="8"/>
      <c r="N9" s="8"/>
      <c r="O9" s="8"/>
      <c r="P9" s="8"/>
      <c r="Q9" s="8"/>
      <c r="R9" s="1" t="s">
        <v>108</v>
      </c>
      <c r="S9" s="1">
        <v>137.19999999999999</v>
      </c>
      <c r="T9" s="1"/>
      <c r="U9" s="22"/>
    </row>
    <row r="10" spans="2:21" x14ac:dyDescent="0.35">
      <c r="B10" s="12"/>
      <c r="C10" s="8"/>
      <c r="D10" s="8"/>
      <c r="E10" s="8"/>
      <c r="F10" s="8"/>
      <c r="G10" s="8"/>
      <c r="H10" s="8"/>
      <c r="I10" s="8"/>
      <c r="J10" s="8"/>
      <c r="K10" s="8"/>
      <c r="L10" s="8"/>
      <c r="M10" s="8"/>
      <c r="N10" s="8"/>
      <c r="O10" s="8"/>
      <c r="P10" s="8"/>
      <c r="Q10" s="8"/>
      <c r="R10" s="1" t="s">
        <v>63</v>
      </c>
      <c r="S10" s="1"/>
      <c r="T10" s="1"/>
      <c r="U10" s="22"/>
    </row>
    <row r="11" spans="2:21" x14ac:dyDescent="0.35">
      <c r="B11" s="12"/>
      <c r="C11" s="1" t="s">
        <v>1</v>
      </c>
      <c r="D11" s="1" t="s">
        <v>66</v>
      </c>
      <c r="E11" s="8"/>
      <c r="F11" s="8"/>
      <c r="G11" s="8"/>
      <c r="H11" s="8"/>
      <c r="I11" s="8"/>
      <c r="J11" s="8"/>
      <c r="K11" s="8"/>
      <c r="L11" s="8"/>
      <c r="M11" s="8"/>
      <c r="N11" s="8"/>
      <c r="O11" s="8"/>
      <c r="P11" s="8"/>
      <c r="Q11" s="8"/>
      <c r="R11" s="1" t="s">
        <v>106</v>
      </c>
      <c r="S11" s="1"/>
      <c r="T11" s="1"/>
      <c r="U11" s="22"/>
    </row>
    <row r="12" spans="2:21" x14ac:dyDescent="0.35">
      <c r="B12" s="12"/>
      <c r="C12" s="1">
        <v>2017</v>
      </c>
      <c r="D12" s="14">
        <v>5.1884468361219668E-2</v>
      </c>
      <c r="E12" s="8"/>
      <c r="F12" s="8"/>
      <c r="G12" s="8"/>
      <c r="H12" s="8"/>
      <c r="I12" s="8"/>
      <c r="J12" s="8"/>
      <c r="K12" s="8"/>
      <c r="L12" s="8"/>
      <c r="M12" s="8"/>
      <c r="N12" s="8"/>
      <c r="O12" s="8"/>
      <c r="P12" s="8"/>
      <c r="Q12" s="8"/>
      <c r="R12" s="14">
        <f>(S9-S8)/S8</f>
        <v>5.2147239263803546E-2</v>
      </c>
      <c r="S12" s="1" t="str">
        <f ca="1">_xlfn.FORMULATEXT(R12)</f>
        <v>=(S9-S8)/S8</v>
      </c>
      <c r="T12" s="1"/>
      <c r="U12" s="22"/>
    </row>
    <row r="13" spans="2:21" x14ac:dyDescent="0.35">
      <c r="B13" s="12"/>
      <c r="C13" s="1">
        <v>2018</v>
      </c>
      <c r="D13" s="14">
        <v>2.3223664646851459E-2</v>
      </c>
      <c r="E13" s="8"/>
      <c r="F13" s="8"/>
      <c r="G13" s="8"/>
      <c r="H13" s="8"/>
      <c r="I13" s="8"/>
      <c r="J13" s="8"/>
      <c r="K13" s="8"/>
      <c r="L13" s="8"/>
      <c r="M13" s="8"/>
      <c r="N13" s="8"/>
      <c r="O13" s="8"/>
      <c r="P13" s="8"/>
      <c r="Q13" s="8"/>
      <c r="R13" s="8"/>
      <c r="S13" s="8"/>
      <c r="T13" s="8"/>
      <c r="U13" s="22"/>
    </row>
    <row r="14" spans="2:21" x14ac:dyDescent="0.35">
      <c r="B14" s="12"/>
      <c r="C14" s="1">
        <v>2019</v>
      </c>
      <c r="D14" s="14">
        <v>7.4845500055394976E-2</v>
      </c>
      <c r="E14" s="8"/>
      <c r="F14" s="8"/>
      <c r="G14" s="8"/>
      <c r="H14" s="8"/>
      <c r="I14" s="8"/>
      <c r="J14" s="8"/>
      <c r="K14" s="8"/>
      <c r="L14" s="8"/>
      <c r="M14" s="8"/>
      <c r="N14" s="8"/>
      <c r="O14" s="8"/>
      <c r="P14" s="8"/>
      <c r="Q14" s="8"/>
      <c r="R14" s="8"/>
      <c r="S14" s="8"/>
      <c r="T14" s="8"/>
      <c r="U14" s="22"/>
    </row>
    <row r="15" spans="2:21" x14ac:dyDescent="0.35">
      <c r="B15" s="12"/>
      <c r="C15" s="1">
        <v>2020</v>
      </c>
      <c r="D15" s="14">
        <v>3.5288450529469238E-2</v>
      </c>
      <c r="E15" s="8"/>
      <c r="F15" s="8"/>
      <c r="G15" s="8"/>
      <c r="H15" s="8"/>
      <c r="I15" s="8"/>
      <c r="J15" s="8"/>
      <c r="K15" s="8"/>
      <c r="L15" s="8"/>
      <c r="M15" s="8"/>
      <c r="N15" s="8"/>
      <c r="O15" s="8"/>
      <c r="P15" s="8"/>
      <c r="Q15" s="8"/>
      <c r="R15" s="8"/>
      <c r="S15" s="8"/>
      <c r="T15" s="8"/>
      <c r="U15" s="22"/>
    </row>
    <row r="16" spans="2:21" x14ac:dyDescent="0.35">
      <c r="B16" s="12"/>
      <c r="C16" s="1">
        <v>2021</v>
      </c>
      <c r="D16" s="14">
        <v>5.5383858392609321E-2</v>
      </c>
      <c r="E16" s="8"/>
      <c r="F16" s="8"/>
      <c r="G16" s="8"/>
      <c r="H16" s="8"/>
      <c r="I16" s="8"/>
      <c r="J16" s="8"/>
      <c r="K16" s="8"/>
      <c r="L16" s="8"/>
      <c r="M16" s="8"/>
      <c r="N16" s="8"/>
      <c r="O16" s="8"/>
      <c r="P16" s="8"/>
      <c r="Q16" s="8"/>
      <c r="R16" s="8"/>
      <c r="S16" s="8"/>
      <c r="T16" s="8"/>
      <c r="U16" s="22"/>
    </row>
    <row r="17" spans="2:21" x14ac:dyDescent="0.35">
      <c r="B17" s="12"/>
      <c r="C17" s="1">
        <v>2022</v>
      </c>
      <c r="D17" s="14">
        <v>5.8890364601501884E-2</v>
      </c>
      <c r="E17" s="8"/>
      <c r="F17" s="8"/>
      <c r="G17" s="8"/>
      <c r="H17" s="8"/>
      <c r="I17" s="8"/>
      <c r="J17" s="8"/>
      <c r="K17" s="8"/>
      <c r="L17" s="8"/>
      <c r="M17" s="8"/>
      <c r="N17" s="8"/>
      <c r="O17" s="8"/>
      <c r="P17" s="8"/>
      <c r="Q17" s="8"/>
      <c r="R17" s="8"/>
      <c r="S17" s="8"/>
      <c r="T17" s="8"/>
      <c r="U17" s="22"/>
    </row>
    <row r="18" spans="2:21" x14ac:dyDescent="0.35">
      <c r="B18" s="12"/>
      <c r="C18" s="8"/>
      <c r="D18" s="8"/>
      <c r="E18" s="8"/>
      <c r="F18" s="8"/>
      <c r="G18" s="8"/>
      <c r="H18" s="8"/>
      <c r="I18" s="8"/>
      <c r="J18" s="8"/>
      <c r="K18" s="8"/>
      <c r="L18" s="8"/>
      <c r="M18" s="8"/>
      <c r="N18" s="8"/>
      <c r="O18" s="8"/>
      <c r="P18" s="8"/>
      <c r="Q18" s="8"/>
      <c r="R18" s="8"/>
      <c r="S18" s="8"/>
      <c r="T18" s="8"/>
      <c r="U18" s="22"/>
    </row>
    <row r="19" spans="2:21" x14ac:dyDescent="0.35">
      <c r="B19" s="12"/>
      <c r="C19" s="8"/>
      <c r="D19" s="8"/>
      <c r="E19" s="8"/>
      <c r="F19" s="8"/>
      <c r="G19" s="8"/>
      <c r="H19" s="8"/>
      <c r="I19" s="8"/>
      <c r="J19" s="8"/>
      <c r="K19" s="8"/>
      <c r="L19" s="8"/>
      <c r="M19" s="8"/>
      <c r="N19" s="8"/>
      <c r="O19" s="8"/>
      <c r="P19" s="8"/>
      <c r="Q19" s="8"/>
      <c r="R19" s="8"/>
      <c r="S19" s="8"/>
      <c r="T19" s="8"/>
      <c r="U19" s="22"/>
    </row>
    <row r="20" spans="2:21" x14ac:dyDescent="0.35">
      <c r="B20" s="12"/>
      <c r="C20" s="8"/>
      <c r="D20" s="8"/>
      <c r="E20" s="8"/>
      <c r="F20" s="8"/>
      <c r="G20" s="8"/>
      <c r="H20" s="8"/>
      <c r="I20" s="8"/>
      <c r="J20" s="8"/>
      <c r="K20" s="8"/>
      <c r="L20" s="8"/>
      <c r="M20" s="8"/>
      <c r="N20" s="8"/>
      <c r="O20" s="8"/>
      <c r="P20" s="8"/>
      <c r="Q20" s="8"/>
      <c r="R20" s="8"/>
      <c r="S20" s="8"/>
      <c r="T20" s="8"/>
      <c r="U20" s="22"/>
    </row>
    <row r="21" spans="2:21" x14ac:dyDescent="0.35">
      <c r="B21" s="12"/>
      <c r="C21" s="8"/>
      <c r="D21" s="8"/>
      <c r="E21" s="8"/>
      <c r="F21" s="8"/>
      <c r="G21" s="8"/>
      <c r="H21" s="8"/>
      <c r="I21" s="8"/>
      <c r="J21" s="8"/>
      <c r="K21" s="8"/>
      <c r="L21" s="8"/>
      <c r="M21" s="8"/>
      <c r="N21" s="8"/>
      <c r="O21" s="8"/>
      <c r="P21" s="8"/>
      <c r="Q21" s="8"/>
      <c r="R21" s="8"/>
      <c r="S21" s="8"/>
      <c r="T21" s="8"/>
      <c r="U21" s="22"/>
    </row>
    <row r="22" spans="2:21" x14ac:dyDescent="0.35">
      <c r="B22" s="12"/>
      <c r="C22" s="8"/>
      <c r="D22" s="8"/>
      <c r="E22" s="8"/>
      <c r="F22" s="8"/>
      <c r="G22" s="8"/>
      <c r="H22" s="8"/>
      <c r="I22" s="8"/>
      <c r="J22" s="8"/>
      <c r="K22" s="8"/>
      <c r="L22" s="8"/>
      <c r="M22" s="8"/>
      <c r="N22" s="8"/>
      <c r="O22" s="8"/>
      <c r="P22" s="8"/>
      <c r="Q22" s="8"/>
      <c r="R22" s="8"/>
      <c r="S22" s="8"/>
      <c r="T22" s="8"/>
      <c r="U22" s="22"/>
    </row>
    <row r="23" spans="2:21" x14ac:dyDescent="0.35">
      <c r="B23" s="12"/>
      <c r="C23" s="8"/>
      <c r="D23" s="8"/>
      <c r="E23" s="8"/>
      <c r="F23" s="8"/>
      <c r="G23" s="8"/>
      <c r="H23" s="8"/>
      <c r="I23" s="8"/>
      <c r="J23" s="8"/>
      <c r="K23" s="8"/>
      <c r="L23" s="8"/>
      <c r="M23" s="8"/>
      <c r="N23" s="8"/>
      <c r="O23" s="8"/>
      <c r="P23" s="8"/>
      <c r="Q23" s="8"/>
      <c r="R23" s="8"/>
      <c r="S23" s="8"/>
      <c r="T23" s="8"/>
      <c r="U23" s="22"/>
    </row>
    <row r="24" spans="2:21" x14ac:dyDescent="0.35">
      <c r="B24" s="12"/>
      <c r="C24" s="36" t="s">
        <v>67</v>
      </c>
      <c r="D24" s="36"/>
      <c r="E24" s="36"/>
      <c r="F24" s="36"/>
      <c r="G24" s="36"/>
      <c r="H24" s="36"/>
      <c r="I24" s="36"/>
      <c r="J24" s="36"/>
      <c r="K24" s="36"/>
      <c r="L24" s="36"/>
      <c r="M24" s="36"/>
      <c r="N24" s="8"/>
      <c r="O24" s="8"/>
      <c r="P24" s="8"/>
      <c r="Q24" s="8"/>
      <c r="R24" s="8"/>
      <c r="S24" s="8"/>
      <c r="T24" s="8"/>
      <c r="U24" s="22"/>
    </row>
    <row r="25" spans="2:21" x14ac:dyDescent="0.35">
      <c r="B25" s="12"/>
      <c r="C25" s="8"/>
      <c r="D25" s="8"/>
      <c r="E25" s="8"/>
      <c r="F25" s="8"/>
      <c r="G25" s="8"/>
      <c r="H25" s="8"/>
      <c r="I25" s="8"/>
      <c r="J25" s="8"/>
      <c r="K25" s="8"/>
      <c r="L25" s="8"/>
      <c r="M25" s="8"/>
      <c r="N25" s="8"/>
      <c r="O25" s="8"/>
      <c r="P25" s="8"/>
      <c r="Q25" s="8"/>
      <c r="R25" s="8"/>
      <c r="S25" s="8"/>
      <c r="T25" s="8"/>
      <c r="U25" s="22"/>
    </row>
    <row r="26" spans="2:21" x14ac:dyDescent="0.35">
      <c r="B26" s="12"/>
      <c r="C26" s="37" t="s">
        <v>68</v>
      </c>
      <c r="D26" s="37"/>
      <c r="E26" s="37"/>
      <c r="F26" s="37"/>
      <c r="G26" s="37"/>
      <c r="H26" s="37"/>
      <c r="I26" s="37"/>
      <c r="J26" s="37"/>
      <c r="K26" s="8"/>
      <c r="L26" s="8"/>
      <c r="M26" s="8"/>
      <c r="N26" s="8"/>
      <c r="O26" s="8"/>
      <c r="P26" s="8"/>
      <c r="Q26" s="8"/>
      <c r="R26" s="8"/>
      <c r="S26" s="8"/>
      <c r="T26" s="8"/>
      <c r="U26" s="22"/>
    </row>
    <row r="27" spans="2:21" x14ac:dyDescent="0.35">
      <c r="B27" s="12"/>
      <c r="C27" s="8"/>
      <c r="D27" s="8"/>
      <c r="E27" s="8"/>
      <c r="F27" s="8"/>
      <c r="G27" s="8"/>
      <c r="H27" s="8"/>
      <c r="I27" s="8"/>
      <c r="J27" s="8"/>
      <c r="K27" s="8"/>
      <c r="L27" s="8"/>
      <c r="M27" s="8"/>
      <c r="N27" s="8"/>
      <c r="O27" s="8"/>
      <c r="P27" s="8"/>
      <c r="Q27" s="8"/>
      <c r="R27" s="8"/>
      <c r="S27" s="8"/>
      <c r="T27" s="8"/>
      <c r="U27" s="22"/>
    </row>
    <row r="28" spans="2:21" ht="15" thickBot="1" x14ac:dyDescent="0.4">
      <c r="B28" s="13"/>
      <c r="C28" s="23"/>
      <c r="D28" s="23"/>
      <c r="E28" s="23"/>
      <c r="F28" s="23"/>
      <c r="G28" s="23"/>
      <c r="H28" s="23"/>
      <c r="I28" s="23"/>
      <c r="J28" s="23"/>
      <c r="K28" s="23"/>
      <c r="L28" s="23"/>
      <c r="M28" s="23"/>
      <c r="N28" s="23"/>
      <c r="O28" s="23"/>
      <c r="P28" s="23"/>
      <c r="Q28" s="23"/>
      <c r="R28" s="23"/>
      <c r="S28" s="23"/>
      <c r="T28" s="23"/>
      <c r="U28" s="2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43ED-2CB8-4901-907C-13991BB817AB}">
  <dimension ref="B1:U76"/>
  <sheetViews>
    <sheetView showGridLines="0" workbookViewId="0">
      <selection activeCell="L68" sqref="L68"/>
    </sheetView>
  </sheetViews>
  <sheetFormatPr defaultRowHeight="14.5" x14ac:dyDescent="0.35"/>
  <cols>
    <col min="2" max="2" width="34.08984375" customWidth="1"/>
    <col min="3" max="3" width="9.6328125" bestFit="1" customWidth="1"/>
    <col min="4" max="4" width="18.1796875" bestFit="1" customWidth="1"/>
    <col min="5" max="5" width="11.54296875" bestFit="1" customWidth="1"/>
    <col min="6" max="6" width="5.81640625" bestFit="1" customWidth="1"/>
    <col min="7" max="7" width="15.08984375" bestFit="1" customWidth="1"/>
    <col min="8" max="8" width="10.81640625" bestFit="1" customWidth="1"/>
    <col min="9" max="9" width="5.81640625" bestFit="1" customWidth="1"/>
    <col min="10" max="10" width="9.81640625" bestFit="1" customWidth="1"/>
    <col min="11" max="11" width="17.26953125" bestFit="1" customWidth="1"/>
    <col min="12" max="12" width="20.6328125" bestFit="1" customWidth="1"/>
    <col min="13" max="13" width="6.1796875" bestFit="1" customWidth="1"/>
    <col min="14" max="14" width="30.7265625" bestFit="1" customWidth="1"/>
  </cols>
  <sheetData>
    <row r="1" spans="2:21" ht="21" x14ac:dyDescent="0.5">
      <c r="B1" s="27" t="s">
        <v>109</v>
      </c>
    </row>
    <row r="3" spans="2:21" ht="18.5" x14ac:dyDescent="0.45">
      <c r="B3" s="28" t="s">
        <v>110</v>
      </c>
    </row>
    <row r="4" spans="2:21" ht="18.5" x14ac:dyDescent="0.45">
      <c r="B4" s="28" t="s">
        <v>111</v>
      </c>
    </row>
    <row r="5" spans="2:21" ht="18.5" x14ac:dyDescent="0.45">
      <c r="B5" s="28" t="s">
        <v>112</v>
      </c>
    </row>
    <row r="6" spans="2:21" ht="19" thickBot="1" x14ac:dyDescent="0.5">
      <c r="B6" s="28"/>
    </row>
    <row r="7" spans="2:21" x14ac:dyDescent="0.35">
      <c r="B7" s="10"/>
      <c r="C7" s="21"/>
      <c r="D7" s="21"/>
      <c r="E7" s="21"/>
      <c r="F7" s="21"/>
      <c r="G7" s="21"/>
      <c r="H7" s="21"/>
      <c r="I7" s="21"/>
      <c r="J7" s="21"/>
      <c r="K7" s="21"/>
      <c r="L7" s="21"/>
      <c r="M7" s="21"/>
      <c r="N7" s="21"/>
      <c r="O7" s="21"/>
      <c r="P7" s="21"/>
      <c r="Q7" s="21"/>
      <c r="R7" s="21"/>
      <c r="S7" s="21"/>
      <c r="T7" s="21"/>
      <c r="U7" s="11"/>
    </row>
    <row r="8" spans="2:21" x14ac:dyDescent="0.35">
      <c r="B8" s="1" t="s">
        <v>2</v>
      </c>
      <c r="C8" s="1" t="s">
        <v>69</v>
      </c>
      <c r="D8" s="1" t="s">
        <v>66</v>
      </c>
      <c r="E8" s="8"/>
      <c r="F8" s="8"/>
      <c r="G8" s="8"/>
      <c r="H8" s="8"/>
      <c r="I8" s="8"/>
      <c r="J8" s="8"/>
      <c r="K8" s="8"/>
      <c r="L8" s="8"/>
      <c r="M8" s="8"/>
      <c r="N8" s="8"/>
      <c r="O8" s="8"/>
      <c r="P8" s="8"/>
      <c r="Q8" s="8"/>
      <c r="R8" s="8"/>
      <c r="S8" s="8"/>
      <c r="T8" s="8"/>
      <c r="U8" s="22"/>
    </row>
    <row r="9" spans="2:21" x14ac:dyDescent="0.35">
      <c r="B9" s="16">
        <v>44682</v>
      </c>
      <c r="C9" s="1">
        <v>1898.5</v>
      </c>
      <c r="D9" s="38">
        <v>0</v>
      </c>
      <c r="E9" s="8"/>
      <c r="F9" s="8"/>
      <c r="G9" s="8"/>
      <c r="H9" s="8"/>
      <c r="I9" s="8"/>
      <c r="J9" s="8"/>
      <c r="K9" s="8"/>
      <c r="L9" s="8"/>
      <c r="M9" s="8"/>
      <c r="N9" s="8"/>
      <c r="O9" s="8"/>
      <c r="P9" s="8"/>
      <c r="Q9" s="8"/>
      <c r="R9" s="8"/>
      <c r="S9" s="8"/>
      <c r="T9" s="8"/>
      <c r="U9" s="22"/>
    </row>
    <row r="10" spans="2:21" x14ac:dyDescent="0.35">
      <c r="B10" s="39">
        <v>44713</v>
      </c>
      <c r="C10" s="1">
        <v>1919.1</v>
      </c>
      <c r="D10" s="38">
        <f>(C10-C9)/C9</f>
        <v>1.0850671582828502E-2</v>
      </c>
      <c r="E10" s="8"/>
      <c r="F10" s="8"/>
      <c r="G10" s="8"/>
      <c r="H10" s="8"/>
      <c r="I10" s="8"/>
      <c r="J10" s="8"/>
      <c r="K10" s="8"/>
      <c r="L10" s="8"/>
      <c r="M10" s="8"/>
      <c r="N10" s="8"/>
      <c r="O10" s="8"/>
      <c r="P10" s="8"/>
      <c r="Q10" s="8"/>
      <c r="R10" s="8"/>
      <c r="S10" s="8"/>
      <c r="T10" s="8"/>
      <c r="U10" s="22"/>
    </row>
    <row r="11" spans="2:21" x14ac:dyDescent="0.35">
      <c r="B11" s="16">
        <v>44743</v>
      </c>
      <c r="C11" s="1">
        <v>1922.9</v>
      </c>
      <c r="D11" s="38">
        <f>(C11-C10)/C10</f>
        <v>1.9800948361211935E-3</v>
      </c>
      <c r="E11" s="8"/>
      <c r="F11" s="8"/>
      <c r="G11" s="8"/>
      <c r="H11" s="8"/>
      <c r="I11" s="8"/>
      <c r="J11" s="8"/>
      <c r="K11" s="8"/>
      <c r="L11" s="8"/>
      <c r="M11" s="8"/>
      <c r="N11" s="8"/>
      <c r="O11" s="8"/>
      <c r="P11" s="8"/>
      <c r="Q11" s="8"/>
      <c r="R11" s="8"/>
      <c r="S11" s="8"/>
      <c r="T11" s="8"/>
      <c r="U11" s="22"/>
    </row>
    <row r="12" spans="2:21" x14ac:dyDescent="0.35">
      <c r="B12" s="16">
        <v>44774</v>
      </c>
      <c r="C12" s="1">
        <v>1924.1</v>
      </c>
      <c r="D12" s="38">
        <f>(C12-C11)/C11</f>
        <v>6.2405741328192736E-4</v>
      </c>
      <c r="E12" s="8"/>
      <c r="F12" s="8"/>
      <c r="G12" s="8"/>
      <c r="H12" s="8"/>
      <c r="I12" s="8"/>
      <c r="J12" s="8"/>
      <c r="K12" s="8"/>
      <c r="L12" s="8"/>
      <c r="M12" s="8"/>
      <c r="N12" s="8"/>
      <c r="O12" s="8"/>
      <c r="P12" s="8"/>
      <c r="Q12" s="8"/>
      <c r="R12" s="8"/>
      <c r="S12" s="8"/>
      <c r="T12" s="8"/>
      <c r="U12" s="22"/>
    </row>
    <row r="13" spans="2:21" x14ac:dyDescent="0.35">
      <c r="B13" s="16">
        <v>44805</v>
      </c>
      <c r="C13" s="1">
        <v>1933.7</v>
      </c>
      <c r="D13" s="38">
        <f>(C13-C12)/C12</f>
        <v>4.9893456681046394E-3</v>
      </c>
      <c r="E13" s="8"/>
      <c r="F13" s="8"/>
      <c r="G13" s="8"/>
      <c r="H13" s="8"/>
      <c r="I13" s="8"/>
      <c r="J13" s="8"/>
      <c r="K13" s="8"/>
      <c r="L13" s="8"/>
      <c r="M13" s="8"/>
      <c r="N13" s="8"/>
      <c r="O13" s="8"/>
      <c r="P13" s="8"/>
      <c r="Q13" s="8"/>
      <c r="R13" s="8"/>
      <c r="S13" s="8"/>
      <c r="T13" s="8"/>
      <c r="U13" s="22"/>
    </row>
    <row r="14" spans="2:21" x14ac:dyDescent="0.35">
      <c r="B14" s="16">
        <v>44835</v>
      </c>
      <c r="C14" s="1">
        <v>1947.8</v>
      </c>
      <c r="D14" s="38">
        <f>(C14-C13)/C13</f>
        <v>7.2917205357604124E-3</v>
      </c>
      <c r="E14" s="8"/>
      <c r="F14" s="8"/>
      <c r="G14" s="8"/>
      <c r="H14" s="8"/>
      <c r="I14" s="8"/>
      <c r="J14" s="8"/>
      <c r="K14" s="8"/>
      <c r="L14" s="8"/>
      <c r="M14" s="8"/>
      <c r="N14" s="8"/>
      <c r="O14" s="8"/>
      <c r="P14" s="8"/>
      <c r="Q14" s="8"/>
      <c r="R14" s="8"/>
      <c r="S14" s="8"/>
      <c r="T14" s="8"/>
      <c r="U14" s="22"/>
    </row>
    <row r="15" spans="2:21" x14ac:dyDescent="0.35">
      <c r="B15" s="16">
        <v>44866</v>
      </c>
      <c r="C15" s="1">
        <v>1948.1</v>
      </c>
      <c r="D15" s="38">
        <f>(C15-C14)/C14</f>
        <v>1.5401991990961829E-4</v>
      </c>
      <c r="E15" s="8"/>
      <c r="F15" s="8"/>
      <c r="G15" s="8"/>
      <c r="H15" s="8"/>
      <c r="I15" s="8"/>
      <c r="J15" s="8"/>
      <c r="K15" s="8"/>
      <c r="L15" s="8"/>
      <c r="M15" s="8"/>
      <c r="N15" s="8"/>
      <c r="O15" s="8"/>
      <c r="P15" s="8"/>
      <c r="Q15" s="8"/>
      <c r="R15" s="8"/>
      <c r="S15" s="8"/>
      <c r="T15" s="8"/>
      <c r="U15" s="22"/>
    </row>
    <row r="16" spans="2:21" x14ac:dyDescent="0.35">
      <c r="B16" s="16">
        <v>44896</v>
      </c>
      <c r="C16" s="1">
        <v>1936.5</v>
      </c>
      <c r="D16" s="38">
        <f>(C16-C15)/C15</f>
        <v>-5.9545197885118367E-3</v>
      </c>
      <c r="E16" s="8"/>
      <c r="F16" s="8"/>
      <c r="G16" s="8"/>
      <c r="H16" s="8"/>
      <c r="I16" s="8"/>
      <c r="J16" s="8"/>
      <c r="K16" s="8"/>
      <c r="L16" s="8"/>
      <c r="M16" s="8"/>
      <c r="N16" s="8"/>
      <c r="O16" s="8"/>
      <c r="P16" s="8"/>
      <c r="Q16" s="8"/>
      <c r="R16" s="8"/>
      <c r="S16" s="8"/>
      <c r="T16" s="8"/>
      <c r="U16" s="22"/>
    </row>
    <row r="17" spans="2:21" x14ac:dyDescent="0.35">
      <c r="B17" s="16">
        <v>44927</v>
      </c>
      <c r="C17" s="1">
        <v>1944.6</v>
      </c>
      <c r="D17" s="38">
        <f>(C17-C16)/C16</f>
        <v>4.182804027885313E-3</v>
      </c>
      <c r="E17" s="8"/>
      <c r="F17" s="8"/>
      <c r="G17" s="8"/>
      <c r="H17" s="8"/>
      <c r="I17" s="8"/>
      <c r="J17" s="8"/>
      <c r="K17" s="8"/>
      <c r="L17" s="8"/>
      <c r="M17" s="8"/>
      <c r="N17" s="8"/>
      <c r="O17" s="8"/>
      <c r="P17" s="8"/>
      <c r="Q17" s="8"/>
      <c r="R17" s="8"/>
      <c r="S17" s="8"/>
      <c r="T17" s="8"/>
      <c r="U17" s="22"/>
    </row>
    <row r="18" spans="2:21" x14ac:dyDescent="0.35">
      <c r="B18" s="16">
        <v>44958</v>
      </c>
      <c r="C18" s="1">
        <v>1929.8</v>
      </c>
      <c r="D18" s="38">
        <f>(C18-C17)/C17</f>
        <v>-7.6108197058520803E-3</v>
      </c>
      <c r="E18" s="8"/>
      <c r="F18" s="8"/>
      <c r="G18" s="8"/>
      <c r="H18" s="8"/>
      <c r="I18" s="8"/>
      <c r="J18" s="8"/>
      <c r="K18" s="8"/>
      <c r="L18" s="8"/>
      <c r="M18" s="8"/>
      <c r="N18" s="8"/>
      <c r="O18" s="8"/>
      <c r="P18" s="8"/>
      <c r="Q18" s="8"/>
      <c r="R18" s="8"/>
      <c r="S18" s="8"/>
      <c r="T18" s="8"/>
      <c r="U18" s="22"/>
    </row>
    <row r="19" spans="2:21" x14ac:dyDescent="0.35">
      <c r="B19" s="16">
        <v>44986</v>
      </c>
      <c r="C19" s="1">
        <v>1929.9</v>
      </c>
      <c r="D19" s="38">
        <f>(C19-C18)/C18</f>
        <v>5.1818841330778541E-5</v>
      </c>
      <c r="E19" s="8"/>
      <c r="F19" s="8"/>
      <c r="G19" s="8"/>
      <c r="H19" s="8"/>
      <c r="I19" s="8"/>
      <c r="J19" s="8"/>
      <c r="K19" s="8"/>
      <c r="L19" s="8"/>
      <c r="M19" s="8"/>
      <c r="N19" s="8"/>
      <c r="O19" s="8"/>
      <c r="P19" s="8"/>
      <c r="Q19" s="8"/>
      <c r="R19" s="8"/>
      <c r="S19" s="8"/>
      <c r="T19" s="8"/>
      <c r="U19" s="22"/>
    </row>
    <row r="20" spans="2:21" x14ac:dyDescent="0.35">
      <c r="B20" s="16">
        <v>45017</v>
      </c>
      <c r="C20" s="1">
        <v>1938.8</v>
      </c>
      <c r="D20" s="38">
        <f>(C20-C19)/C19</f>
        <v>4.6116379086998619E-3</v>
      </c>
      <c r="E20" s="8"/>
      <c r="F20" s="8"/>
      <c r="G20" s="8"/>
      <c r="H20" s="8"/>
      <c r="I20" s="8"/>
      <c r="J20" s="8"/>
      <c r="K20" s="8"/>
      <c r="L20" s="8"/>
      <c r="M20" s="8"/>
      <c r="N20" s="8"/>
      <c r="O20" s="8"/>
      <c r="P20" s="8"/>
      <c r="Q20" s="8"/>
      <c r="R20" s="8"/>
      <c r="S20" s="8"/>
      <c r="T20" s="8"/>
      <c r="U20" s="22"/>
    </row>
    <row r="21" spans="2:21" x14ac:dyDescent="0.35">
      <c r="B21" s="16">
        <v>45047</v>
      </c>
      <c r="C21" s="1">
        <v>1954.4</v>
      </c>
      <c r="D21" s="38">
        <f>(C21-C20)/C20</f>
        <v>8.0462141530844525E-3</v>
      </c>
      <c r="E21" s="8"/>
      <c r="F21" s="8"/>
      <c r="G21" s="8"/>
      <c r="H21" s="8"/>
      <c r="I21" s="8"/>
      <c r="J21" s="8"/>
      <c r="K21" s="8"/>
      <c r="L21" s="8"/>
      <c r="M21" s="8"/>
      <c r="N21" s="8"/>
      <c r="O21" s="8"/>
      <c r="P21" s="8"/>
      <c r="Q21" s="8"/>
      <c r="R21" s="8"/>
      <c r="S21" s="8"/>
      <c r="T21" s="8"/>
      <c r="U21" s="22"/>
    </row>
    <row r="22" spans="2:21" x14ac:dyDescent="0.35">
      <c r="B22" s="12"/>
      <c r="C22" s="8"/>
      <c r="D22" s="8"/>
      <c r="E22" s="8"/>
      <c r="F22" s="8"/>
      <c r="G22" s="8"/>
      <c r="H22" s="8"/>
      <c r="I22" s="8"/>
      <c r="J22" s="8"/>
      <c r="K22" s="8"/>
      <c r="L22" s="8"/>
      <c r="M22" s="8"/>
      <c r="N22" s="8"/>
      <c r="O22" s="8"/>
      <c r="P22" s="8"/>
      <c r="Q22" s="8"/>
      <c r="R22" s="8"/>
      <c r="S22" s="8"/>
      <c r="T22" s="8"/>
      <c r="U22" s="22"/>
    </row>
    <row r="23" spans="2:21" x14ac:dyDescent="0.35">
      <c r="B23" s="12"/>
      <c r="C23" s="8"/>
      <c r="D23" s="8"/>
      <c r="E23" s="8"/>
      <c r="F23" s="8"/>
      <c r="G23" s="8"/>
      <c r="H23" s="8"/>
      <c r="I23" s="8"/>
      <c r="J23" s="8"/>
      <c r="K23" s="8"/>
      <c r="L23" s="8"/>
      <c r="M23" s="8"/>
      <c r="N23" s="8"/>
      <c r="O23" s="8"/>
      <c r="P23" s="8"/>
      <c r="Q23" s="8"/>
      <c r="R23" s="8"/>
      <c r="S23" s="8"/>
      <c r="T23" s="8"/>
      <c r="U23" s="22"/>
    </row>
    <row r="24" spans="2:21" x14ac:dyDescent="0.35">
      <c r="B24" s="40" t="s">
        <v>70</v>
      </c>
      <c r="C24" s="41"/>
      <c r="D24" s="41"/>
      <c r="E24" s="41"/>
      <c r="F24" s="41"/>
      <c r="G24" s="41"/>
      <c r="H24" s="8"/>
      <c r="I24" s="8"/>
      <c r="J24" s="8"/>
      <c r="K24" s="8"/>
      <c r="L24" s="8"/>
      <c r="M24" s="8"/>
      <c r="N24" s="8"/>
      <c r="O24" s="8"/>
      <c r="P24" s="8"/>
      <c r="Q24" s="8"/>
      <c r="R24" s="8"/>
      <c r="S24" s="8"/>
      <c r="T24" s="8"/>
      <c r="U24" s="22"/>
    </row>
    <row r="25" spans="2:21" x14ac:dyDescent="0.35">
      <c r="B25" s="12"/>
      <c r="C25" s="8"/>
      <c r="D25" s="8"/>
      <c r="E25" s="8"/>
      <c r="F25" s="8"/>
      <c r="G25" s="8"/>
      <c r="H25" s="8"/>
      <c r="I25" s="8"/>
      <c r="J25" s="8"/>
      <c r="K25" s="8"/>
      <c r="L25" s="8"/>
      <c r="M25" s="8"/>
      <c r="N25" s="8"/>
      <c r="O25" s="8"/>
      <c r="P25" s="8"/>
      <c r="Q25" s="8"/>
      <c r="R25" s="8"/>
      <c r="S25" s="8"/>
      <c r="T25" s="8"/>
      <c r="U25" s="22"/>
    </row>
    <row r="26" spans="2:21" ht="15" thickBot="1" x14ac:dyDescent="0.4">
      <c r="B26" s="13"/>
      <c r="C26" s="23"/>
      <c r="D26" s="23"/>
      <c r="E26" s="23"/>
      <c r="F26" s="23"/>
      <c r="G26" s="23"/>
      <c r="H26" s="23"/>
      <c r="I26" s="23"/>
      <c r="J26" s="23"/>
      <c r="K26" s="23"/>
      <c r="L26" s="23"/>
      <c r="M26" s="23"/>
      <c r="N26" s="23"/>
      <c r="O26" s="23"/>
      <c r="P26" s="23"/>
      <c r="Q26" s="23"/>
      <c r="R26" s="23"/>
      <c r="S26" s="23"/>
      <c r="T26" s="23"/>
      <c r="U26" s="24"/>
    </row>
    <row r="27" spans="2:21" ht="15" thickBot="1" x14ac:dyDescent="0.4">
      <c r="B27" s="8"/>
      <c r="C27" s="8"/>
      <c r="D27" s="8"/>
      <c r="E27" s="8"/>
      <c r="F27" s="8"/>
      <c r="G27" s="8"/>
      <c r="H27" s="8"/>
      <c r="I27" s="8"/>
      <c r="J27" s="8"/>
      <c r="K27" s="8"/>
      <c r="L27" s="8"/>
      <c r="M27" s="8"/>
      <c r="N27" s="8"/>
      <c r="O27" s="8"/>
      <c r="P27" s="8"/>
      <c r="Q27" s="8"/>
      <c r="R27" s="8"/>
      <c r="S27" s="8"/>
      <c r="T27" s="8"/>
      <c r="U27" s="8"/>
    </row>
    <row r="28" spans="2:21" x14ac:dyDescent="0.35">
      <c r="B28" s="10" t="s">
        <v>71</v>
      </c>
      <c r="C28" s="21"/>
      <c r="D28" s="21"/>
      <c r="E28" s="21"/>
      <c r="F28" s="21"/>
      <c r="G28" s="21"/>
      <c r="H28" s="21"/>
      <c r="I28" s="21"/>
      <c r="J28" s="21"/>
      <c r="K28" s="21"/>
      <c r="L28" s="21"/>
      <c r="M28" s="21"/>
      <c r="N28" s="21"/>
      <c r="O28" s="21"/>
      <c r="P28" s="21"/>
      <c r="Q28" s="21"/>
      <c r="R28" s="21"/>
      <c r="S28" s="21"/>
      <c r="T28" s="21"/>
      <c r="U28" s="11"/>
    </row>
    <row r="29" spans="2:21" x14ac:dyDescent="0.35">
      <c r="B29" s="12"/>
      <c r="C29" s="8"/>
      <c r="D29" s="8"/>
      <c r="E29" s="8"/>
      <c r="F29" s="8"/>
      <c r="G29" s="8"/>
      <c r="H29" s="8"/>
      <c r="I29" s="8"/>
      <c r="J29" s="8"/>
      <c r="K29" s="8"/>
      <c r="L29" s="8"/>
      <c r="M29" s="8"/>
      <c r="N29" s="8"/>
      <c r="O29" s="8"/>
      <c r="P29" s="8"/>
      <c r="Q29" s="8"/>
      <c r="R29" s="8"/>
      <c r="S29" s="8"/>
      <c r="T29" s="8"/>
      <c r="U29" s="22"/>
    </row>
    <row r="30" spans="2:21" x14ac:dyDescent="0.35">
      <c r="B30" s="1" t="s">
        <v>1</v>
      </c>
      <c r="C30" s="1" t="s">
        <v>2</v>
      </c>
      <c r="D30" s="1" t="s">
        <v>3</v>
      </c>
      <c r="E30" s="1" t="s">
        <v>4</v>
      </c>
      <c r="F30" s="1" t="s">
        <v>5</v>
      </c>
      <c r="G30" s="1" t="s">
        <v>6</v>
      </c>
      <c r="H30" s="1" t="s">
        <v>7</v>
      </c>
      <c r="I30" s="1" t="s">
        <v>8</v>
      </c>
      <c r="J30" s="1" t="s">
        <v>9</v>
      </c>
      <c r="K30" s="1" t="s">
        <v>10</v>
      </c>
      <c r="L30" s="1" t="s">
        <v>11</v>
      </c>
      <c r="M30" s="1" t="s">
        <v>12</v>
      </c>
      <c r="N30" s="1" t="s">
        <v>14</v>
      </c>
      <c r="O30" s="8"/>
      <c r="P30" s="8"/>
      <c r="Q30" s="8"/>
      <c r="R30" s="8"/>
      <c r="S30" s="8"/>
      <c r="T30" s="8"/>
      <c r="U30" s="22"/>
    </row>
    <row r="31" spans="2:21" x14ac:dyDescent="0.35">
      <c r="B31" s="1">
        <v>2022</v>
      </c>
      <c r="C31" s="1" t="s">
        <v>35</v>
      </c>
      <c r="D31" s="1">
        <v>150</v>
      </c>
      <c r="E31" s="1">
        <v>200.6</v>
      </c>
      <c r="F31" s="1">
        <v>175.8</v>
      </c>
      <c r="G31" s="1">
        <v>160.69999999999999</v>
      </c>
      <c r="H31" s="1">
        <v>184.9</v>
      </c>
      <c r="I31" s="1">
        <v>153.69999999999999</v>
      </c>
      <c r="J31" s="1">
        <v>169.7</v>
      </c>
      <c r="K31" s="1">
        <v>163.69999999999999</v>
      </c>
      <c r="L31" s="1">
        <v>118.9</v>
      </c>
      <c r="M31" s="1">
        <v>174.3</v>
      </c>
      <c r="N31" s="1">
        <v>178</v>
      </c>
      <c r="O31" s="8"/>
      <c r="P31" s="8"/>
      <c r="Q31" s="8"/>
      <c r="R31" s="8"/>
      <c r="S31" s="8"/>
      <c r="T31" s="8"/>
      <c r="U31" s="22"/>
    </row>
    <row r="32" spans="2:21" x14ac:dyDescent="0.35">
      <c r="B32" s="1">
        <v>2022</v>
      </c>
      <c r="C32" s="1" t="s">
        <v>38</v>
      </c>
      <c r="D32" s="1">
        <v>154.1</v>
      </c>
      <c r="E32" s="1">
        <v>217</v>
      </c>
      <c r="F32" s="1">
        <v>162.4</v>
      </c>
      <c r="G32" s="1">
        <v>164.9</v>
      </c>
      <c r="H32" s="1">
        <v>202.4</v>
      </c>
      <c r="I32" s="1">
        <v>171</v>
      </c>
      <c r="J32" s="1">
        <v>174.9</v>
      </c>
      <c r="K32" s="1">
        <v>164.7</v>
      </c>
      <c r="L32" s="1">
        <v>119.7</v>
      </c>
      <c r="M32" s="1">
        <v>184.9</v>
      </c>
      <c r="N32" s="1">
        <v>182.5</v>
      </c>
      <c r="O32" s="8"/>
      <c r="P32" s="8"/>
      <c r="Q32" s="8"/>
      <c r="R32" s="8"/>
      <c r="S32" s="8"/>
      <c r="T32" s="8"/>
      <c r="U32" s="22"/>
    </row>
    <row r="33" spans="2:21" x14ac:dyDescent="0.35">
      <c r="B33" s="1">
        <v>2022</v>
      </c>
      <c r="C33" s="1" t="s">
        <v>39</v>
      </c>
      <c r="D33" s="1">
        <v>155</v>
      </c>
      <c r="E33" s="1">
        <v>219.4</v>
      </c>
      <c r="F33" s="1">
        <v>170.8</v>
      </c>
      <c r="G33" s="1">
        <v>165.8</v>
      </c>
      <c r="H33" s="1">
        <v>200.9</v>
      </c>
      <c r="I33" s="1">
        <v>169.7</v>
      </c>
      <c r="J33" s="1">
        <v>182.3</v>
      </c>
      <c r="K33" s="1">
        <v>164.3</v>
      </c>
      <c r="L33" s="1">
        <v>119.9</v>
      </c>
      <c r="M33" s="1">
        <v>187.1</v>
      </c>
      <c r="N33" s="1">
        <v>183.9</v>
      </c>
      <c r="O33" s="8"/>
      <c r="P33" s="8"/>
      <c r="Q33" s="8"/>
      <c r="R33" s="8"/>
      <c r="S33" s="8"/>
      <c r="T33" s="8"/>
      <c r="U33" s="22"/>
    </row>
    <row r="34" spans="2:21" x14ac:dyDescent="0.35">
      <c r="B34" s="1">
        <v>2022</v>
      </c>
      <c r="C34" s="1" t="s">
        <v>40</v>
      </c>
      <c r="D34" s="1">
        <v>156.5</v>
      </c>
      <c r="E34" s="1">
        <v>213</v>
      </c>
      <c r="F34" s="1">
        <v>175.2</v>
      </c>
      <c r="G34" s="1">
        <v>166.6</v>
      </c>
      <c r="H34" s="1">
        <v>195.8</v>
      </c>
      <c r="I34" s="1">
        <v>174.2</v>
      </c>
      <c r="J34" s="1">
        <v>182.1</v>
      </c>
      <c r="K34" s="1">
        <v>164.3</v>
      </c>
      <c r="L34" s="1">
        <v>120</v>
      </c>
      <c r="M34" s="1">
        <v>190</v>
      </c>
      <c r="N34" s="1">
        <v>185.2</v>
      </c>
      <c r="O34" s="8"/>
      <c r="P34" s="8"/>
      <c r="Q34" s="8"/>
      <c r="R34" s="8"/>
      <c r="S34" s="8"/>
      <c r="T34" s="8"/>
      <c r="U34" s="22"/>
    </row>
    <row r="35" spans="2:21" x14ac:dyDescent="0.35">
      <c r="B35" s="1">
        <v>2022</v>
      </c>
      <c r="C35" s="1" t="s">
        <v>41</v>
      </c>
      <c r="D35" s="1">
        <v>160.30000000000001</v>
      </c>
      <c r="E35" s="1">
        <v>206.5</v>
      </c>
      <c r="F35" s="1">
        <v>169.2</v>
      </c>
      <c r="G35" s="1">
        <v>168.1</v>
      </c>
      <c r="H35" s="1">
        <v>192.4</v>
      </c>
      <c r="I35" s="1">
        <v>172.9</v>
      </c>
      <c r="J35" s="1">
        <v>186.7</v>
      </c>
      <c r="K35" s="1">
        <v>167.2</v>
      </c>
      <c r="L35" s="1">
        <v>120.9</v>
      </c>
      <c r="M35" s="1">
        <v>193.6</v>
      </c>
      <c r="N35" s="1">
        <v>186.3</v>
      </c>
      <c r="O35" s="8"/>
      <c r="P35" s="8"/>
      <c r="Q35" s="8"/>
      <c r="R35" s="8"/>
      <c r="S35" s="8"/>
      <c r="T35" s="8"/>
      <c r="U35" s="22"/>
    </row>
    <row r="36" spans="2:21" x14ac:dyDescent="0.35">
      <c r="B36" s="1">
        <v>2022</v>
      </c>
      <c r="C36" s="1" t="s">
        <v>42</v>
      </c>
      <c r="D36" s="1">
        <v>163.5</v>
      </c>
      <c r="E36" s="1">
        <v>209.2</v>
      </c>
      <c r="F36" s="1">
        <v>169.7</v>
      </c>
      <c r="G36" s="1">
        <v>169.7</v>
      </c>
      <c r="H36" s="1">
        <v>188.7</v>
      </c>
      <c r="I36" s="1">
        <v>165.7</v>
      </c>
      <c r="J36" s="1">
        <v>191.8</v>
      </c>
      <c r="K36" s="1">
        <v>169.1</v>
      </c>
      <c r="L36" s="1">
        <v>121.6</v>
      </c>
      <c r="M36" s="1">
        <v>197.3</v>
      </c>
      <c r="N36" s="1">
        <v>187.4</v>
      </c>
      <c r="O36" s="8"/>
      <c r="P36" s="8"/>
      <c r="Q36" s="8"/>
      <c r="R36" s="8"/>
      <c r="S36" s="8"/>
      <c r="T36" s="8"/>
      <c r="U36" s="22"/>
    </row>
    <row r="37" spans="2:21" x14ac:dyDescent="0.35">
      <c r="B37" s="1">
        <v>2022</v>
      </c>
      <c r="C37" s="1" t="s">
        <v>43</v>
      </c>
      <c r="D37" s="1">
        <v>165.2</v>
      </c>
      <c r="E37" s="1">
        <v>210.9</v>
      </c>
      <c r="F37" s="1">
        <v>170.9</v>
      </c>
      <c r="G37" s="1">
        <v>170.9</v>
      </c>
      <c r="H37" s="1">
        <v>186.5</v>
      </c>
      <c r="I37" s="1">
        <v>163.80000000000001</v>
      </c>
      <c r="J37" s="1">
        <v>199.7</v>
      </c>
      <c r="K37" s="1">
        <v>169.8</v>
      </c>
      <c r="L37" s="1">
        <v>121.9</v>
      </c>
      <c r="M37" s="1">
        <v>199.9</v>
      </c>
      <c r="N37" s="1">
        <v>188.3</v>
      </c>
      <c r="O37" s="8"/>
      <c r="P37" s="8"/>
      <c r="Q37" s="8"/>
      <c r="R37" s="8"/>
      <c r="S37" s="8"/>
      <c r="T37" s="8"/>
      <c r="U37" s="22"/>
    </row>
    <row r="38" spans="2:21" x14ac:dyDescent="0.35">
      <c r="B38" s="1">
        <v>2022</v>
      </c>
      <c r="C38" s="1" t="s">
        <v>45</v>
      </c>
      <c r="D38" s="1">
        <v>167.4</v>
      </c>
      <c r="E38" s="1">
        <v>209.4</v>
      </c>
      <c r="F38" s="1">
        <v>181.4</v>
      </c>
      <c r="G38" s="1">
        <v>172.3</v>
      </c>
      <c r="H38" s="1">
        <v>188.9</v>
      </c>
      <c r="I38" s="1">
        <v>160.69999999999999</v>
      </c>
      <c r="J38" s="1">
        <v>183.1</v>
      </c>
      <c r="K38" s="1">
        <v>170.5</v>
      </c>
      <c r="L38" s="1">
        <v>122.1</v>
      </c>
      <c r="M38" s="1">
        <v>202.8</v>
      </c>
      <c r="N38" s="1">
        <v>189.5</v>
      </c>
      <c r="O38" s="8"/>
      <c r="P38" s="8"/>
      <c r="Q38" s="8"/>
      <c r="R38" s="8"/>
      <c r="S38" s="8"/>
      <c r="T38" s="8"/>
      <c r="U38" s="22"/>
    </row>
    <row r="39" spans="2:21" x14ac:dyDescent="0.35">
      <c r="B39" s="1">
        <v>2022</v>
      </c>
      <c r="C39" s="1" t="s">
        <v>46</v>
      </c>
      <c r="D39" s="1">
        <v>169.2</v>
      </c>
      <c r="E39" s="1">
        <v>209</v>
      </c>
      <c r="F39" s="1">
        <v>190.2</v>
      </c>
      <c r="G39" s="1">
        <v>173.6</v>
      </c>
      <c r="H39" s="1">
        <v>188.5</v>
      </c>
      <c r="I39" s="1">
        <v>158</v>
      </c>
      <c r="J39" s="1">
        <v>159.9</v>
      </c>
      <c r="K39" s="1">
        <v>170.8</v>
      </c>
      <c r="L39" s="1">
        <v>121.8</v>
      </c>
      <c r="M39" s="1">
        <v>205.2</v>
      </c>
      <c r="N39" s="1">
        <v>190.3</v>
      </c>
      <c r="O39" s="8"/>
      <c r="P39" s="8"/>
      <c r="Q39" s="8"/>
      <c r="R39" s="8"/>
      <c r="S39" s="8"/>
      <c r="T39" s="8"/>
      <c r="U39" s="22"/>
    </row>
    <row r="40" spans="2:21" x14ac:dyDescent="0.35">
      <c r="B40" s="1">
        <v>2023</v>
      </c>
      <c r="C40" s="1" t="s">
        <v>31</v>
      </c>
      <c r="D40" s="1">
        <v>173.8</v>
      </c>
      <c r="E40" s="1">
        <v>210.7</v>
      </c>
      <c r="F40" s="1">
        <v>194.5</v>
      </c>
      <c r="G40" s="1">
        <v>174.6</v>
      </c>
      <c r="H40" s="1">
        <v>187.2</v>
      </c>
      <c r="I40" s="1">
        <v>158.30000000000001</v>
      </c>
      <c r="J40" s="1">
        <v>153.9</v>
      </c>
      <c r="K40" s="1">
        <v>170.9</v>
      </c>
      <c r="L40" s="1">
        <v>121.1</v>
      </c>
      <c r="M40" s="1">
        <v>208.4</v>
      </c>
      <c r="N40" s="1">
        <v>191.2</v>
      </c>
      <c r="O40" s="8"/>
      <c r="P40" s="8"/>
      <c r="Q40" s="8"/>
      <c r="R40" s="8"/>
      <c r="S40" s="8"/>
      <c r="T40" s="8"/>
      <c r="U40" s="22"/>
    </row>
    <row r="41" spans="2:21" x14ac:dyDescent="0.35">
      <c r="B41" s="1">
        <v>2023</v>
      </c>
      <c r="C41" s="1" t="s">
        <v>35</v>
      </c>
      <c r="D41" s="1">
        <v>174.4</v>
      </c>
      <c r="E41" s="1">
        <v>207.7</v>
      </c>
      <c r="F41" s="1">
        <v>175.2</v>
      </c>
      <c r="G41" s="1">
        <v>177.3</v>
      </c>
      <c r="H41" s="1">
        <v>179.3</v>
      </c>
      <c r="I41" s="1">
        <v>169.5</v>
      </c>
      <c r="J41" s="1">
        <v>152.69999999999999</v>
      </c>
      <c r="K41" s="1">
        <v>171</v>
      </c>
      <c r="L41" s="1">
        <v>120</v>
      </c>
      <c r="M41" s="1">
        <v>209.7</v>
      </c>
      <c r="N41" s="1">
        <v>193</v>
      </c>
      <c r="O41" s="8"/>
      <c r="P41" s="8"/>
      <c r="Q41" s="8"/>
      <c r="R41" s="8"/>
      <c r="S41" s="8"/>
      <c r="T41" s="8"/>
      <c r="U41" s="22"/>
    </row>
    <row r="42" spans="2:21" x14ac:dyDescent="0.35">
      <c r="B42" s="1">
        <v>2023</v>
      </c>
      <c r="C42" s="1" t="s">
        <v>36</v>
      </c>
      <c r="D42" s="1">
        <v>174.4</v>
      </c>
      <c r="E42" s="1">
        <v>207.7</v>
      </c>
      <c r="F42" s="1">
        <v>175.2</v>
      </c>
      <c r="G42" s="1">
        <v>177.3</v>
      </c>
      <c r="H42" s="1">
        <v>179.2</v>
      </c>
      <c r="I42" s="1">
        <v>169.5</v>
      </c>
      <c r="J42" s="1">
        <v>152.80000000000001</v>
      </c>
      <c r="K42" s="1">
        <v>171.1</v>
      </c>
      <c r="L42" s="1">
        <v>120</v>
      </c>
      <c r="M42" s="1">
        <v>209.7</v>
      </c>
      <c r="N42" s="1">
        <v>193</v>
      </c>
      <c r="O42" s="8"/>
      <c r="P42" s="8"/>
      <c r="Q42" s="8"/>
      <c r="R42" s="8"/>
      <c r="S42" s="8"/>
      <c r="T42" s="8"/>
      <c r="U42" s="22"/>
    </row>
    <row r="43" spans="2:21" x14ac:dyDescent="0.35">
      <c r="B43" s="1">
        <v>2023</v>
      </c>
      <c r="C43" s="1" t="s">
        <v>37</v>
      </c>
      <c r="D43" s="1">
        <v>173.8</v>
      </c>
      <c r="E43" s="1">
        <v>209.3</v>
      </c>
      <c r="F43" s="1">
        <v>169.6</v>
      </c>
      <c r="G43" s="1">
        <v>178.4</v>
      </c>
      <c r="H43" s="1">
        <v>174.9</v>
      </c>
      <c r="I43" s="1">
        <v>176.3</v>
      </c>
      <c r="J43" s="1">
        <v>155.4</v>
      </c>
      <c r="K43" s="1">
        <v>173.4</v>
      </c>
      <c r="L43" s="1">
        <v>121.3</v>
      </c>
      <c r="M43" s="1">
        <v>212.9</v>
      </c>
      <c r="N43" s="1">
        <v>193.5</v>
      </c>
      <c r="O43" s="8"/>
      <c r="P43" s="8"/>
      <c r="Q43" s="8"/>
      <c r="R43" s="8"/>
      <c r="S43" s="8"/>
      <c r="T43" s="8"/>
      <c r="U43" s="22"/>
    </row>
    <row r="44" spans="2:21" x14ac:dyDescent="0.35">
      <c r="B44" s="1">
        <v>2023</v>
      </c>
      <c r="C44" s="1" t="s">
        <v>38</v>
      </c>
      <c r="D44" s="1">
        <v>173.7</v>
      </c>
      <c r="E44" s="1">
        <v>214.3</v>
      </c>
      <c r="F44" s="1">
        <v>173.2</v>
      </c>
      <c r="G44" s="1">
        <v>179.5</v>
      </c>
      <c r="H44" s="1">
        <v>170</v>
      </c>
      <c r="I44" s="1">
        <v>172.2</v>
      </c>
      <c r="J44" s="1">
        <v>161</v>
      </c>
      <c r="K44" s="1">
        <v>175.6</v>
      </c>
      <c r="L44" s="1">
        <v>122.7</v>
      </c>
      <c r="M44" s="1">
        <v>218</v>
      </c>
      <c r="N44" s="1">
        <v>194.2</v>
      </c>
      <c r="O44" s="8"/>
      <c r="P44" s="8"/>
      <c r="Q44" s="8"/>
      <c r="R44" s="8"/>
      <c r="S44" s="8"/>
      <c r="T44" s="8"/>
      <c r="U44" s="22"/>
    </row>
    <row r="45" spans="2:21" x14ac:dyDescent="0.35">
      <c r="B45" s="12"/>
      <c r="C45" s="8"/>
      <c r="D45" s="8"/>
      <c r="E45" s="8"/>
      <c r="F45" s="8"/>
      <c r="G45" s="8"/>
      <c r="H45" s="8"/>
      <c r="I45" s="8"/>
      <c r="J45" s="8"/>
      <c r="K45" s="8"/>
      <c r="L45" s="8"/>
      <c r="M45" s="8"/>
      <c r="N45" s="8"/>
      <c r="O45" s="8"/>
      <c r="P45" s="8"/>
      <c r="Q45" s="8"/>
      <c r="R45" s="8"/>
      <c r="S45" s="8"/>
      <c r="T45" s="8"/>
      <c r="U45" s="22"/>
    </row>
    <row r="46" spans="2:21" x14ac:dyDescent="0.35">
      <c r="B46" s="12" t="s">
        <v>113</v>
      </c>
      <c r="C46" s="8"/>
      <c r="D46" s="8"/>
      <c r="E46" s="8"/>
      <c r="F46" s="8"/>
      <c r="G46" s="8"/>
      <c r="H46" s="8"/>
      <c r="I46" s="8"/>
      <c r="J46" s="8"/>
      <c r="K46" s="8"/>
      <c r="L46" s="8"/>
      <c r="M46" s="8"/>
      <c r="N46" s="8"/>
      <c r="O46" s="8"/>
      <c r="P46" s="8"/>
      <c r="Q46" s="8"/>
      <c r="R46" s="8"/>
      <c r="S46" s="8"/>
      <c r="T46" s="8"/>
      <c r="U46" s="22"/>
    </row>
    <row r="47" spans="2:21" x14ac:dyDescent="0.35">
      <c r="B47" s="1" t="s">
        <v>1</v>
      </c>
      <c r="C47" s="1" t="s">
        <v>2</v>
      </c>
      <c r="D47" s="1" t="s">
        <v>3</v>
      </c>
      <c r="E47" s="1" t="s">
        <v>4</v>
      </c>
      <c r="F47" s="1" t="s">
        <v>5</v>
      </c>
      <c r="G47" s="1" t="s">
        <v>6</v>
      </c>
      <c r="H47" s="1" t="s">
        <v>7</v>
      </c>
      <c r="I47" s="1" t="s">
        <v>8</v>
      </c>
      <c r="J47" s="1" t="s">
        <v>9</v>
      </c>
      <c r="K47" s="1" t="s">
        <v>10</v>
      </c>
      <c r="L47" s="1" t="s">
        <v>11</v>
      </c>
      <c r="M47" s="1" t="s">
        <v>12</v>
      </c>
      <c r="N47" s="1" t="s">
        <v>14</v>
      </c>
      <c r="O47" s="8"/>
      <c r="P47" s="8"/>
      <c r="Q47" s="8"/>
      <c r="R47" s="8"/>
      <c r="S47" s="8"/>
      <c r="T47" s="8"/>
      <c r="U47" s="22"/>
    </row>
    <row r="48" spans="2:21" x14ac:dyDescent="0.35">
      <c r="B48" s="1">
        <v>2022</v>
      </c>
      <c r="C48" s="1" t="s">
        <v>38</v>
      </c>
      <c r="D48" s="1">
        <f>(D32-D31)/D31</f>
        <v>2.7333333333333296E-2</v>
      </c>
      <c r="E48" s="1">
        <f>(E32-E31)/E31</f>
        <v>8.1754735792622157E-2</v>
      </c>
      <c r="F48" s="1">
        <f>(F32-F31)/F31</f>
        <v>-7.6222980659840761E-2</v>
      </c>
      <c r="G48" s="1">
        <f>(G32-G31)/G31</f>
        <v>2.6135656502800357E-2</v>
      </c>
      <c r="H48" s="1">
        <f>(H32-H31)/H31</f>
        <v>9.4645754461871276E-2</v>
      </c>
      <c r="I48" s="1">
        <f>(I32-I31)/I31</f>
        <v>0.11255692908262858</v>
      </c>
      <c r="J48" s="1">
        <f>(J32-J31)/J31</f>
        <v>3.0642309958750839E-2</v>
      </c>
      <c r="K48" s="1">
        <f>(K32-K31)/K31</f>
        <v>6.1087354917532073E-3</v>
      </c>
      <c r="L48" s="1">
        <f>(L32-L31)/L31</f>
        <v>6.7283431455003959E-3</v>
      </c>
      <c r="M48" s="1">
        <f>(M32-M31)/M31</f>
        <v>6.081468732071138E-2</v>
      </c>
      <c r="N48" s="1">
        <f>(N32-N31)/N31</f>
        <v>2.5280898876404494E-2</v>
      </c>
      <c r="O48" s="8"/>
      <c r="P48" s="8"/>
      <c r="Q48" s="8"/>
      <c r="R48" s="8"/>
      <c r="S48" s="8"/>
      <c r="T48" s="8"/>
      <c r="U48" s="22"/>
    </row>
    <row r="49" spans="2:21" x14ac:dyDescent="0.35">
      <c r="B49" s="1">
        <v>2022</v>
      </c>
      <c r="C49" s="1" t="s">
        <v>39</v>
      </c>
      <c r="D49" s="1">
        <f>(D33-D32)/D32</f>
        <v>5.8403634003893947E-3</v>
      </c>
      <c r="E49" s="1">
        <f t="shared" ref="E49:M60" si="0">(E33-E32)/E32</f>
        <v>1.1059907834101408E-2</v>
      </c>
      <c r="F49" s="1">
        <f t="shared" si="0"/>
        <v>5.1724137931034517E-2</v>
      </c>
      <c r="G49" s="1">
        <f t="shared" si="0"/>
        <v>5.4578532443905741E-3</v>
      </c>
      <c r="H49" s="1">
        <f t="shared" si="0"/>
        <v>-7.411067193675889E-3</v>
      </c>
      <c r="I49" s="1">
        <f t="shared" si="0"/>
        <v>-7.6023391812866164E-3</v>
      </c>
      <c r="J49" s="1">
        <f t="shared" si="0"/>
        <v>4.230989136649517E-2</v>
      </c>
      <c r="K49" s="1">
        <f t="shared" si="0"/>
        <v>-2.4286581663629466E-3</v>
      </c>
      <c r="L49" s="1">
        <f t="shared" si="0"/>
        <v>1.6708437761069578E-3</v>
      </c>
      <c r="M49" s="1">
        <f t="shared" si="0"/>
        <v>1.1898323418063756E-2</v>
      </c>
      <c r="N49" s="1">
        <f t="shared" ref="N49" si="1">(N33-N32)/N32</f>
        <v>7.6712328767123599E-3</v>
      </c>
      <c r="O49" s="8"/>
      <c r="P49" s="8"/>
      <c r="Q49" s="8"/>
      <c r="R49" s="8"/>
      <c r="S49" s="8"/>
      <c r="T49" s="8"/>
      <c r="U49" s="22"/>
    </row>
    <row r="50" spans="2:21" x14ac:dyDescent="0.35">
      <c r="B50" s="1">
        <v>2022</v>
      </c>
      <c r="C50" s="1" t="s">
        <v>40</v>
      </c>
      <c r="D50" s="1">
        <f t="shared" ref="D50:D60" si="2">(D34-D33)/D33</f>
        <v>9.6774193548387101E-3</v>
      </c>
      <c r="E50" s="1">
        <f t="shared" si="0"/>
        <v>-2.9170464904284436E-2</v>
      </c>
      <c r="F50" s="1">
        <f t="shared" si="0"/>
        <v>2.5761124121779725E-2</v>
      </c>
      <c r="G50" s="1">
        <f t="shared" si="0"/>
        <v>4.8250904704462173E-3</v>
      </c>
      <c r="H50" s="1">
        <f t="shared" si="0"/>
        <v>-2.5385764061722219E-2</v>
      </c>
      <c r="I50" s="1">
        <f t="shared" si="0"/>
        <v>2.6517383618149679E-2</v>
      </c>
      <c r="J50" s="1">
        <f t="shared" si="0"/>
        <v>-1.0970927043336097E-3</v>
      </c>
      <c r="K50" s="1">
        <f t="shared" si="0"/>
        <v>0</v>
      </c>
      <c r="L50" s="1">
        <f t="shared" si="0"/>
        <v>8.3402835696408937E-4</v>
      </c>
      <c r="M50" s="1">
        <f t="shared" si="0"/>
        <v>1.5499732763228252E-2</v>
      </c>
      <c r="N50" s="1">
        <f t="shared" ref="N50" si="3">(N34-N33)/N33</f>
        <v>7.0690592713430287E-3</v>
      </c>
      <c r="O50" s="8"/>
      <c r="P50" s="8"/>
      <c r="Q50" s="8"/>
      <c r="R50" s="8"/>
      <c r="S50" s="8"/>
      <c r="T50" s="8"/>
      <c r="U50" s="22"/>
    </row>
    <row r="51" spans="2:21" x14ac:dyDescent="0.35">
      <c r="B51" s="1">
        <v>2022</v>
      </c>
      <c r="C51" s="1" t="s">
        <v>41</v>
      </c>
      <c r="D51" s="1">
        <f t="shared" si="2"/>
        <v>2.4281150159744483E-2</v>
      </c>
      <c r="E51" s="1">
        <f t="shared" si="0"/>
        <v>-3.0516431924882629E-2</v>
      </c>
      <c r="F51" s="1">
        <f t="shared" ref="F51:M51" si="4">(F35-F34)/F34</f>
        <v>-3.4246575342465758E-2</v>
      </c>
      <c r="G51" s="1">
        <f t="shared" si="4"/>
        <v>9.00360144057623E-3</v>
      </c>
      <c r="H51" s="1">
        <f t="shared" si="4"/>
        <v>-1.7364657814096043E-2</v>
      </c>
      <c r="I51" s="1">
        <f t="shared" si="4"/>
        <v>-7.4626865671640818E-3</v>
      </c>
      <c r="J51" s="1">
        <f t="shared" si="4"/>
        <v>2.5260845689181737E-2</v>
      </c>
      <c r="K51" s="1">
        <f t="shared" si="4"/>
        <v>1.7650639074862917E-2</v>
      </c>
      <c r="L51" s="1">
        <f t="shared" si="4"/>
        <v>7.5000000000000474E-3</v>
      </c>
      <c r="M51" s="1">
        <f t="shared" si="4"/>
        <v>1.8947368421052602E-2</v>
      </c>
      <c r="N51" s="1">
        <f t="shared" ref="N51" si="5">(N35-N34)/N34</f>
        <v>5.9395248380130824E-3</v>
      </c>
      <c r="O51" s="8"/>
      <c r="P51" s="8"/>
      <c r="Q51" s="8"/>
      <c r="R51" s="8"/>
      <c r="S51" s="8"/>
      <c r="T51" s="8"/>
      <c r="U51" s="22"/>
    </row>
    <row r="52" spans="2:21" x14ac:dyDescent="0.35">
      <c r="B52" s="1">
        <v>2022</v>
      </c>
      <c r="C52" s="1" t="s">
        <v>42</v>
      </c>
      <c r="D52" s="1">
        <f t="shared" si="2"/>
        <v>1.9962570180910719E-2</v>
      </c>
      <c r="E52" s="1">
        <f t="shared" si="0"/>
        <v>1.3075060532687597E-2</v>
      </c>
      <c r="F52" s="1">
        <f t="shared" ref="F52:M60" si="6">(F36-F35)/F35</f>
        <v>2.9550827423167852E-3</v>
      </c>
      <c r="G52" s="1">
        <f t="shared" si="6"/>
        <v>9.5181439619273899E-3</v>
      </c>
      <c r="H52" s="1">
        <f t="shared" si="6"/>
        <v>-1.9230769230769319E-2</v>
      </c>
      <c r="I52" s="1">
        <f t="shared" si="6"/>
        <v>-4.1642567958357531E-2</v>
      </c>
      <c r="J52" s="1">
        <f t="shared" si="6"/>
        <v>2.7316550615961558E-2</v>
      </c>
      <c r="K52" s="1">
        <f t="shared" si="6"/>
        <v>1.1363636363636399E-2</v>
      </c>
      <c r="L52" s="1">
        <f t="shared" si="6"/>
        <v>5.7899090157153728E-3</v>
      </c>
      <c r="M52" s="1">
        <f t="shared" si="6"/>
        <v>1.9111570247933973E-2</v>
      </c>
      <c r="N52" s="1">
        <f t="shared" ref="N52" si="7">(N36-N35)/N35</f>
        <v>5.9044551798174676E-3</v>
      </c>
      <c r="O52" s="8"/>
      <c r="P52" s="8"/>
      <c r="Q52" s="8"/>
      <c r="R52" s="8"/>
      <c r="S52" s="8"/>
      <c r="T52" s="8"/>
      <c r="U52" s="22"/>
    </row>
    <row r="53" spans="2:21" x14ac:dyDescent="0.35">
      <c r="B53" s="1">
        <v>2022</v>
      </c>
      <c r="C53" s="1" t="s">
        <v>43</v>
      </c>
      <c r="D53" s="1">
        <f t="shared" si="2"/>
        <v>1.0397553516819502E-2</v>
      </c>
      <c r="E53" s="1">
        <f t="shared" si="0"/>
        <v>8.1261950286807706E-3</v>
      </c>
      <c r="F53" s="1">
        <f t="shared" si="6"/>
        <v>7.0713022981733478E-3</v>
      </c>
      <c r="G53" s="1">
        <f t="shared" ref="G53:M53" si="8">(G37-G36)/G36</f>
        <v>7.0713022981733478E-3</v>
      </c>
      <c r="H53" s="1">
        <f t="shared" si="8"/>
        <v>-1.1658717541070422E-2</v>
      </c>
      <c r="I53" s="1">
        <f t="shared" si="8"/>
        <v>-1.1466505733252729E-2</v>
      </c>
      <c r="J53" s="1">
        <f t="shared" si="8"/>
        <v>4.118873826903012E-2</v>
      </c>
      <c r="K53" s="1">
        <f t="shared" si="8"/>
        <v>4.1395623891189656E-3</v>
      </c>
      <c r="L53" s="1">
        <f t="shared" si="8"/>
        <v>2.4671052631579883E-3</v>
      </c>
      <c r="M53" s="1">
        <f t="shared" si="8"/>
        <v>1.3177901672579798E-2</v>
      </c>
      <c r="N53" s="1">
        <f t="shared" ref="N53" si="9">(N37-N36)/N36</f>
        <v>4.8025613660619302E-3</v>
      </c>
      <c r="O53" s="8"/>
      <c r="P53" s="8"/>
      <c r="Q53" s="8"/>
      <c r="R53" s="8"/>
      <c r="S53" s="8"/>
      <c r="T53" s="8"/>
      <c r="U53" s="22"/>
    </row>
    <row r="54" spans="2:21" x14ac:dyDescent="0.35">
      <c r="B54" s="1">
        <v>2022</v>
      </c>
      <c r="C54" s="1" t="s">
        <v>45</v>
      </c>
      <c r="D54" s="1">
        <f t="shared" si="2"/>
        <v>1.3317191283293082E-2</v>
      </c>
      <c r="E54" s="1">
        <f t="shared" si="0"/>
        <v>-7.1123755334281651E-3</v>
      </c>
      <c r="F54" s="1">
        <f t="shared" si="6"/>
        <v>6.1439438267992974E-2</v>
      </c>
      <c r="G54" s="1">
        <f t="shared" ref="G54:M55" si="10">(G38-G37)/G37</f>
        <v>8.1919251023990971E-3</v>
      </c>
      <c r="H54" s="1">
        <f t="shared" si="10"/>
        <v>1.286863270777483E-2</v>
      </c>
      <c r="I54" s="1">
        <f t="shared" si="10"/>
        <v>-1.8925518925519063E-2</v>
      </c>
      <c r="J54" s="1">
        <f t="shared" si="10"/>
        <v>-8.3124687030545791E-2</v>
      </c>
      <c r="K54" s="1">
        <f t="shared" si="10"/>
        <v>4.1224970553591792E-3</v>
      </c>
      <c r="L54" s="1">
        <f t="shared" si="10"/>
        <v>1.640689089417462E-3</v>
      </c>
      <c r="M54" s="1">
        <f t="shared" si="10"/>
        <v>1.4507253626813434E-2</v>
      </c>
      <c r="N54" s="1">
        <f t="shared" ref="N54" si="11">(N38-N37)/N37</f>
        <v>6.3728093467869812E-3</v>
      </c>
      <c r="O54" s="8"/>
      <c r="P54" s="8"/>
      <c r="Q54" s="8"/>
      <c r="R54" s="8"/>
      <c r="S54" s="8"/>
      <c r="T54" s="8"/>
      <c r="U54" s="22"/>
    </row>
    <row r="55" spans="2:21" x14ac:dyDescent="0.35">
      <c r="B55" s="1">
        <v>2022</v>
      </c>
      <c r="C55" s="1" t="s">
        <v>46</v>
      </c>
      <c r="D55" s="1">
        <f t="shared" si="2"/>
        <v>1.0752688172042909E-2</v>
      </c>
      <c r="E55" s="1">
        <f t="shared" si="0"/>
        <v>-1.9102196752626823E-3</v>
      </c>
      <c r="F55" s="1">
        <f t="shared" si="6"/>
        <v>4.8511576626240255E-2</v>
      </c>
      <c r="G55" s="1">
        <f t="shared" ref="G55:M60" si="12">(G39-G38)/G38</f>
        <v>7.5449796865930518E-3</v>
      </c>
      <c r="H55" s="1">
        <f t="shared" si="12"/>
        <v>-2.1175224986765785E-3</v>
      </c>
      <c r="I55" s="1">
        <f t="shared" si="12"/>
        <v>-1.6801493466085806E-2</v>
      </c>
      <c r="J55" s="1">
        <f t="shared" si="12"/>
        <v>-0.12670671764063349</v>
      </c>
      <c r="K55" s="1">
        <f t="shared" si="12"/>
        <v>1.7595307917889231E-3</v>
      </c>
      <c r="L55" s="1">
        <f t="shared" si="12"/>
        <v>-2.457002457002434E-3</v>
      </c>
      <c r="M55" s="1">
        <f t="shared" si="12"/>
        <v>1.1834319526627106E-2</v>
      </c>
      <c r="N55" s="1">
        <f t="shared" ref="N55" si="13">(N39-N38)/N38</f>
        <v>4.2216358839050729E-3</v>
      </c>
      <c r="O55" s="8"/>
      <c r="P55" s="8"/>
      <c r="Q55" s="8"/>
      <c r="R55" s="8"/>
      <c r="S55" s="8"/>
      <c r="T55" s="8"/>
      <c r="U55" s="22"/>
    </row>
    <row r="56" spans="2:21" x14ac:dyDescent="0.35">
      <c r="B56" s="1">
        <v>2023</v>
      </c>
      <c r="C56" s="1" t="s">
        <v>31</v>
      </c>
      <c r="D56" s="1">
        <f t="shared" si="2"/>
        <v>2.7186761229314557E-2</v>
      </c>
      <c r="E56" s="1">
        <f t="shared" si="0"/>
        <v>8.1339712918659744E-3</v>
      </c>
      <c r="F56" s="1">
        <f t="shared" si="6"/>
        <v>2.2607781282860208E-2</v>
      </c>
      <c r="G56" s="1">
        <f t="shared" si="12"/>
        <v>5.7603686635944703E-3</v>
      </c>
      <c r="H56" s="1">
        <f t="shared" si="12"/>
        <v>-6.8965517241379917E-3</v>
      </c>
      <c r="I56" s="1">
        <f t="shared" si="12"/>
        <v>1.8987341772152618E-3</v>
      </c>
      <c r="J56" s="1">
        <f t="shared" si="12"/>
        <v>-3.7523452157598496E-2</v>
      </c>
      <c r="K56" s="1">
        <f t="shared" si="12"/>
        <v>5.854800936767817E-4</v>
      </c>
      <c r="L56" s="1">
        <f t="shared" si="12"/>
        <v>-5.7471264367816325E-3</v>
      </c>
      <c r="M56" s="1">
        <f t="shared" si="12"/>
        <v>1.5594541910331468E-2</v>
      </c>
      <c r="N56" s="1">
        <f t="shared" ref="N56" si="14">(N40-N39)/N39</f>
        <v>4.7293746715710832E-3</v>
      </c>
      <c r="O56" s="8"/>
      <c r="P56" s="8"/>
      <c r="Q56" s="8"/>
      <c r="R56" s="8"/>
      <c r="S56" s="8"/>
      <c r="T56" s="8"/>
      <c r="U56" s="22"/>
    </row>
    <row r="57" spans="2:21" x14ac:dyDescent="0.35">
      <c r="B57" s="1">
        <v>2023</v>
      </c>
      <c r="C57" s="1" t="s">
        <v>35</v>
      </c>
      <c r="D57" s="1">
        <f t="shared" si="2"/>
        <v>3.4522439585730398E-3</v>
      </c>
      <c r="E57" s="1">
        <f t="shared" si="0"/>
        <v>-1.423825344091125E-2</v>
      </c>
      <c r="F57" s="1">
        <f t="shared" si="6"/>
        <v>-9.9228791773778982E-2</v>
      </c>
      <c r="G57" s="1">
        <f t="shared" si="12"/>
        <v>1.5463917525773294E-2</v>
      </c>
      <c r="H57" s="1">
        <f t="shared" si="12"/>
        <v>-4.2200854700854579E-2</v>
      </c>
      <c r="I57" s="1">
        <f t="shared" si="12"/>
        <v>7.0751737207833149E-2</v>
      </c>
      <c r="J57" s="1">
        <f t="shared" si="12"/>
        <v>-7.7972709551658026E-3</v>
      </c>
      <c r="K57" s="1">
        <f t="shared" si="12"/>
        <v>5.8513750731418557E-4</v>
      </c>
      <c r="L57" s="1">
        <f t="shared" si="12"/>
        <v>-9.0834021469859156E-3</v>
      </c>
      <c r="M57" s="1">
        <f t="shared" si="12"/>
        <v>6.2380038387715112E-3</v>
      </c>
      <c r="N57" s="1">
        <f t="shared" ref="N57" si="15">(N41-N40)/N40</f>
        <v>9.4142259414226534E-3</v>
      </c>
      <c r="O57" s="8"/>
      <c r="P57" s="8"/>
      <c r="Q57" s="8"/>
      <c r="R57" s="8"/>
      <c r="S57" s="8"/>
      <c r="T57" s="8"/>
      <c r="U57" s="22"/>
    </row>
    <row r="58" spans="2:21" x14ac:dyDescent="0.35">
      <c r="B58" s="1">
        <v>2023</v>
      </c>
      <c r="C58" s="1" t="s">
        <v>36</v>
      </c>
      <c r="D58" s="1">
        <f t="shared" si="2"/>
        <v>0</v>
      </c>
      <c r="E58" s="1">
        <f t="shared" si="0"/>
        <v>0</v>
      </c>
      <c r="F58" s="1">
        <f t="shared" si="6"/>
        <v>0</v>
      </c>
      <c r="G58" s="1">
        <f t="shared" si="12"/>
        <v>0</v>
      </c>
      <c r="H58" s="1">
        <f t="shared" si="12"/>
        <v>-5.5772448410497898E-4</v>
      </c>
      <c r="I58" s="1">
        <f t="shared" si="12"/>
        <v>0</v>
      </c>
      <c r="J58" s="1">
        <f t="shared" si="12"/>
        <v>6.5487884741337755E-4</v>
      </c>
      <c r="K58" s="1">
        <f t="shared" si="12"/>
        <v>5.8479532163739363E-4</v>
      </c>
      <c r="L58" s="1">
        <f t="shared" si="12"/>
        <v>0</v>
      </c>
      <c r="M58" s="1">
        <f t="shared" si="12"/>
        <v>0</v>
      </c>
      <c r="N58" s="1">
        <f t="shared" ref="N58" si="16">(N42-N41)/N41</f>
        <v>0</v>
      </c>
      <c r="O58" s="8"/>
      <c r="P58" s="8"/>
      <c r="Q58" s="8"/>
      <c r="R58" s="8"/>
      <c r="S58" s="8"/>
      <c r="T58" s="8"/>
      <c r="U58" s="22"/>
    </row>
    <row r="59" spans="2:21" x14ac:dyDescent="0.35">
      <c r="B59" s="1">
        <v>2023</v>
      </c>
      <c r="C59" s="1" t="s">
        <v>37</v>
      </c>
      <c r="D59" s="1">
        <f t="shared" si="2"/>
        <v>-3.4403669724770315E-3</v>
      </c>
      <c r="E59" s="1">
        <f t="shared" si="0"/>
        <v>7.7034183919115207E-3</v>
      </c>
      <c r="F59" s="1">
        <f t="shared" si="6"/>
        <v>-3.1963470319634674E-2</v>
      </c>
      <c r="G59" s="1">
        <f t="shared" si="12"/>
        <v>6.2041737168640398E-3</v>
      </c>
      <c r="H59" s="1">
        <f t="shared" si="12"/>
        <v>-2.3995535714285622E-2</v>
      </c>
      <c r="I59" s="1">
        <f t="shared" si="12"/>
        <v>4.0117994100295054E-2</v>
      </c>
      <c r="J59" s="1">
        <f t="shared" ref="J59:M59" si="17">(J43-J42)/J42</f>
        <v>1.7015706806282685E-2</v>
      </c>
      <c r="K59" s="1">
        <f t="shared" si="17"/>
        <v>1.3442431326709593E-2</v>
      </c>
      <c r="L59" s="1">
        <f t="shared" si="17"/>
        <v>1.0833333333333309E-2</v>
      </c>
      <c r="M59" s="1">
        <f t="shared" si="17"/>
        <v>1.5259895088221351E-2</v>
      </c>
      <c r="N59" s="1">
        <f t="shared" ref="N59" si="18">(N43-N42)/N42</f>
        <v>2.5906735751295338E-3</v>
      </c>
      <c r="O59" s="8"/>
      <c r="P59" s="8"/>
      <c r="Q59" s="8"/>
      <c r="R59" s="8"/>
      <c r="S59" s="8"/>
      <c r="T59" s="8"/>
      <c r="U59" s="22"/>
    </row>
    <row r="60" spans="2:21" x14ac:dyDescent="0.35">
      <c r="B60" s="1">
        <v>2023</v>
      </c>
      <c r="C60" s="1" t="s">
        <v>38</v>
      </c>
      <c r="D60" s="1">
        <f t="shared" si="2"/>
        <v>-5.7537399309564284E-4</v>
      </c>
      <c r="E60" s="1">
        <f t="shared" si="0"/>
        <v>2.3889154323936932E-2</v>
      </c>
      <c r="F60" s="1">
        <f t="shared" si="6"/>
        <v>2.122641509433959E-2</v>
      </c>
      <c r="G60" s="1">
        <f t="shared" si="12"/>
        <v>6.1659192825111791E-3</v>
      </c>
      <c r="H60" s="1">
        <f t="shared" si="12"/>
        <v>-2.801600914808465E-2</v>
      </c>
      <c r="I60" s="1">
        <f t="shared" si="12"/>
        <v>-2.32558139534885E-2</v>
      </c>
      <c r="J60" s="1">
        <f t="shared" ref="J60:M60" si="19">(J44-J43)/J43</f>
        <v>3.6036036036036001E-2</v>
      </c>
      <c r="K60" s="1">
        <f t="shared" si="19"/>
        <v>1.2687427912341341E-2</v>
      </c>
      <c r="L60" s="1">
        <f t="shared" si="19"/>
        <v>1.1541632316570533E-2</v>
      </c>
      <c r="M60" s="1">
        <f t="shared" si="19"/>
        <v>2.3954908407703118E-2</v>
      </c>
      <c r="N60" s="1">
        <f t="shared" ref="N60" si="20">(N44-N43)/N43</f>
        <v>3.6175710594314658E-3</v>
      </c>
      <c r="O60" s="8"/>
      <c r="P60" s="8"/>
      <c r="Q60" s="8"/>
      <c r="R60" s="8"/>
      <c r="S60" s="8"/>
      <c r="T60" s="8"/>
      <c r="U60" s="22"/>
    </row>
    <row r="61" spans="2:21" x14ac:dyDescent="0.35">
      <c r="B61" s="12"/>
      <c r="C61" s="8"/>
      <c r="D61" s="8"/>
      <c r="E61" s="8"/>
      <c r="F61" s="8"/>
      <c r="G61" s="8"/>
      <c r="H61" s="8"/>
      <c r="I61" s="8"/>
      <c r="J61" s="8"/>
      <c r="K61" s="8"/>
      <c r="L61" s="8"/>
      <c r="M61" s="8"/>
      <c r="N61" s="8"/>
      <c r="O61" s="8"/>
      <c r="P61" s="8"/>
      <c r="Q61" s="8"/>
      <c r="R61" s="8"/>
      <c r="S61" s="8"/>
      <c r="T61" s="8"/>
      <c r="U61" s="22"/>
    </row>
    <row r="62" spans="2:21" x14ac:dyDescent="0.35">
      <c r="B62" s="12"/>
      <c r="C62" s="1" t="s">
        <v>55</v>
      </c>
      <c r="D62" s="14">
        <f>SUM(D48:D60)</f>
        <v>0.148185533623687</v>
      </c>
      <c r="E62" s="14">
        <f t="shared" ref="E62:N62" si="21">SUM(E48:E60)</f>
        <v>7.0794697717037197E-2</v>
      </c>
      <c r="F62" s="14">
        <f t="shared" si="21"/>
        <v>-3.6495973098275847E-4</v>
      </c>
      <c r="G62" s="14">
        <f t="shared" si="21"/>
        <v>0.11134293189604924</v>
      </c>
      <c r="H62" s="14">
        <f t="shared" si="21"/>
        <v>-7.7320786941832184E-2</v>
      </c>
      <c r="I62" s="14">
        <f t="shared" si="21"/>
        <v>0.12468585240096744</v>
      </c>
      <c r="J62" s="14">
        <f t="shared" si="21"/>
        <v>-3.5824262899125714E-2</v>
      </c>
      <c r="K62" s="14">
        <f t="shared" si="21"/>
        <v>7.0601215161835928E-2</v>
      </c>
      <c r="L62" s="14">
        <f t="shared" si="21"/>
        <v>3.1718353255996173E-2</v>
      </c>
      <c r="M62" s="14">
        <f t="shared" si="21"/>
        <v>0.22683850624203772</v>
      </c>
      <c r="N62" s="14">
        <f t="shared" si="21"/>
        <v>8.7614022886599141E-2</v>
      </c>
      <c r="O62" s="8"/>
      <c r="P62" s="8"/>
      <c r="Q62" s="8"/>
      <c r="R62" s="8"/>
      <c r="S62" s="8"/>
      <c r="T62" s="8"/>
      <c r="U62" s="22"/>
    </row>
    <row r="63" spans="2:21" x14ac:dyDescent="0.35">
      <c r="B63" s="12"/>
      <c r="C63" s="8"/>
      <c r="D63" s="8"/>
      <c r="E63" s="8"/>
      <c r="F63" s="8"/>
      <c r="G63" s="8"/>
      <c r="H63" s="8"/>
      <c r="I63" s="8"/>
      <c r="J63" s="8"/>
      <c r="K63" s="8"/>
      <c r="L63" s="8"/>
      <c r="M63" s="8"/>
      <c r="N63" s="8"/>
      <c r="O63" s="8"/>
      <c r="P63" s="8"/>
      <c r="Q63" s="8"/>
      <c r="R63" s="8"/>
      <c r="S63" s="8"/>
      <c r="T63" s="8"/>
      <c r="U63" s="22"/>
    </row>
    <row r="64" spans="2:21" x14ac:dyDescent="0.35">
      <c r="B64" s="1" t="s">
        <v>74</v>
      </c>
      <c r="C64" s="1" t="s">
        <v>66</v>
      </c>
      <c r="D64" s="8"/>
      <c r="E64" s="8"/>
      <c r="F64" s="8"/>
      <c r="G64" s="8"/>
      <c r="H64" s="8"/>
      <c r="I64" s="8"/>
      <c r="J64" s="8"/>
      <c r="K64" s="8"/>
      <c r="L64" s="8"/>
      <c r="M64" s="8"/>
      <c r="N64" s="8"/>
      <c r="O64" s="8"/>
      <c r="P64" s="8"/>
      <c r="Q64" s="8"/>
      <c r="R64" s="8"/>
      <c r="S64" s="8"/>
      <c r="T64" s="8"/>
      <c r="U64" s="22"/>
    </row>
    <row r="65" spans="2:21" x14ac:dyDescent="0.35">
      <c r="B65" s="1" t="s">
        <v>3</v>
      </c>
      <c r="C65" s="14">
        <v>0.148185533623687</v>
      </c>
      <c r="D65" s="8"/>
      <c r="E65" s="8"/>
      <c r="F65" s="8"/>
      <c r="G65" s="8"/>
      <c r="H65" s="8"/>
      <c r="I65" s="8"/>
      <c r="J65" s="8"/>
      <c r="K65" s="8"/>
      <c r="L65" s="8" t="s">
        <v>89</v>
      </c>
      <c r="M65" s="8"/>
      <c r="N65" s="8"/>
      <c r="O65" s="8"/>
      <c r="P65" s="8"/>
      <c r="Q65" s="8"/>
      <c r="R65" s="8"/>
      <c r="S65" s="8"/>
      <c r="T65" s="8"/>
      <c r="U65" s="22"/>
    </row>
    <row r="66" spans="2:21" x14ac:dyDescent="0.35">
      <c r="B66" s="1" t="s">
        <v>4</v>
      </c>
      <c r="C66" s="14">
        <v>7.0794697717037197E-2</v>
      </c>
      <c r="D66" s="8"/>
      <c r="E66" s="8"/>
      <c r="F66" s="8"/>
      <c r="G66" s="8"/>
      <c r="H66" s="8"/>
      <c r="I66" s="8"/>
      <c r="J66" s="8"/>
      <c r="K66" s="8"/>
      <c r="L66" s="8" t="s">
        <v>114</v>
      </c>
      <c r="M66" s="8"/>
      <c r="N66" s="8"/>
      <c r="O66" s="8"/>
      <c r="P66" s="8"/>
      <c r="Q66" s="8"/>
      <c r="R66" s="8"/>
      <c r="S66" s="8"/>
      <c r="T66" s="8"/>
      <c r="U66" s="22"/>
    </row>
    <row r="67" spans="2:21" x14ac:dyDescent="0.35">
      <c r="B67" s="1" t="s">
        <v>5</v>
      </c>
      <c r="C67" s="14">
        <v>-3.6495973098275847E-4</v>
      </c>
      <c r="D67" s="8"/>
      <c r="E67" s="8"/>
      <c r="F67" s="8"/>
      <c r="G67" s="8"/>
      <c r="H67" s="8"/>
      <c r="I67" s="8"/>
      <c r="J67" s="8"/>
      <c r="K67" s="8"/>
      <c r="L67" s="8" t="s">
        <v>115</v>
      </c>
      <c r="M67" s="8"/>
      <c r="N67" s="8"/>
      <c r="O67" s="8"/>
      <c r="P67" s="8"/>
      <c r="Q67" s="8"/>
      <c r="R67" s="8"/>
      <c r="S67" s="8"/>
      <c r="T67" s="8"/>
      <c r="U67" s="22"/>
    </row>
    <row r="68" spans="2:21" x14ac:dyDescent="0.35">
      <c r="B68" s="1" t="s">
        <v>6</v>
      </c>
      <c r="C68" s="14">
        <v>0.11134293189604924</v>
      </c>
      <c r="D68" s="8"/>
      <c r="E68" s="8"/>
      <c r="F68" s="8"/>
      <c r="G68" s="8"/>
      <c r="H68" s="8"/>
      <c r="I68" s="8"/>
      <c r="J68" s="8"/>
      <c r="K68" s="8"/>
      <c r="L68" s="8"/>
      <c r="M68" s="8"/>
      <c r="N68" s="8"/>
      <c r="O68" s="8"/>
      <c r="P68" s="8"/>
      <c r="Q68" s="8"/>
      <c r="R68" s="8"/>
      <c r="S68" s="8"/>
      <c r="T68" s="8"/>
      <c r="U68" s="22"/>
    </row>
    <row r="69" spans="2:21" x14ac:dyDescent="0.35">
      <c r="B69" s="1" t="s">
        <v>7</v>
      </c>
      <c r="C69" s="14">
        <v>-7.7320786941832184E-2</v>
      </c>
      <c r="D69" s="8"/>
      <c r="E69" s="8"/>
      <c r="F69" s="8"/>
      <c r="G69" s="8"/>
      <c r="H69" s="8"/>
      <c r="I69" s="8"/>
      <c r="J69" s="8"/>
      <c r="K69" s="8"/>
      <c r="L69" s="8"/>
      <c r="M69" s="8"/>
      <c r="N69" s="8"/>
      <c r="O69" s="8"/>
      <c r="P69" s="8"/>
      <c r="Q69" s="8"/>
      <c r="R69" s="8"/>
      <c r="S69" s="8"/>
      <c r="T69" s="8"/>
      <c r="U69" s="22"/>
    </row>
    <row r="70" spans="2:21" x14ac:dyDescent="0.35">
      <c r="B70" s="1" t="s">
        <v>8</v>
      </c>
      <c r="C70" s="14">
        <v>0.12468585240096744</v>
      </c>
      <c r="D70" s="8"/>
      <c r="E70" s="8"/>
      <c r="F70" s="8"/>
      <c r="G70" s="8"/>
      <c r="H70" s="8"/>
      <c r="I70" s="8"/>
      <c r="J70" s="8"/>
      <c r="K70" s="8"/>
      <c r="L70" s="8"/>
      <c r="M70" s="8"/>
      <c r="N70" s="8"/>
      <c r="O70" s="8"/>
      <c r="P70" s="8"/>
      <c r="Q70" s="8"/>
      <c r="R70" s="8"/>
      <c r="S70" s="8"/>
      <c r="T70" s="8"/>
      <c r="U70" s="22"/>
    </row>
    <row r="71" spans="2:21" x14ac:dyDescent="0.35">
      <c r="B71" s="1" t="s">
        <v>9</v>
      </c>
      <c r="C71" s="14">
        <v>-3.5824262899125714E-2</v>
      </c>
      <c r="D71" s="8"/>
      <c r="E71" s="8"/>
      <c r="F71" s="8"/>
      <c r="G71" s="8"/>
      <c r="H71" s="8"/>
      <c r="I71" s="8"/>
      <c r="J71" s="8"/>
      <c r="K71" s="8"/>
      <c r="L71" s="8"/>
      <c r="M71" s="8"/>
      <c r="N71" s="8"/>
      <c r="O71" s="8"/>
      <c r="P71" s="8"/>
      <c r="Q71" s="8"/>
      <c r="R71" s="8"/>
      <c r="S71" s="8"/>
      <c r="T71" s="8"/>
      <c r="U71" s="22"/>
    </row>
    <row r="72" spans="2:21" x14ac:dyDescent="0.35">
      <c r="B72" s="1" t="s">
        <v>10</v>
      </c>
      <c r="C72" s="14">
        <v>7.0601215161835928E-2</v>
      </c>
      <c r="D72" s="8"/>
      <c r="E72" s="8"/>
      <c r="F72" s="8"/>
      <c r="G72" s="8"/>
      <c r="H72" s="8"/>
      <c r="I72" s="8"/>
      <c r="J72" s="8"/>
      <c r="K72" s="8"/>
      <c r="L72" s="8"/>
      <c r="M72" s="8"/>
      <c r="N72" s="8"/>
      <c r="O72" s="8"/>
      <c r="P72" s="8"/>
      <c r="Q72" s="8"/>
      <c r="R72" s="8"/>
      <c r="S72" s="8"/>
      <c r="T72" s="8"/>
      <c r="U72" s="22"/>
    </row>
    <row r="73" spans="2:21" x14ac:dyDescent="0.35">
      <c r="B73" s="1" t="s">
        <v>11</v>
      </c>
      <c r="C73" s="14">
        <v>3.1718353255996173E-2</v>
      </c>
      <c r="D73" s="8"/>
      <c r="E73" s="8"/>
      <c r="F73" s="8"/>
      <c r="G73" s="8"/>
      <c r="H73" s="8"/>
      <c r="I73" s="8"/>
      <c r="J73" s="8"/>
      <c r="K73" s="8"/>
      <c r="L73" s="8"/>
      <c r="M73" s="8"/>
      <c r="N73" s="8"/>
      <c r="O73" s="8"/>
      <c r="P73" s="8"/>
      <c r="Q73" s="8"/>
      <c r="R73" s="8"/>
      <c r="S73" s="8"/>
      <c r="T73" s="8"/>
      <c r="U73" s="22"/>
    </row>
    <row r="74" spans="2:21" x14ac:dyDescent="0.35">
      <c r="B74" s="1" t="s">
        <v>12</v>
      </c>
      <c r="C74" s="14">
        <v>0.22683850624203772</v>
      </c>
      <c r="D74" s="8"/>
      <c r="E74" s="8"/>
      <c r="F74" s="8"/>
      <c r="G74" s="8"/>
      <c r="H74" s="8"/>
      <c r="I74" s="8"/>
      <c r="J74" s="8"/>
      <c r="K74" s="8"/>
      <c r="L74" s="8"/>
      <c r="M74" s="8"/>
      <c r="N74" s="8"/>
      <c r="O74" s="8"/>
      <c r="P74" s="8"/>
      <c r="Q74" s="8"/>
      <c r="R74" s="8"/>
      <c r="S74" s="8"/>
      <c r="T74" s="8"/>
      <c r="U74" s="22"/>
    </row>
    <row r="75" spans="2:21" x14ac:dyDescent="0.35">
      <c r="B75" s="1" t="s">
        <v>14</v>
      </c>
      <c r="C75" s="14">
        <v>8.7614022886599141E-2</v>
      </c>
      <c r="D75" s="8"/>
      <c r="E75" s="8"/>
      <c r="F75" s="8"/>
      <c r="G75" s="8"/>
      <c r="H75" s="8"/>
      <c r="I75" s="8"/>
      <c r="J75" s="8"/>
      <c r="K75" s="8"/>
      <c r="L75" s="8"/>
      <c r="M75" s="8"/>
      <c r="N75" s="8"/>
      <c r="O75" s="8"/>
      <c r="P75" s="8"/>
      <c r="Q75" s="8"/>
      <c r="R75" s="8"/>
      <c r="S75" s="8"/>
      <c r="T75" s="8"/>
      <c r="U75" s="22"/>
    </row>
    <row r="76" spans="2:21" ht="15" thickBot="1" x14ac:dyDescent="0.4">
      <c r="B76" s="13"/>
      <c r="C76" s="23"/>
      <c r="D76" s="23"/>
      <c r="E76" s="23"/>
      <c r="F76" s="23"/>
      <c r="G76" s="23"/>
      <c r="H76" s="23"/>
      <c r="I76" s="23"/>
      <c r="J76" s="23"/>
      <c r="K76" s="23"/>
      <c r="L76" s="23"/>
      <c r="M76" s="23"/>
      <c r="N76" s="23"/>
      <c r="O76" s="23"/>
      <c r="P76" s="23"/>
      <c r="Q76" s="23"/>
      <c r="R76" s="23"/>
      <c r="S76" s="23"/>
      <c r="T76" s="23"/>
      <c r="U76" s="2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027F3-984F-427E-BA79-CDE824D4C261}">
  <dimension ref="C1:Y81"/>
  <sheetViews>
    <sheetView showGridLines="0" zoomScale="70" zoomScaleNormal="70" workbookViewId="0">
      <selection activeCell="W15" sqref="W15"/>
    </sheetView>
  </sheetViews>
  <sheetFormatPr defaultRowHeight="14.5" x14ac:dyDescent="0.35"/>
  <cols>
    <col min="4" max="4" width="20.54296875" customWidth="1"/>
    <col min="5" max="5" width="7.08984375" bestFit="1" customWidth="1"/>
    <col min="6" max="6" width="12.81640625" bestFit="1" customWidth="1"/>
    <col min="7" max="7" width="17.1796875" bestFit="1" customWidth="1"/>
    <col min="8" max="8" width="23.1796875" bestFit="1" customWidth="1"/>
    <col min="9" max="9" width="7.08984375" bestFit="1" customWidth="1"/>
    <col min="10" max="10" width="7.453125" bestFit="1" customWidth="1"/>
  </cols>
  <sheetData>
    <row r="1" spans="3:21" ht="21" x14ac:dyDescent="0.5">
      <c r="C1" s="27" t="s">
        <v>116</v>
      </c>
    </row>
    <row r="3" spans="3:21" ht="18.5" x14ac:dyDescent="0.45">
      <c r="C3" s="28" t="s">
        <v>117</v>
      </c>
    </row>
    <row r="4" spans="3:21" ht="18.5" x14ac:dyDescent="0.45">
      <c r="C4" s="28" t="s">
        <v>118</v>
      </c>
    </row>
    <row r="5" spans="3:21" ht="18.5" x14ac:dyDescent="0.45">
      <c r="C5" s="28" t="s">
        <v>119</v>
      </c>
    </row>
    <row r="6" spans="3:21" ht="15" thickBot="1" x14ac:dyDescent="0.4"/>
    <row r="7" spans="3:21" x14ac:dyDescent="0.35">
      <c r="C7" s="10"/>
      <c r="D7" s="51" t="s">
        <v>72</v>
      </c>
      <c r="E7" s="51"/>
      <c r="F7" s="51"/>
      <c r="G7" s="51"/>
      <c r="H7" s="21"/>
      <c r="I7" s="21"/>
      <c r="J7" s="21"/>
      <c r="K7" s="21"/>
      <c r="L7" s="21"/>
      <c r="M7" s="21"/>
      <c r="N7" s="21"/>
      <c r="O7" s="21"/>
      <c r="P7" s="21"/>
      <c r="Q7" s="21"/>
      <c r="R7" s="21"/>
      <c r="S7" s="21"/>
      <c r="T7" s="21"/>
      <c r="U7" s="11"/>
    </row>
    <row r="8" spans="3:21" x14ac:dyDescent="0.35">
      <c r="C8" s="12"/>
      <c r="D8" s="8"/>
      <c r="E8" s="8"/>
      <c r="F8" s="8"/>
      <c r="G8" s="8"/>
      <c r="H8" s="8"/>
      <c r="I8" s="8"/>
      <c r="J8" s="8"/>
      <c r="K8" s="8"/>
      <c r="L8" s="8"/>
      <c r="M8" s="8"/>
      <c r="N8" s="8"/>
      <c r="O8" s="8"/>
      <c r="P8" s="8"/>
      <c r="Q8" s="8"/>
      <c r="R8" s="8"/>
      <c r="S8" s="8"/>
      <c r="T8" s="8"/>
      <c r="U8" s="22"/>
    </row>
    <row r="9" spans="3:21" x14ac:dyDescent="0.35">
      <c r="C9" s="12"/>
      <c r="D9" s="41" t="s">
        <v>73</v>
      </c>
      <c r="E9" s="41"/>
      <c r="F9" s="41"/>
      <c r="G9" s="8"/>
      <c r="H9" s="8"/>
      <c r="I9" s="8"/>
      <c r="J9" s="8"/>
      <c r="K9" s="8"/>
      <c r="L9" s="8"/>
      <c r="M9" s="8"/>
      <c r="N9" s="8"/>
      <c r="O9" s="8"/>
      <c r="P9" s="8"/>
      <c r="Q9" s="8"/>
      <c r="R9" s="8"/>
      <c r="S9" s="8"/>
      <c r="T9" s="8"/>
      <c r="U9" s="22"/>
    </row>
    <row r="10" spans="3:21" ht="15" thickBot="1" x14ac:dyDescent="0.4">
      <c r="C10" s="12"/>
      <c r="D10" s="8"/>
      <c r="E10" s="8"/>
      <c r="F10" s="8"/>
      <c r="G10" s="32"/>
      <c r="H10" s="8"/>
      <c r="I10" s="8"/>
      <c r="J10" s="8"/>
      <c r="K10" s="8"/>
      <c r="L10" s="8"/>
      <c r="M10" s="8"/>
      <c r="N10" s="8"/>
      <c r="O10" s="8"/>
      <c r="P10" s="8"/>
      <c r="Q10" s="8"/>
      <c r="R10" s="8"/>
      <c r="S10" s="8"/>
      <c r="T10" s="8"/>
      <c r="U10" s="22"/>
    </row>
    <row r="11" spans="3:21" x14ac:dyDescent="0.35">
      <c r="C11" s="12"/>
      <c r="D11" s="42" t="s">
        <v>75</v>
      </c>
      <c r="E11" s="42"/>
      <c r="F11" s="42"/>
      <c r="G11" s="49" t="s">
        <v>77</v>
      </c>
      <c r="H11" s="43" t="s">
        <v>76</v>
      </c>
      <c r="I11" s="43"/>
      <c r="J11" s="43"/>
      <c r="K11" s="25"/>
      <c r="L11" s="25"/>
      <c r="M11" s="25"/>
      <c r="N11" s="25"/>
      <c r="O11" s="25"/>
      <c r="P11" s="25"/>
      <c r="Q11" s="25"/>
      <c r="R11" s="25"/>
      <c r="S11" s="25"/>
      <c r="T11" s="26"/>
      <c r="U11" s="22"/>
    </row>
    <row r="12" spans="3:21" x14ac:dyDescent="0.35">
      <c r="C12" s="12"/>
      <c r="D12" s="1"/>
      <c r="E12" s="1"/>
      <c r="F12" s="1"/>
      <c r="G12" s="17"/>
      <c r="H12" s="1"/>
      <c r="I12" s="1"/>
      <c r="J12" s="1"/>
      <c r="K12" s="8"/>
      <c r="L12" s="8"/>
      <c r="M12" s="8"/>
      <c r="N12" s="8"/>
      <c r="O12" s="8"/>
      <c r="P12" s="8"/>
      <c r="Q12" s="8"/>
      <c r="R12" s="8"/>
      <c r="S12" s="8"/>
      <c r="T12" s="22"/>
      <c r="U12" s="22"/>
    </row>
    <row r="13" spans="3:21" x14ac:dyDescent="0.35">
      <c r="C13" s="12"/>
      <c r="D13" s="2" t="s">
        <v>2</v>
      </c>
      <c r="E13" s="2" t="s">
        <v>69</v>
      </c>
      <c r="F13" s="2" t="s">
        <v>66</v>
      </c>
      <c r="G13" s="50"/>
      <c r="H13" s="2" t="s">
        <v>2</v>
      </c>
      <c r="I13" s="2" t="s">
        <v>69</v>
      </c>
      <c r="J13" s="2" t="s">
        <v>66</v>
      </c>
      <c r="K13" s="8"/>
      <c r="L13" s="8"/>
      <c r="M13" s="8"/>
      <c r="N13" s="8"/>
      <c r="O13" s="8"/>
      <c r="P13" s="8"/>
      <c r="Q13" s="8"/>
      <c r="R13" s="8"/>
      <c r="S13" s="8"/>
      <c r="T13" s="22"/>
      <c r="U13" s="22"/>
    </row>
    <row r="14" spans="3:21" x14ac:dyDescent="0.35">
      <c r="C14" s="12"/>
      <c r="D14" s="16">
        <v>43132</v>
      </c>
      <c r="E14" s="1">
        <v>1494.2</v>
      </c>
      <c r="F14" s="14">
        <v>0</v>
      </c>
      <c r="G14" s="17"/>
      <c r="H14" s="16">
        <v>43891</v>
      </c>
      <c r="I14" s="1">
        <v>1609.8</v>
      </c>
      <c r="J14" s="14">
        <v>0</v>
      </c>
      <c r="K14" s="8"/>
      <c r="L14" s="8"/>
      <c r="M14" s="8"/>
      <c r="N14" s="8"/>
      <c r="O14" s="8"/>
      <c r="P14" s="8"/>
      <c r="Q14" s="8"/>
      <c r="R14" s="8"/>
      <c r="S14" s="8"/>
      <c r="T14" s="22"/>
      <c r="U14" s="22"/>
    </row>
    <row r="15" spans="3:21" x14ac:dyDescent="0.35">
      <c r="C15" s="12"/>
      <c r="D15" s="16">
        <v>43160</v>
      </c>
      <c r="E15" s="1">
        <v>1489.7</v>
      </c>
      <c r="F15" s="14">
        <f>(E15-E14)/E14</f>
        <v>-3.0116450274394325E-3</v>
      </c>
      <c r="G15" s="17"/>
      <c r="H15" s="44">
        <v>43922</v>
      </c>
      <c r="I15" s="1">
        <v>1617.2</v>
      </c>
      <c r="J15" s="14">
        <f>(I15-I14)/I14</f>
        <v>4.5968443284880676E-3</v>
      </c>
      <c r="K15" s="8"/>
      <c r="L15" s="8"/>
      <c r="M15" s="8"/>
      <c r="N15" s="8"/>
      <c r="O15" s="8"/>
      <c r="P15" s="8"/>
      <c r="Q15" s="8"/>
      <c r="R15" s="8"/>
      <c r="S15" s="8"/>
      <c r="T15" s="22"/>
      <c r="U15" s="22"/>
    </row>
    <row r="16" spans="3:21" x14ac:dyDescent="0.35">
      <c r="C16" s="12"/>
      <c r="D16" s="16">
        <v>43191</v>
      </c>
      <c r="E16" s="1">
        <v>1490</v>
      </c>
      <c r="F16" s="14">
        <f>(E16-E15)/E15</f>
        <v>2.0138282875743741E-4</v>
      </c>
      <c r="G16" s="17"/>
      <c r="H16" s="16">
        <v>43952</v>
      </c>
      <c r="I16" s="1">
        <v>1613.5</v>
      </c>
      <c r="J16" s="14">
        <f>(I16-I15)/I15</f>
        <v>-2.28790502102402E-3</v>
      </c>
      <c r="K16" s="8"/>
      <c r="L16" s="8"/>
      <c r="M16" s="8"/>
      <c r="N16" s="8"/>
      <c r="O16" s="8"/>
      <c r="P16" s="8"/>
      <c r="Q16" s="8"/>
      <c r="R16" s="8"/>
      <c r="S16" s="8"/>
      <c r="T16" s="22"/>
      <c r="U16" s="22"/>
    </row>
    <row r="17" spans="3:21" x14ac:dyDescent="0.35">
      <c r="C17" s="12"/>
      <c r="D17" s="16">
        <v>43221</v>
      </c>
      <c r="E17" s="1">
        <v>1491.8</v>
      </c>
      <c r="F17" s="14">
        <f>(E17-E16)/E16</f>
        <v>1.2080536912751373E-3</v>
      </c>
      <c r="G17" s="17"/>
      <c r="H17" s="16">
        <v>43983</v>
      </c>
      <c r="I17" s="1">
        <v>1673.4</v>
      </c>
      <c r="J17" s="14">
        <f>(I17-I16)/I16</f>
        <v>3.7124264022311802E-2</v>
      </c>
      <c r="K17" s="8"/>
      <c r="L17" s="8"/>
      <c r="M17" s="8"/>
      <c r="N17" s="8"/>
      <c r="O17" s="8"/>
      <c r="P17" s="8"/>
      <c r="Q17" s="8"/>
      <c r="R17" s="8"/>
      <c r="S17" s="8"/>
      <c r="T17" s="22"/>
      <c r="U17" s="22"/>
    </row>
    <row r="18" spans="3:21" x14ac:dyDescent="0.35">
      <c r="C18" s="12"/>
      <c r="D18" s="16">
        <v>43252</v>
      </c>
      <c r="E18" s="1">
        <v>1504.4</v>
      </c>
      <c r="F18" s="14">
        <f>(E18-E17)/E17</f>
        <v>8.4461724091702221E-3</v>
      </c>
      <c r="G18" s="17"/>
      <c r="H18" s="16">
        <v>44013</v>
      </c>
      <c r="I18" s="1">
        <v>1673.4</v>
      </c>
      <c r="J18" s="14">
        <f>(I18-I17)/I17</f>
        <v>0</v>
      </c>
      <c r="K18" s="8"/>
      <c r="L18" s="8"/>
      <c r="M18" s="8"/>
      <c r="N18" s="8"/>
      <c r="O18" s="8"/>
      <c r="P18" s="8"/>
      <c r="Q18" s="8"/>
      <c r="R18" s="8"/>
      <c r="S18" s="8"/>
      <c r="T18" s="22"/>
      <c r="U18" s="22"/>
    </row>
    <row r="19" spans="3:21" x14ac:dyDescent="0.35">
      <c r="C19" s="12"/>
      <c r="D19" s="16">
        <v>43282</v>
      </c>
      <c r="E19" s="1">
        <v>1523.6</v>
      </c>
      <c r="F19" s="14">
        <f>(E19-E18)/E18</f>
        <v>1.2762563148098788E-2</v>
      </c>
      <c r="G19" s="17"/>
      <c r="H19" s="16">
        <v>44044</v>
      </c>
      <c r="I19" s="1">
        <v>1697.6</v>
      </c>
      <c r="J19" s="14">
        <f>(I19-I18)/I18</f>
        <v>1.4461575236046263E-2</v>
      </c>
      <c r="K19" s="8"/>
      <c r="L19" s="8"/>
      <c r="M19" s="8"/>
      <c r="N19" s="8"/>
      <c r="O19" s="8"/>
      <c r="P19" s="8"/>
      <c r="Q19" s="8"/>
      <c r="R19" s="8"/>
      <c r="S19" s="8"/>
      <c r="T19" s="22"/>
      <c r="U19" s="22"/>
    </row>
    <row r="20" spans="3:21" x14ac:dyDescent="0.35">
      <c r="C20" s="12"/>
      <c r="D20" s="16">
        <v>43313</v>
      </c>
      <c r="E20" s="1">
        <v>1525.9</v>
      </c>
      <c r="F20" s="14">
        <f>(E20-E19)/E19</f>
        <v>1.509582567603165E-3</v>
      </c>
      <c r="G20" s="17"/>
      <c r="H20" s="16">
        <v>44075</v>
      </c>
      <c r="I20" s="1">
        <v>1706.8</v>
      </c>
      <c r="J20" s="14">
        <f>(I20-I19)/I19</f>
        <v>5.4194156456173689E-3</v>
      </c>
      <c r="K20" s="8"/>
      <c r="L20" s="8"/>
      <c r="M20" s="8"/>
      <c r="N20" s="8"/>
      <c r="O20" s="8"/>
      <c r="P20" s="8"/>
      <c r="Q20" s="8"/>
      <c r="R20" s="8"/>
      <c r="S20" s="8"/>
      <c r="T20" s="22"/>
      <c r="U20" s="22"/>
    </row>
    <row r="21" spans="3:21" x14ac:dyDescent="0.35">
      <c r="C21" s="12"/>
      <c r="D21" s="16">
        <v>43344</v>
      </c>
      <c r="E21" s="1">
        <v>1508.3</v>
      </c>
      <c r="F21" s="14">
        <f>(E21-E20)/E20</f>
        <v>-1.153417655154344E-2</v>
      </c>
      <c r="G21" s="17"/>
      <c r="H21" s="16">
        <v>44105</v>
      </c>
      <c r="I21" s="1">
        <v>1743.2</v>
      </c>
      <c r="J21" s="14">
        <f>(I21-I20)/I20</f>
        <v>2.1326458870400803E-2</v>
      </c>
      <c r="K21" s="8"/>
      <c r="L21" s="8"/>
      <c r="M21" s="8"/>
      <c r="N21" s="8"/>
      <c r="O21" s="8"/>
      <c r="P21" s="8"/>
      <c r="Q21" s="8"/>
      <c r="R21" s="8"/>
      <c r="S21" s="8"/>
      <c r="T21" s="22"/>
      <c r="U21" s="22"/>
    </row>
    <row r="22" spans="3:21" x14ac:dyDescent="0.35">
      <c r="C22" s="12"/>
      <c r="D22" s="16">
        <v>43374</v>
      </c>
      <c r="E22" s="1">
        <v>1502.9</v>
      </c>
      <c r="F22" s="14">
        <f>(E22-E21)/E21</f>
        <v>-3.5801896174500192E-3</v>
      </c>
      <c r="G22" s="17"/>
      <c r="H22" s="16">
        <v>44136</v>
      </c>
      <c r="I22" s="1">
        <v>1784.4</v>
      </c>
      <c r="J22" s="14">
        <f>(I22-I21)/I21</f>
        <v>2.3634694814134948E-2</v>
      </c>
      <c r="K22" s="8"/>
      <c r="L22" s="8"/>
      <c r="M22" s="8"/>
      <c r="N22" s="8"/>
      <c r="O22" s="8"/>
      <c r="P22" s="8"/>
      <c r="Q22" s="8"/>
      <c r="R22" s="8"/>
      <c r="S22" s="8"/>
      <c r="T22" s="22"/>
      <c r="U22" s="22"/>
    </row>
    <row r="23" spans="3:21" x14ac:dyDescent="0.35">
      <c r="C23" s="12"/>
      <c r="D23" s="16">
        <v>43405</v>
      </c>
      <c r="E23" s="1">
        <v>1502.5</v>
      </c>
      <c r="F23" s="14">
        <f>(E23-E22)/E22</f>
        <v>-2.6615210592859865E-4</v>
      </c>
      <c r="G23" s="17"/>
      <c r="H23" s="16">
        <v>44166</v>
      </c>
      <c r="I23" s="1">
        <v>1794.5</v>
      </c>
      <c r="J23" s="14">
        <f>(I23-I22)/I22</f>
        <v>5.6601658820891665E-3</v>
      </c>
      <c r="K23" s="8"/>
      <c r="L23" s="8"/>
      <c r="M23" s="8"/>
      <c r="N23" s="8"/>
      <c r="O23" s="8"/>
      <c r="P23" s="8"/>
      <c r="Q23" s="8"/>
      <c r="R23" s="8"/>
      <c r="S23" s="8"/>
      <c r="T23" s="22"/>
      <c r="U23" s="22"/>
    </row>
    <row r="24" spans="3:21" x14ac:dyDescent="0.35">
      <c r="C24" s="12"/>
      <c r="D24" s="16">
        <v>43435</v>
      </c>
      <c r="E24" s="1">
        <v>1490.8</v>
      </c>
      <c r="F24" s="14">
        <f>(E24-E23)/E23</f>
        <v>-7.7870216306156707E-3</v>
      </c>
      <c r="G24" s="17"/>
      <c r="H24" s="16">
        <v>44197</v>
      </c>
      <c r="I24" s="1">
        <v>1763.7</v>
      </c>
      <c r="J24" s="14">
        <f>(I24-I23)/I23</f>
        <v>-1.716355530788518E-2</v>
      </c>
      <c r="K24" s="8"/>
      <c r="L24" s="8"/>
      <c r="M24" s="8"/>
      <c r="N24" s="8"/>
      <c r="O24" s="8"/>
      <c r="P24" s="8"/>
      <c r="Q24" s="8"/>
      <c r="R24" s="8"/>
      <c r="S24" s="8"/>
      <c r="T24" s="22"/>
      <c r="U24" s="22"/>
    </row>
    <row r="25" spans="3:21" x14ac:dyDescent="0.35">
      <c r="C25" s="12"/>
      <c r="D25" s="16">
        <v>43466</v>
      </c>
      <c r="E25" s="1">
        <v>1482.7</v>
      </c>
      <c r="F25" s="14">
        <f>(E25-E24)/E24</f>
        <v>-5.4333243895894213E-3</v>
      </c>
      <c r="G25" s="17"/>
      <c r="H25" s="16">
        <v>44228</v>
      </c>
      <c r="I25" s="1">
        <v>1726.9</v>
      </c>
      <c r="J25" s="14">
        <f>(I25-I24)/I24</f>
        <v>-2.0865226512445399E-2</v>
      </c>
      <c r="K25" s="8"/>
      <c r="L25" s="8"/>
      <c r="M25" s="8"/>
      <c r="N25" s="8"/>
      <c r="O25" s="8"/>
      <c r="P25" s="8"/>
      <c r="Q25" s="8"/>
      <c r="R25" s="8"/>
      <c r="S25" s="8"/>
      <c r="T25" s="22"/>
      <c r="U25" s="22"/>
    </row>
    <row r="26" spans="3:21" x14ac:dyDescent="0.35">
      <c r="C26" s="12"/>
      <c r="D26" s="16">
        <v>43497</v>
      </c>
      <c r="E26" s="1">
        <v>1486</v>
      </c>
      <c r="F26" s="14">
        <f>(E26-E25)/E25</f>
        <v>2.22566938692922E-3</v>
      </c>
      <c r="G26" s="17"/>
      <c r="H26" s="16">
        <v>44256</v>
      </c>
      <c r="I26" s="1">
        <v>1726.2</v>
      </c>
      <c r="J26" s="14">
        <f>(I26-I25)/I25</f>
        <v>-4.0535062829350014E-4</v>
      </c>
      <c r="K26" s="8"/>
      <c r="L26" s="8"/>
      <c r="M26" s="8"/>
      <c r="N26" s="8"/>
      <c r="O26" s="8"/>
      <c r="P26" s="8"/>
      <c r="Q26" s="8"/>
      <c r="R26" s="8"/>
      <c r="S26" s="8"/>
      <c r="T26" s="22"/>
      <c r="U26" s="22"/>
    </row>
    <row r="27" spans="3:21" x14ac:dyDescent="0.35">
      <c r="C27" s="12"/>
      <c r="D27" s="16">
        <v>43525</v>
      </c>
      <c r="E27" s="1">
        <v>1491.1</v>
      </c>
      <c r="F27" s="14">
        <f>(E27-E26)/E26</f>
        <v>3.4320323014804233E-3</v>
      </c>
      <c r="G27" s="17"/>
      <c r="H27" s="16">
        <v>44287</v>
      </c>
      <c r="I27" s="1">
        <v>1748.5</v>
      </c>
      <c r="J27" s="14">
        <f>(I27-I26)/I26</f>
        <v>1.2918549414899753E-2</v>
      </c>
      <c r="K27" s="8"/>
      <c r="L27" s="8"/>
      <c r="M27" s="8"/>
      <c r="N27" s="8"/>
      <c r="O27" s="8"/>
      <c r="P27" s="8"/>
      <c r="Q27" s="8"/>
      <c r="R27" s="8"/>
      <c r="S27" s="8"/>
      <c r="T27" s="22"/>
      <c r="U27" s="22"/>
    </row>
    <row r="28" spans="3:21" x14ac:dyDescent="0.35">
      <c r="C28" s="12"/>
      <c r="D28" s="16">
        <v>43556</v>
      </c>
      <c r="E28" s="1">
        <v>1486.6</v>
      </c>
      <c r="F28" s="14">
        <f>(E28-E27)/E27</f>
        <v>-3.0179062437126953E-3</v>
      </c>
      <c r="G28" s="17"/>
      <c r="H28" s="16">
        <v>44317</v>
      </c>
      <c r="I28" s="1">
        <v>1785.7</v>
      </c>
      <c r="J28" s="14">
        <f>(I28-I27)/I27</f>
        <v>2.1275378896196767E-2</v>
      </c>
      <c r="K28" s="8"/>
      <c r="L28" s="8"/>
      <c r="M28" s="8"/>
      <c r="N28" s="8"/>
      <c r="O28" s="8"/>
      <c r="P28" s="8"/>
      <c r="Q28" s="8"/>
      <c r="R28" s="8"/>
      <c r="S28" s="8"/>
      <c r="T28" s="22"/>
      <c r="U28" s="22"/>
    </row>
    <row r="29" spans="3:21" x14ac:dyDescent="0.35">
      <c r="C29" s="12"/>
      <c r="D29" s="16">
        <v>43586</v>
      </c>
      <c r="E29" s="1">
        <v>1517</v>
      </c>
      <c r="F29" s="14">
        <f>(E29-E28)/E28</f>
        <v>2.0449347504372457E-2</v>
      </c>
      <c r="G29" s="17"/>
      <c r="H29" s="16">
        <v>44348</v>
      </c>
      <c r="I29" s="1">
        <v>1811.3</v>
      </c>
      <c r="J29" s="14">
        <f>(I29-I28)/I28</f>
        <v>1.433611468891746E-2</v>
      </c>
      <c r="K29" s="8"/>
      <c r="L29" s="8"/>
      <c r="M29" s="8"/>
      <c r="N29" s="8"/>
      <c r="O29" s="8"/>
      <c r="P29" s="8"/>
      <c r="Q29" s="8"/>
      <c r="R29" s="8"/>
      <c r="S29" s="8"/>
      <c r="T29" s="22"/>
      <c r="U29" s="22"/>
    </row>
    <row r="30" spans="3:21" x14ac:dyDescent="0.35">
      <c r="C30" s="12"/>
      <c r="D30" s="16">
        <v>43617</v>
      </c>
      <c r="E30" s="1">
        <v>1537.2</v>
      </c>
      <c r="F30" s="14">
        <f>(E30-E29)/E29</f>
        <v>1.3315754779169443E-2</v>
      </c>
      <c r="G30" s="17"/>
      <c r="H30" s="16">
        <v>44378</v>
      </c>
      <c r="I30" s="1">
        <v>1822.1</v>
      </c>
      <c r="J30" s="14">
        <f>(I30-I29)/I29</f>
        <v>5.962568321095321E-3</v>
      </c>
      <c r="K30" s="8"/>
      <c r="L30" s="8"/>
      <c r="M30" s="8"/>
      <c r="N30" s="8"/>
      <c r="O30" s="8"/>
      <c r="P30" s="8"/>
      <c r="Q30" s="8"/>
      <c r="R30" s="8"/>
      <c r="S30" s="8"/>
      <c r="T30" s="22"/>
      <c r="U30" s="22"/>
    </row>
    <row r="31" spans="3:21" x14ac:dyDescent="0.35">
      <c r="C31" s="12"/>
      <c r="D31" s="16">
        <v>43647</v>
      </c>
      <c r="E31" s="1">
        <v>1558.1</v>
      </c>
      <c r="F31" s="14">
        <f>(E31-E30)/E30</f>
        <v>1.3596148842050392E-2</v>
      </c>
      <c r="G31" s="17"/>
      <c r="H31" s="16">
        <v>44409</v>
      </c>
      <c r="I31" s="1">
        <v>1815.3</v>
      </c>
      <c r="J31" s="14">
        <f>(I31-I30)/I30</f>
        <v>-3.731957631304514E-3</v>
      </c>
      <c r="K31" s="8"/>
      <c r="L31" s="8"/>
      <c r="M31" s="8"/>
      <c r="N31" s="8"/>
      <c r="O31" s="8"/>
      <c r="P31" s="8"/>
      <c r="Q31" s="8"/>
      <c r="R31" s="8"/>
      <c r="S31" s="8"/>
      <c r="T31" s="22"/>
      <c r="U31" s="22"/>
    </row>
    <row r="32" spans="3:21" x14ac:dyDescent="0.35">
      <c r="C32" s="12"/>
      <c r="D32" s="16">
        <v>43678</v>
      </c>
      <c r="E32" s="1">
        <v>1565.7</v>
      </c>
      <c r="F32" s="14">
        <f>(E32-E31)/E31</f>
        <v>4.8777357037418246E-3</v>
      </c>
      <c r="G32" s="17"/>
      <c r="H32" s="16">
        <v>44440</v>
      </c>
      <c r="I32" s="1">
        <v>1815.3</v>
      </c>
      <c r="J32" s="14">
        <f>(I32-I31)/I31</f>
        <v>0</v>
      </c>
      <c r="K32" s="8"/>
      <c r="L32" s="8"/>
      <c r="M32" s="8"/>
      <c r="N32" s="8"/>
      <c r="O32" s="8"/>
      <c r="P32" s="8"/>
      <c r="Q32" s="8"/>
      <c r="R32" s="8"/>
      <c r="S32" s="8"/>
      <c r="T32" s="22"/>
      <c r="U32" s="22"/>
    </row>
    <row r="33" spans="3:21" x14ac:dyDescent="0.35">
      <c r="C33" s="12"/>
      <c r="D33" s="16">
        <v>43709</v>
      </c>
      <c r="E33" s="1">
        <v>1575.7</v>
      </c>
      <c r="F33" s="14">
        <f>(E33-E32)/E32</f>
        <v>6.3869195886823785E-3</v>
      </c>
      <c r="G33" s="17"/>
      <c r="H33" s="16">
        <v>44470</v>
      </c>
      <c r="I33" s="1">
        <v>1844.6</v>
      </c>
      <c r="J33" s="14">
        <f>(I33-I32)/I32</f>
        <v>1.6140582823775659E-2</v>
      </c>
      <c r="K33" s="8"/>
      <c r="L33" s="8"/>
      <c r="M33" s="8"/>
      <c r="N33" s="8"/>
      <c r="O33" s="8"/>
      <c r="P33" s="8"/>
      <c r="Q33" s="8"/>
      <c r="R33" s="8"/>
      <c r="S33" s="8"/>
      <c r="T33" s="22"/>
      <c r="U33" s="22"/>
    </row>
    <row r="34" spans="3:21" x14ac:dyDescent="0.35">
      <c r="C34" s="12"/>
      <c r="D34" s="16">
        <v>43739</v>
      </c>
      <c r="E34" s="1">
        <v>1600.9</v>
      </c>
      <c r="F34" s="14">
        <f>(E34-E33)/E33</f>
        <v>1.5992892047978706E-2</v>
      </c>
      <c r="G34" s="17"/>
      <c r="H34" s="16">
        <v>44501</v>
      </c>
      <c r="I34" s="1">
        <v>1860.7</v>
      </c>
      <c r="J34" s="14">
        <f>(I34-I33)/I33</f>
        <v>8.7281795511222685E-3</v>
      </c>
      <c r="K34" s="8"/>
      <c r="L34" s="8"/>
      <c r="M34" s="8"/>
      <c r="N34" s="8"/>
      <c r="O34" s="8"/>
      <c r="P34" s="8"/>
      <c r="Q34" s="8"/>
      <c r="R34" s="8"/>
      <c r="S34" s="8"/>
      <c r="T34" s="22"/>
      <c r="U34" s="22"/>
    </row>
    <row r="35" spans="3:21" x14ac:dyDescent="0.35">
      <c r="C35" s="12"/>
      <c r="D35" s="16">
        <v>43770</v>
      </c>
      <c r="E35" s="1">
        <v>1623.7</v>
      </c>
      <c r="F35" s="14">
        <f>(E35-E34)/E34</f>
        <v>1.4241988881254265E-2</v>
      </c>
      <c r="G35" s="17"/>
      <c r="H35" s="16">
        <v>44531</v>
      </c>
      <c r="I35" s="1">
        <v>1848.5</v>
      </c>
      <c r="J35" s="14">
        <f>(I35-I34)/I34</f>
        <v>-6.5566722201322323E-3</v>
      </c>
      <c r="K35" s="8"/>
      <c r="L35" s="8"/>
      <c r="M35" s="8"/>
      <c r="N35" s="8"/>
      <c r="O35" s="8"/>
      <c r="P35" s="8"/>
      <c r="Q35" s="8"/>
      <c r="R35" s="8"/>
      <c r="S35" s="8"/>
      <c r="T35" s="22"/>
      <c r="U35" s="22"/>
    </row>
    <row r="36" spans="3:21" x14ac:dyDescent="0.35">
      <c r="C36" s="12"/>
      <c r="D36" s="16">
        <v>43800</v>
      </c>
      <c r="E36" s="1">
        <v>1655.3</v>
      </c>
      <c r="F36" s="14">
        <f>(E36-E35)/E35</f>
        <v>1.9461723224733576E-2</v>
      </c>
      <c r="G36" s="17"/>
      <c r="H36" s="16">
        <v>44562</v>
      </c>
      <c r="I36" s="1">
        <v>1833.5</v>
      </c>
      <c r="J36" s="14">
        <f>(I36-I35)/I35</f>
        <v>-8.1146875845279961E-3</v>
      </c>
      <c r="K36" s="8"/>
      <c r="L36" s="8"/>
      <c r="M36" s="8"/>
      <c r="N36" s="8"/>
      <c r="O36" s="8"/>
      <c r="P36" s="8"/>
      <c r="Q36" s="8"/>
      <c r="R36" s="8"/>
      <c r="S36" s="8"/>
      <c r="T36" s="22"/>
      <c r="U36" s="22"/>
    </row>
    <row r="37" spans="3:21" x14ac:dyDescent="0.35">
      <c r="C37" s="12"/>
      <c r="D37" s="16">
        <v>43831</v>
      </c>
      <c r="E37" s="1">
        <v>1650.8</v>
      </c>
      <c r="F37" s="14">
        <f>(E37-E36)/E36</f>
        <v>-2.7185404458406333E-3</v>
      </c>
      <c r="G37" s="17"/>
      <c r="H37" s="16">
        <v>44593</v>
      </c>
      <c r="I37" s="1">
        <v>1830.3</v>
      </c>
      <c r="J37" s="14">
        <f>(I37-I36)/I36</f>
        <v>-1.7452958821925527E-3</v>
      </c>
      <c r="K37" s="8"/>
      <c r="L37" s="8"/>
      <c r="M37" s="8"/>
      <c r="N37" s="8"/>
      <c r="O37" s="8"/>
      <c r="P37" s="8"/>
      <c r="Q37" s="8"/>
      <c r="R37" s="8"/>
      <c r="S37" s="8"/>
      <c r="T37" s="22"/>
      <c r="U37" s="22"/>
    </row>
    <row r="38" spans="3:21" ht="15" thickBot="1" x14ac:dyDescent="0.4">
      <c r="C38" s="12"/>
      <c r="D38" s="16">
        <v>43862</v>
      </c>
      <c r="E38" s="1">
        <v>1624.6</v>
      </c>
      <c r="F38" s="14">
        <f>(E38-E37)/E37</f>
        <v>-1.5871092803489244E-2</v>
      </c>
      <c r="G38" s="18"/>
      <c r="H38" s="16">
        <v>44621</v>
      </c>
      <c r="I38" s="1">
        <v>1850.5</v>
      </c>
      <c r="J38" s="14">
        <f>(I38-I37)/I37</f>
        <v>1.1036442113314782E-2</v>
      </c>
      <c r="K38" s="23"/>
      <c r="L38" s="23"/>
      <c r="M38" s="23"/>
      <c r="N38" s="23"/>
      <c r="O38" s="23"/>
      <c r="P38" s="23"/>
      <c r="Q38" s="23"/>
      <c r="R38" s="23"/>
      <c r="S38" s="23"/>
      <c r="T38" s="24"/>
      <c r="U38" s="22"/>
    </row>
    <row r="39" spans="3:21" x14ac:dyDescent="0.35">
      <c r="C39" s="12"/>
      <c r="D39" s="19"/>
      <c r="E39" s="8"/>
      <c r="F39" s="20"/>
      <c r="G39" s="32"/>
      <c r="H39" s="19"/>
      <c r="I39" s="8"/>
      <c r="J39" s="8"/>
      <c r="K39" s="8"/>
      <c r="L39" s="8"/>
      <c r="M39" s="8"/>
      <c r="N39" s="8"/>
      <c r="O39" s="8"/>
      <c r="P39" s="8"/>
      <c r="Q39" s="8"/>
      <c r="R39" s="8"/>
      <c r="S39" s="8"/>
      <c r="T39" s="8"/>
      <c r="U39" s="22"/>
    </row>
    <row r="40" spans="3:21" x14ac:dyDescent="0.35">
      <c r="C40" s="12"/>
      <c r="D40" s="19"/>
      <c r="E40" s="8"/>
      <c r="F40" s="20"/>
      <c r="G40" s="32"/>
      <c r="H40" s="19"/>
      <c r="I40" s="8"/>
      <c r="J40" s="8"/>
      <c r="K40" s="8"/>
      <c r="L40" s="8"/>
      <c r="M40" s="8"/>
      <c r="N40" s="8"/>
      <c r="O40" s="8"/>
      <c r="P40" s="8"/>
      <c r="Q40" s="8"/>
      <c r="R40" s="8"/>
      <c r="S40" s="8"/>
      <c r="T40" s="8"/>
      <c r="U40" s="22"/>
    </row>
    <row r="41" spans="3:21" x14ac:dyDescent="0.35">
      <c r="C41" s="12"/>
      <c r="D41" s="19"/>
      <c r="E41" s="8"/>
      <c r="F41" s="20"/>
      <c r="G41" s="32"/>
      <c r="H41" s="19"/>
      <c r="I41" s="8"/>
      <c r="J41" s="8"/>
      <c r="K41" s="8"/>
      <c r="L41" s="8"/>
      <c r="M41" s="8"/>
      <c r="N41" s="8"/>
      <c r="O41" s="8"/>
      <c r="P41" s="8"/>
      <c r="Q41" s="8"/>
      <c r="R41" s="8"/>
      <c r="S41" s="8"/>
      <c r="T41" s="8"/>
      <c r="U41" s="22"/>
    </row>
    <row r="42" spans="3:21" ht="15" thickBot="1" x14ac:dyDescent="0.4">
      <c r="C42" s="12"/>
      <c r="D42" s="8"/>
      <c r="E42" s="8"/>
      <c r="F42" s="8"/>
      <c r="G42" s="8"/>
      <c r="H42" s="8"/>
      <c r="I42" s="8"/>
      <c r="J42" s="8"/>
      <c r="K42" s="8"/>
      <c r="L42" s="8"/>
      <c r="M42" s="8"/>
      <c r="N42" s="8"/>
      <c r="O42" s="8"/>
      <c r="P42" s="8"/>
      <c r="Q42" s="8"/>
      <c r="R42" s="8"/>
      <c r="S42" s="8"/>
      <c r="T42" s="8"/>
      <c r="U42" s="22"/>
    </row>
    <row r="43" spans="3:21" x14ac:dyDescent="0.35">
      <c r="C43" s="12"/>
      <c r="D43" s="46" t="s">
        <v>78</v>
      </c>
      <c r="E43" s="47"/>
      <c r="F43" s="48"/>
      <c r="G43" s="45"/>
      <c r="H43" s="46" t="s">
        <v>79</v>
      </c>
      <c r="I43" s="47"/>
      <c r="J43" s="48"/>
      <c r="K43" s="25"/>
      <c r="L43" s="25"/>
      <c r="M43" s="25"/>
      <c r="N43" s="25"/>
      <c r="O43" s="25"/>
      <c r="P43" s="25"/>
      <c r="Q43" s="25"/>
      <c r="R43" s="25"/>
      <c r="S43" s="25"/>
      <c r="T43" s="26"/>
      <c r="U43" s="22"/>
    </row>
    <row r="44" spans="3:21" x14ac:dyDescent="0.35">
      <c r="C44" s="12"/>
      <c r="D44" s="1"/>
      <c r="E44" s="1"/>
      <c r="F44" s="1"/>
      <c r="G44" s="1"/>
      <c r="H44" s="1"/>
      <c r="I44" s="1"/>
      <c r="J44" s="1"/>
      <c r="K44" s="8"/>
      <c r="L44" s="8"/>
      <c r="M44" s="8"/>
      <c r="N44" s="8"/>
      <c r="O44" s="8"/>
      <c r="P44" s="8"/>
      <c r="Q44" s="8"/>
      <c r="R44" s="8"/>
      <c r="S44" s="8"/>
      <c r="T44" s="22"/>
      <c r="U44" s="22"/>
    </row>
    <row r="45" spans="3:21" x14ac:dyDescent="0.35">
      <c r="C45" s="12"/>
      <c r="D45" s="2" t="s">
        <v>2</v>
      </c>
      <c r="E45" s="2" t="s">
        <v>69</v>
      </c>
      <c r="F45" s="2" t="s">
        <v>66</v>
      </c>
      <c r="G45" s="49" t="s">
        <v>77</v>
      </c>
      <c r="H45" s="2" t="s">
        <v>2</v>
      </c>
      <c r="I45" s="2" t="s">
        <v>69</v>
      </c>
      <c r="J45" s="2" t="s">
        <v>66</v>
      </c>
      <c r="K45" s="8"/>
      <c r="L45" s="8"/>
      <c r="M45" s="8"/>
      <c r="N45" s="8"/>
      <c r="O45" s="8"/>
      <c r="P45" s="8"/>
      <c r="Q45" s="8"/>
      <c r="R45" s="8"/>
      <c r="S45" s="8"/>
      <c r="T45" s="22"/>
      <c r="U45" s="22"/>
    </row>
    <row r="46" spans="3:21" x14ac:dyDescent="0.35">
      <c r="C46" s="12"/>
      <c r="D46" s="16">
        <v>43132</v>
      </c>
      <c r="E46" s="1">
        <v>1052.0999999999999</v>
      </c>
      <c r="F46" s="14">
        <v>0</v>
      </c>
      <c r="G46" s="17"/>
      <c r="H46" s="16">
        <v>43891</v>
      </c>
      <c r="I46" s="1">
        <v>1166.3</v>
      </c>
      <c r="J46" s="14">
        <v>0</v>
      </c>
      <c r="K46" s="8"/>
      <c r="L46" s="8"/>
      <c r="M46" s="8"/>
      <c r="N46" s="8"/>
      <c r="O46" s="8"/>
      <c r="P46" s="8"/>
      <c r="Q46" s="8"/>
      <c r="R46" s="8"/>
      <c r="S46" s="8"/>
      <c r="T46" s="22"/>
      <c r="U46" s="22"/>
    </row>
    <row r="47" spans="3:21" x14ac:dyDescent="0.35">
      <c r="C47" s="12"/>
      <c r="D47" s="16">
        <v>43160</v>
      </c>
      <c r="E47" s="1">
        <v>1056.0999999999999</v>
      </c>
      <c r="F47" s="14">
        <f>(E47-E46)/E46</f>
        <v>3.8019199695846404E-3</v>
      </c>
      <c r="G47" s="17"/>
      <c r="H47" s="16">
        <v>43922</v>
      </c>
      <c r="I47" s="1">
        <v>1161.9000000000001</v>
      </c>
      <c r="J47" s="14">
        <f>(I47-I46)/I46</f>
        <v>-3.772614250192801E-3</v>
      </c>
      <c r="K47" s="8"/>
      <c r="L47" s="8"/>
      <c r="M47" s="8"/>
      <c r="N47" s="8"/>
      <c r="O47" s="8"/>
      <c r="P47" s="8"/>
      <c r="Q47" s="8"/>
      <c r="R47" s="8"/>
      <c r="S47" s="8"/>
      <c r="T47" s="22"/>
      <c r="U47" s="22"/>
    </row>
    <row r="48" spans="3:21" x14ac:dyDescent="0.35">
      <c r="C48" s="12"/>
      <c r="D48" s="16">
        <v>43191</v>
      </c>
      <c r="E48" s="1">
        <v>1063.4000000000001</v>
      </c>
      <c r="F48" s="14">
        <f>(E48-E47)/E47</f>
        <v>6.912224221191348E-3</v>
      </c>
      <c r="G48" s="17"/>
      <c r="H48" s="16">
        <v>43952</v>
      </c>
      <c r="I48" s="1">
        <v>1164.0999999999999</v>
      </c>
      <c r="J48" s="14">
        <f>(I48-I47)/I47</f>
        <v>1.8934503829932162E-3</v>
      </c>
      <c r="K48" s="8"/>
      <c r="L48" s="8"/>
      <c r="M48" s="8"/>
      <c r="N48" s="8"/>
      <c r="O48" s="8"/>
      <c r="P48" s="8"/>
      <c r="Q48" s="8"/>
      <c r="R48" s="8"/>
      <c r="S48" s="8"/>
      <c r="T48" s="22"/>
      <c r="U48" s="22"/>
    </row>
    <row r="49" spans="3:21" x14ac:dyDescent="0.35">
      <c r="C49" s="12"/>
      <c r="D49" s="16">
        <v>43221</v>
      </c>
      <c r="E49" s="1">
        <v>1069.0999999999999</v>
      </c>
      <c r="F49" s="14">
        <f>(E49-E48)/E48</f>
        <v>5.3601655068646016E-3</v>
      </c>
      <c r="G49" s="17"/>
      <c r="H49" s="16">
        <v>43983</v>
      </c>
      <c r="I49" s="1">
        <v>1181</v>
      </c>
      <c r="J49" s="14">
        <f>(I49-I48)/I48</f>
        <v>1.4517653122584049E-2</v>
      </c>
      <c r="K49" s="8"/>
      <c r="L49" s="8"/>
      <c r="M49" s="8"/>
      <c r="N49" s="8"/>
      <c r="O49" s="8"/>
      <c r="P49" s="8"/>
      <c r="Q49" s="8"/>
      <c r="R49" s="8"/>
      <c r="S49" s="8"/>
      <c r="T49" s="22"/>
      <c r="U49" s="22"/>
    </row>
    <row r="50" spans="3:21" x14ac:dyDescent="0.35">
      <c r="C50" s="12"/>
      <c r="D50" s="16">
        <v>43252</v>
      </c>
      <c r="E50" s="1">
        <v>1074</v>
      </c>
      <c r="F50" s="14">
        <f>(E50-E49)/E49</f>
        <v>4.5832943597419245E-3</v>
      </c>
      <c r="G50" s="17"/>
      <c r="H50" s="16">
        <v>44013</v>
      </c>
      <c r="I50" s="1">
        <v>1181</v>
      </c>
      <c r="J50" s="14">
        <f>(I50-I49)/I49</f>
        <v>0</v>
      </c>
      <c r="K50" s="8"/>
      <c r="L50" s="8"/>
      <c r="M50" s="8"/>
      <c r="N50" s="8"/>
      <c r="O50" s="8"/>
      <c r="P50" s="8"/>
      <c r="Q50" s="8"/>
      <c r="R50" s="8"/>
      <c r="S50" s="8"/>
      <c r="T50" s="22"/>
      <c r="U50" s="22"/>
    </row>
    <row r="51" spans="3:21" x14ac:dyDescent="0.35">
      <c r="C51" s="12"/>
      <c r="D51" s="16">
        <v>43282</v>
      </c>
      <c r="E51" s="1">
        <v>1080</v>
      </c>
      <c r="F51" s="14">
        <f>(E51-E50)/E50</f>
        <v>5.5865921787709499E-3</v>
      </c>
      <c r="G51" s="17"/>
      <c r="H51" s="16">
        <v>44044</v>
      </c>
      <c r="I51" s="1">
        <v>1192.7</v>
      </c>
      <c r="J51" s="14">
        <f>(I51-I50)/I50</f>
        <v>9.906858594411554E-3</v>
      </c>
      <c r="K51" s="8"/>
      <c r="L51" s="8"/>
      <c r="M51" s="8"/>
      <c r="N51" s="8"/>
      <c r="O51" s="8"/>
      <c r="P51" s="8"/>
      <c r="Q51" s="8"/>
      <c r="R51" s="8"/>
      <c r="S51" s="8"/>
      <c r="T51" s="22"/>
      <c r="U51" s="22"/>
    </row>
    <row r="52" spans="3:21" x14ac:dyDescent="0.35">
      <c r="C52" s="12"/>
      <c r="D52" s="16">
        <v>43313</v>
      </c>
      <c r="E52" s="1">
        <v>1085.9000000000001</v>
      </c>
      <c r="F52" s="14">
        <f>(E52-E51)/E51</f>
        <v>5.462962962963047E-3</v>
      </c>
      <c r="G52" s="17"/>
      <c r="H52" s="16">
        <v>44075</v>
      </c>
      <c r="I52" s="1">
        <v>1199.3</v>
      </c>
      <c r="J52" s="14">
        <f>(I52-I51)/I51</f>
        <v>5.5336631172968132E-3</v>
      </c>
      <c r="K52" s="8"/>
      <c r="L52" s="8"/>
      <c r="M52" s="8"/>
      <c r="N52" s="8"/>
      <c r="O52" s="8"/>
      <c r="P52" s="8"/>
      <c r="Q52" s="8"/>
      <c r="R52" s="8"/>
      <c r="S52" s="8"/>
      <c r="T52" s="22"/>
      <c r="U52" s="22"/>
    </row>
    <row r="53" spans="3:21" x14ac:dyDescent="0.35">
      <c r="C53" s="12"/>
      <c r="D53" s="16">
        <v>43344</v>
      </c>
      <c r="E53" s="1">
        <v>1092.7</v>
      </c>
      <c r="F53" s="14">
        <f>(E53-E52)/E52</f>
        <v>6.2620867483193241E-3</v>
      </c>
      <c r="G53" s="17"/>
      <c r="H53" s="16">
        <v>44105</v>
      </c>
      <c r="I53" s="1">
        <v>1201.0999999999999</v>
      </c>
      <c r="J53" s="14">
        <f>(I53-I52)/I52</f>
        <v>1.5008755107145456E-3</v>
      </c>
      <c r="K53" s="8"/>
      <c r="L53" s="8"/>
      <c r="M53" s="8"/>
      <c r="N53" s="8"/>
      <c r="O53" s="8"/>
      <c r="P53" s="8"/>
      <c r="Q53" s="8"/>
      <c r="R53" s="8"/>
      <c r="S53" s="8"/>
      <c r="T53" s="22"/>
      <c r="U53" s="22"/>
    </row>
    <row r="54" spans="3:21" x14ac:dyDescent="0.35">
      <c r="C54" s="12"/>
      <c r="D54" s="16">
        <v>43374</v>
      </c>
      <c r="E54" s="1">
        <v>1107.7</v>
      </c>
      <c r="F54" s="14">
        <f>(E54-E53)/E53</f>
        <v>1.3727464079802324E-2</v>
      </c>
      <c r="G54" s="17"/>
      <c r="H54" s="16">
        <v>44136</v>
      </c>
      <c r="I54" s="1">
        <v>1205</v>
      </c>
      <c r="J54" s="14">
        <f>(I54-I53)/I53</f>
        <v>3.2470235617351522E-3</v>
      </c>
      <c r="K54" s="8"/>
      <c r="L54" s="8"/>
      <c r="M54" s="8"/>
      <c r="N54" s="8"/>
      <c r="O54" s="8"/>
      <c r="P54" s="8"/>
      <c r="Q54" s="8"/>
      <c r="R54" s="8"/>
      <c r="S54" s="8"/>
      <c r="T54" s="22"/>
      <c r="U54" s="22"/>
    </row>
    <row r="55" spans="3:21" x14ac:dyDescent="0.35">
      <c r="C55" s="12"/>
      <c r="D55" s="16">
        <v>43405</v>
      </c>
      <c r="E55" s="1">
        <v>1107.5</v>
      </c>
      <c r="F55" s="14">
        <f>(E55-E54)/E54</f>
        <v>-1.8055430170627919E-4</v>
      </c>
      <c r="G55" s="17"/>
      <c r="H55" s="16">
        <v>44166</v>
      </c>
      <c r="I55" s="1">
        <v>1209.5</v>
      </c>
      <c r="J55" s="14">
        <f>(I55-I54)/I54</f>
        <v>3.7344398340248964E-3</v>
      </c>
      <c r="K55" s="8"/>
      <c r="L55" s="8"/>
      <c r="M55" s="8"/>
      <c r="N55" s="8"/>
      <c r="O55" s="8"/>
      <c r="P55" s="8"/>
      <c r="Q55" s="8"/>
      <c r="R55" s="8"/>
      <c r="S55" s="8"/>
      <c r="T55" s="22"/>
      <c r="U55" s="22"/>
    </row>
    <row r="56" spans="3:21" x14ac:dyDescent="0.35">
      <c r="C56" s="12"/>
      <c r="D56" s="16">
        <v>43435</v>
      </c>
      <c r="E56" s="1">
        <v>1110.3</v>
      </c>
      <c r="F56" s="14">
        <f>(E56-E55)/E55</f>
        <v>2.5282167042888978E-3</v>
      </c>
      <c r="G56" s="17"/>
      <c r="H56" s="16">
        <v>44197</v>
      </c>
      <c r="I56" s="1">
        <v>1216.5999999999999</v>
      </c>
      <c r="J56" s="14">
        <f>(I56-I55)/I55</f>
        <v>5.8701942951632155E-3</v>
      </c>
      <c r="K56" s="8"/>
      <c r="L56" s="8"/>
      <c r="M56" s="8"/>
      <c r="N56" s="8"/>
      <c r="O56" s="8"/>
      <c r="P56" s="8"/>
      <c r="Q56" s="8"/>
      <c r="R56" s="8"/>
      <c r="S56" s="8"/>
      <c r="T56" s="22"/>
      <c r="U56" s="22"/>
    </row>
    <row r="57" spans="3:21" x14ac:dyDescent="0.35">
      <c r="C57" s="12"/>
      <c r="D57" s="16">
        <v>43466</v>
      </c>
      <c r="E57" s="1">
        <v>1108.0999999999999</v>
      </c>
      <c r="F57" s="14">
        <f>(E57-E56)/E56</f>
        <v>-1.9814464559128574E-3</v>
      </c>
      <c r="G57" s="17"/>
      <c r="H57" s="16">
        <v>44228</v>
      </c>
      <c r="I57" s="1">
        <v>1229.9000000000001</v>
      </c>
      <c r="J57" s="14">
        <f>(I57-I56)/I56</f>
        <v>1.093210586881488E-2</v>
      </c>
      <c r="K57" s="8"/>
      <c r="L57" s="8"/>
      <c r="M57" s="8"/>
      <c r="N57" s="8"/>
      <c r="O57" s="8"/>
      <c r="P57" s="8"/>
      <c r="Q57" s="8"/>
      <c r="R57" s="8"/>
      <c r="S57" s="8"/>
      <c r="T57" s="22"/>
      <c r="U57" s="22"/>
    </row>
    <row r="58" spans="3:21" x14ac:dyDescent="0.35">
      <c r="C58" s="12"/>
      <c r="D58" s="16">
        <v>43497</v>
      </c>
      <c r="E58" s="1">
        <v>1110.5</v>
      </c>
      <c r="F58" s="14">
        <f>(E58-E57)/E57</f>
        <v>2.165869506362324E-3</v>
      </c>
      <c r="G58" s="17"/>
      <c r="H58" s="16">
        <v>44256</v>
      </c>
      <c r="I58" s="1">
        <v>1235</v>
      </c>
      <c r="J58" s="14">
        <f>(I58-I57)/I57</f>
        <v>4.146678591755353E-3</v>
      </c>
      <c r="K58" s="8"/>
      <c r="L58" s="8"/>
      <c r="M58" s="8"/>
      <c r="N58" s="8"/>
      <c r="O58" s="8"/>
      <c r="P58" s="8"/>
      <c r="Q58" s="8"/>
      <c r="R58" s="8"/>
      <c r="S58" s="8"/>
      <c r="T58" s="22"/>
      <c r="U58" s="22"/>
    </row>
    <row r="59" spans="3:21" x14ac:dyDescent="0.35">
      <c r="C59" s="12"/>
      <c r="D59" s="16">
        <v>43525</v>
      </c>
      <c r="E59" s="1">
        <v>1113.4000000000001</v>
      </c>
      <c r="F59" s="14">
        <f>(E59-E58)/E58</f>
        <v>2.6114362899595598E-3</v>
      </c>
      <c r="G59" s="17"/>
      <c r="H59" s="16">
        <v>44287</v>
      </c>
      <c r="I59" s="1">
        <v>1239.5999999999999</v>
      </c>
      <c r="J59" s="14">
        <f>(I59-I58)/I58</f>
        <v>3.7246963562752298E-3</v>
      </c>
      <c r="K59" s="8"/>
      <c r="L59" s="8"/>
      <c r="M59" s="8"/>
      <c r="N59" s="8"/>
      <c r="O59" s="8"/>
      <c r="P59" s="8"/>
      <c r="Q59" s="8"/>
      <c r="R59" s="8"/>
      <c r="S59" s="8"/>
      <c r="T59" s="22"/>
      <c r="U59" s="22"/>
    </row>
    <row r="60" spans="3:21" x14ac:dyDescent="0.35">
      <c r="C60" s="12"/>
      <c r="D60" s="16">
        <v>43556</v>
      </c>
      <c r="E60" s="1">
        <v>1110.5999999999999</v>
      </c>
      <c r="F60" s="14">
        <f>(E60-E59)/E59</f>
        <v>-2.5148194718880739E-3</v>
      </c>
      <c r="G60" s="17"/>
      <c r="H60" s="16">
        <v>44317</v>
      </c>
      <c r="I60" s="1">
        <v>1261.2</v>
      </c>
      <c r="J60" s="14">
        <f>(I60-I59)/I59</f>
        <v>1.7424975798644837E-2</v>
      </c>
      <c r="K60" s="8"/>
      <c r="L60" s="8"/>
      <c r="M60" s="8"/>
      <c r="N60" s="8"/>
      <c r="O60" s="8"/>
      <c r="P60" s="8"/>
      <c r="Q60" s="8"/>
      <c r="R60" s="8"/>
      <c r="S60" s="8"/>
      <c r="T60" s="22"/>
      <c r="U60" s="22"/>
    </row>
    <row r="61" spans="3:21" x14ac:dyDescent="0.35">
      <c r="C61" s="12"/>
      <c r="D61" s="16">
        <v>43586</v>
      </c>
      <c r="E61" s="1">
        <v>1118.2</v>
      </c>
      <c r="F61" s="14">
        <f>(E61-E60)/E60</f>
        <v>6.843147848010208E-3</v>
      </c>
      <c r="G61" s="17"/>
      <c r="H61" s="16">
        <v>44348</v>
      </c>
      <c r="I61" s="1">
        <v>1264.5999999999999</v>
      </c>
      <c r="J61" s="14">
        <f>(I61-I60)/I60</f>
        <v>2.6958452267680489E-3</v>
      </c>
      <c r="K61" s="8"/>
      <c r="L61" s="8"/>
      <c r="M61" s="8"/>
      <c r="N61" s="8"/>
      <c r="O61" s="8"/>
      <c r="P61" s="8"/>
      <c r="Q61" s="8"/>
      <c r="R61" s="8"/>
      <c r="S61" s="8"/>
      <c r="T61" s="22"/>
      <c r="U61" s="22"/>
    </row>
    <row r="62" spans="3:21" x14ac:dyDescent="0.35">
      <c r="C62" s="12"/>
      <c r="D62" s="16">
        <v>43617</v>
      </c>
      <c r="E62" s="1">
        <v>1122</v>
      </c>
      <c r="F62" s="14">
        <f>(E62-E61)/E61</f>
        <v>3.398318726524731E-3</v>
      </c>
      <c r="G62" s="17"/>
      <c r="H62" s="16">
        <v>44378</v>
      </c>
      <c r="I62" s="1">
        <v>1274.2</v>
      </c>
      <c r="J62" s="14">
        <f>(I62-I61)/I61</f>
        <v>7.591333227898258E-3</v>
      </c>
      <c r="K62" s="8"/>
      <c r="L62" s="8"/>
      <c r="M62" s="8"/>
      <c r="N62" s="8"/>
      <c r="O62" s="8"/>
      <c r="P62" s="8"/>
      <c r="Q62" s="8"/>
      <c r="R62" s="8"/>
      <c r="S62" s="8"/>
      <c r="T62" s="22"/>
      <c r="U62" s="22"/>
    </row>
    <row r="63" spans="3:21" x14ac:dyDescent="0.35">
      <c r="C63" s="12"/>
      <c r="D63" s="16">
        <v>43647</v>
      </c>
      <c r="E63" s="1">
        <v>1126.7</v>
      </c>
      <c r="F63" s="14">
        <f>(E63-E62)/E62</f>
        <v>4.1889483065954058E-3</v>
      </c>
      <c r="G63" s="17"/>
      <c r="H63" s="16">
        <v>44409</v>
      </c>
      <c r="I63" s="1">
        <v>1283.9000000000001</v>
      </c>
      <c r="J63" s="14">
        <f>(I63-I62)/I62</f>
        <v>7.6126196829383493E-3</v>
      </c>
      <c r="K63" s="8"/>
      <c r="L63" s="8"/>
      <c r="M63" s="8"/>
      <c r="N63" s="8"/>
      <c r="O63" s="8"/>
      <c r="P63" s="8"/>
      <c r="Q63" s="8"/>
      <c r="R63" s="8"/>
      <c r="S63" s="8"/>
      <c r="T63" s="22"/>
      <c r="U63" s="22"/>
    </row>
    <row r="64" spans="3:21" x14ac:dyDescent="0.35">
      <c r="C64" s="12"/>
      <c r="D64" s="16">
        <v>43678</v>
      </c>
      <c r="E64" s="1">
        <v>1131.7</v>
      </c>
      <c r="F64" s="14">
        <f>(E64-E63)/E63</f>
        <v>4.4377385284459035E-3</v>
      </c>
      <c r="G64" s="17"/>
      <c r="H64" s="16">
        <v>44440</v>
      </c>
      <c r="I64" s="1">
        <v>1283.9000000000001</v>
      </c>
      <c r="J64" s="14">
        <f>(I64-I63)/I63</f>
        <v>0</v>
      </c>
      <c r="K64" s="8"/>
      <c r="L64" s="8"/>
      <c r="M64" s="8"/>
      <c r="N64" s="8"/>
      <c r="O64" s="8"/>
      <c r="P64" s="8"/>
      <c r="Q64" s="8"/>
      <c r="R64" s="8"/>
      <c r="S64" s="8"/>
      <c r="T64" s="22"/>
      <c r="U64" s="22"/>
    </row>
    <row r="65" spans="3:25" x14ac:dyDescent="0.35">
      <c r="C65" s="12"/>
      <c r="D65" s="16">
        <v>43709</v>
      </c>
      <c r="E65" s="1">
        <v>1135.8</v>
      </c>
      <c r="F65" s="14">
        <f>(E65-E64)/E64</f>
        <v>3.6228682513032686E-3</v>
      </c>
      <c r="G65" s="17"/>
      <c r="H65" s="16">
        <v>44470</v>
      </c>
      <c r="I65" s="1">
        <v>1291.7</v>
      </c>
      <c r="J65" s="14">
        <f>(I65-I64)/I64</f>
        <v>6.0752395046342811E-3</v>
      </c>
      <c r="K65" s="8"/>
      <c r="L65" s="8"/>
      <c r="M65" s="8"/>
      <c r="N65" s="8"/>
      <c r="O65" s="8"/>
      <c r="P65" s="8"/>
      <c r="Q65" s="8"/>
      <c r="R65" s="8"/>
      <c r="S65" s="8"/>
      <c r="T65" s="22"/>
      <c r="U65" s="22"/>
    </row>
    <row r="66" spans="3:25" x14ac:dyDescent="0.35">
      <c r="C66" s="12"/>
      <c r="D66" s="16">
        <v>43739</v>
      </c>
      <c r="E66" s="1">
        <v>1139.4000000000001</v>
      </c>
      <c r="F66" s="14">
        <f>(E66-E65)/E65</f>
        <v>3.1695721077655719E-3</v>
      </c>
      <c r="G66" s="17"/>
      <c r="H66" s="16">
        <v>44501</v>
      </c>
      <c r="I66" s="1">
        <v>1295.5999999999999</v>
      </c>
      <c r="J66" s="14">
        <f>(I66-I65)/I65</f>
        <v>3.0192769218857812E-3</v>
      </c>
      <c r="K66" s="8"/>
      <c r="L66" s="8"/>
      <c r="M66" s="8"/>
      <c r="N66" s="8"/>
      <c r="O66" s="8"/>
      <c r="P66" s="8"/>
      <c r="Q66" s="8"/>
      <c r="R66" s="8"/>
      <c r="S66" s="8"/>
      <c r="T66" s="22"/>
      <c r="U66" s="22"/>
    </row>
    <row r="67" spans="3:25" x14ac:dyDescent="0.35">
      <c r="C67" s="12"/>
      <c r="D67" s="16">
        <v>43770</v>
      </c>
      <c r="E67" s="1">
        <v>1143.3</v>
      </c>
      <c r="F67" s="14">
        <f>(E67-E66)/E66</f>
        <v>3.4228541337544879E-3</v>
      </c>
      <c r="G67" s="17"/>
      <c r="H67" s="16">
        <v>44531</v>
      </c>
      <c r="I67" s="1">
        <v>1300.2</v>
      </c>
      <c r="J67" s="14">
        <f>(I67-I66)/I66</f>
        <v>3.5504785427602167E-3</v>
      </c>
      <c r="K67" s="8"/>
      <c r="L67" s="8"/>
      <c r="M67" s="8"/>
      <c r="N67" s="8"/>
      <c r="O67" s="8"/>
      <c r="P67" s="8"/>
      <c r="Q67" s="8"/>
      <c r="R67" s="8"/>
      <c r="S67" s="8"/>
      <c r="T67" s="22"/>
      <c r="U67" s="22"/>
    </row>
    <row r="68" spans="3:25" x14ac:dyDescent="0.35">
      <c r="C68" s="12"/>
      <c r="D68" s="16">
        <v>43800</v>
      </c>
      <c r="E68" s="1">
        <v>1150.5999999999999</v>
      </c>
      <c r="F68" s="14">
        <f>(E68-E67)/E67</f>
        <v>6.3850258025014914E-3</v>
      </c>
      <c r="G68" s="17"/>
      <c r="H68" s="16">
        <v>44562</v>
      </c>
      <c r="I68" s="1">
        <v>1304.8</v>
      </c>
      <c r="J68" s="14">
        <f>(I68-I67)/I67</f>
        <v>3.5379172435009297E-3</v>
      </c>
      <c r="K68" s="8"/>
      <c r="L68" s="8"/>
      <c r="M68" s="8"/>
      <c r="N68" s="8"/>
      <c r="O68" s="8"/>
      <c r="P68" s="8"/>
      <c r="Q68" s="8"/>
      <c r="R68" s="8"/>
      <c r="S68" s="8"/>
      <c r="T68" s="22"/>
      <c r="U68" s="22"/>
    </row>
    <row r="69" spans="3:25" x14ac:dyDescent="0.35">
      <c r="C69" s="12"/>
      <c r="D69" s="16">
        <v>43831</v>
      </c>
      <c r="E69" s="1">
        <v>1157.5</v>
      </c>
      <c r="F69" s="14">
        <f>(E69-E68)/E68</f>
        <v>5.9968711976360958E-3</v>
      </c>
      <c r="G69" s="17"/>
      <c r="H69" s="16">
        <v>44593</v>
      </c>
      <c r="I69" s="1">
        <v>1312</v>
      </c>
      <c r="J69" s="14">
        <f>(I69-I68)/I68</f>
        <v>5.5180870631514759E-3</v>
      </c>
      <c r="K69" s="8"/>
      <c r="L69" s="8"/>
      <c r="M69" s="8"/>
      <c r="N69" s="8"/>
      <c r="O69" s="8"/>
      <c r="P69" s="8"/>
      <c r="Q69" s="8"/>
      <c r="R69" s="8"/>
      <c r="S69" s="8"/>
      <c r="T69" s="22"/>
      <c r="U69" s="22"/>
    </row>
    <row r="70" spans="3:25" ht="15" thickBot="1" x14ac:dyDescent="0.4">
      <c r="C70" s="12"/>
      <c r="D70" s="16">
        <v>43862</v>
      </c>
      <c r="E70" s="1">
        <v>1162</v>
      </c>
      <c r="F70" s="14">
        <f>(E70-E69)/E69</f>
        <v>3.8876889848812094E-3</v>
      </c>
      <c r="G70" s="18"/>
      <c r="H70" s="16">
        <v>44621</v>
      </c>
      <c r="I70" s="1">
        <v>1322</v>
      </c>
      <c r="J70" s="14">
        <f>(I70-I69)/I69</f>
        <v>7.621951219512195E-3</v>
      </c>
      <c r="K70" s="23"/>
      <c r="L70" s="23"/>
      <c r="M70" s="23"/>
      <c r="N70" s="23"/>
      <c r="O70" s="23"/>
      <c r="P70" s="23"/>
      <c r="Q70" s="23"/>
      <c r="R70" s="23"/>
      <c r="S70" s="23"/>
      <c r="T70" s="24"/>
      <c r="U70" s="22"/>
    </row>
    <row r="71" spans="3:25" x14ac:dyDescent="0.35">
      <c r="C71" s="12"/>
      <c r="D71" s="8"/>
      <c r="E71" s="8"/>
      <c r="F71" s="8"/>
      <c r="G71" s="8"/>
      <c r="H71" s="8"/>
      <c r="I71" s="8"/>
      <c r="J71" s="8"/>
      <c r="K71" s="8"/>
      <c r="L71" s="8"/>
      <c r="M71" s="8"/>
      <c r="N71" s="8"/>
      <c r="O71" s="8"/>
      <c r="P71" s="8"/>
      <c r="Q71" s="8"/>
      <c r="R71" s="8"/>
      <c r="S71" s="8"/>
      <c r="T71" s="8"/>
      <c r="U71" s="22"/>
    </row>
    <row r="72" spans="3:25" x14ac:dyDescent="0.35">
      <c r="C72" s="12"/>
      <c r="D72" s="8"/>
      <c r="E72" s="8"/>
      <c r="F72" s="8"/>
      <c r="G72" s="8"/>
      <c r="H72" s="8"/>
      <c r="I72" s="8"/>
      <c r="J72" s="8"/>
      <c r="K72" s="8"/>
      <c r="L72" s="8"/>
      <c r="M72" s="8"/>
      <c r="N72" s="8"/>
      <c r="O72" s="8"/>
      <c r="P72" s="8"/>
      <c r="Q72" s="8"/>
      <c r="R72" s="8"/>
      <c r="S72" s="8"/>
      <c r="T72" s="8"/>
      <c r="U72" s="22"/>
    </row>
    <row r="73" spans="3:25" x14ac:dyDescent="0.35">
      <c r="C73" s="12"/>
      <c r="D73" s="8"/>
      <c r="E73" s="8"/>
      <c r="F73" s="8"/>
      <c r="G73" s="8"/>
      <c r="H73" s="8"/>
      <c r="I73" s="8"/>
      <c r="J73" s="8"/>
      <c r="K73" s="8"/>
      <c r="L73" s="8"/>
      <c r="M73" s="8"/>
      <c r="N73" s="8"/>
      <c r="O73" s="8"/>
      <c r="P73" s="8"/>
      <c r="Q73" s="8"/>
      <c r="R73" s="8"/>
      <c r="S73" s="8"/>
      <c r="T73" s="8"/>
      <c r="U73" s="22"/>
    </row>
    <row r="74" spans="3:25" ht="15" thickBot="1" x14ac:dyDescent="0.4">
      <c r="C74" s="13"/>
      <c r="D74" s="23"/>
      <c r="E74" s="23"/>
      <c r="F74" s="23"/>
      <c r="G74" s="23"/>
      <c r="H74" s="23"/>
      <c r="I74" s="23"/>
      <c r="J74" s="23"/>
      <c r="K74" s="23"/>
      <c r="L74" s="23"/>
      <c r="M74" s="23"/>
      <c r="N74" s="23"/>
      <c r="O74" s="23"/>
      <c r="P74" s="23"/>
      <c r="Q74" s="23"/>
      <c r="R74" s="23"/>
      <c r="S74" s="23"/>
      <c r="T74" s="23"/>
      <c r="U74" s="24"/>
    </row>
    <row r="77" spans="3:25" ht="15" thickBot="1" x14ac:dyDescent="0.4"/>
    <row r="78" spans="3:25" ht="19.5" x14ac:dyDescent="0.45">
      <c r="C78" s="56" t="s">
        <v>89</v>
      </c>
      <c r="D78" s="57"/>
      <c r="E78" s="57"/>
      <c r="F78" s="57"/>
      <c r="G78" s="57"/>
      <c r="H78" s="57"/>
      <c r="I78" s="57"/>
      <c r="J78" s="57"/>
      <c r="K78" s="57"/>
      <c r="L78" s="57"/>
      <c r="M78" s="57"/>
      <c r="N78" s="57"/>
      <c r="O78" s="57"/>
      <c r="P78" s="57"/>
      <c r="Q78" s="57"/>
      <c r="R78" s="57"/>
      <c r="S78" s="51"/>
      <c r="T78" s="51"/>
      <c r="U78" s="51"/>
      <c r="V78" s="51"/>
      <c r="W78" s="51"/>
      <c r="X78" s="51"/>
      <c r="Y78" s="52"/>
    </row>
    <row r="79" spans="3:25" ht="19.5" x14ac:dyDescent="0.45">
      <c r="C79" s="58"/>
      <c r="D79" s="59"/>
      <c r="E79" s="59"/>
      <c r="F79" s="59"/>
      <c r="G79" s="59"/>
      <c r="H79" s="59"/>
      <c r="I79" s="59"/>
      <c r="J79" s="59"/>
      <c r="K79" s="59"/>
      <c r="L79" s="59"/>
      <c r="M79" s="59"/>
      <c r="N79" s="59"/>
      <c r="O79" s="59"/>
      <c r="P79" s="59"/>
      <c r="Q79" s="59"/>
      <c r="R79" s="59"/>
      <c r="S79" s="41"/>
      <c r="T79" s="41"/>
      <c r="U79" s="41"/>
      <c r="V79" s="41"/>
      <c r="W79" s="41"/>
      <c r="X79" s="41"/>
      <c r="Y79" s="53"/>
    </row>
    <row r="80" spans="3:25" ht="19.5" x14ac:dyDescent="0.45">
      <c r="C80" s="58" t="s">
        <v>120</v>
      </c>
      <c r="D80" s="59"/>
      <c r="E80" s="59"/>
      <c r="F80" s="59"/>
      <c r="G80" s="59"/>
      <c r="H80" s="59"/>
      <c r="I80" s="59"/>
      <c r="J80" s="59"/>
      <c r="K80" s="59"/>
      <c r="L80" s="59"/>
      <c r="M80" s="59"/>
      <c r="N80" s="59"/>
      <c r="O80" s="59"/>
      <c r="P80" s="59"/>
      <c r="Q80" s="59"/>
      <c r="R80" s="59"/>
      <c r="S80" s="41"/>
      <c r="T80" s="41"/>
      <c r="U80" s="41"/>
      <c r="V80" s="41"/>
      <c r="W80" s="41"/>
      <c r="X80" s="41"/>
      <c r="Y80" s="53"/>
    </row>
    <row r="81" spans="3:25" ht="20" thickBot="1" x14ac:dyDescent="0.5">
      <c r="C81" s="60" t="s">
        <v>121</v>
      </c>
      <c r="D81" s="61"/>
      <c r="E81" s="61"/>
      <c r="F81" s="61"/>
      <c r="G81" s="61"/>
      <c r="H81" s="61"/>
      <c r="I81" s="61"/>
      <c r="J81" s="61"/>
      <c r="K81" s="61"/>
      <c r="L81" s="61"/>
      <c r="M81" s="61"/>
      <c r="N81" s="61"/>
      <c r="O81" s="61"/>
      <c r="P81" s="61"/>
      <c r="Q81" s="61"/>
      <c r="R81" s="61"/>
      <c r="S81" s="54"/>
      <c r="T81" s="54"/>
      <c r="U81" s="54"/>
      <c r="V81" s="54"/>
      <c r="W81" s="54"/>
      <c r="X81" s="54"/>
      <c r="Y81" s="55"/>
    </row>
  </sheetData>
  <mergeCells count="3">
    <mergeCell ref="D11:F11"/>
    <mergeCell ref="D43:F43"/>
    <mergeCell ref="H43:J4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101B5-F816-4A5E-B406-767390930976}">
  <dimension ref="A1:AH48"/>
  <sheetViews>
    <sheetView showGridLines="0" workbookViewId="0">
      <selection activeCell="F8" sqref="F8"/>
    </sheetView>
  </sheetViews>
  <sheetFormatPr defaultRowHeight="14.5" x14ac:dyDescent="0.35"/>
  <cols>
    <col min="4" max="4" width="13" customWidth="1"/>
  </cols>
  <sheetData>
    <row r="1" spans="1:34" x14ac:dyDescent="0.35">
      <c r="A1" s="15" t="s">
        <v>80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4"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row>
    <row r="3" spans="1:34" x14ac:dyDescent="0.35">
      <c r="A3" s="15" t="s">
        <v>81</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30"/>
    </row>
    <row r="4" spans="1:34" x14ac:dyDescent="0.35">
      <c r="A4" s="15" t="s">
        <v>82</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30"/>
    </row>
    <row r="5" spans="1:34" x14ac:dyDescent="0.35">
      <c r="A5" s="15" t="s">
        <v>83</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30"/>
    </row>
    <row r="6" spans="1:34" x14ac:dyDescent="0.3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30"/>
    </row>
    <row r="7" spans="1:34" x14ac:dyDescent="0.3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4" x14ac:dyDescent="0.35">
      <c r="N8" t="s">
        <v>84</v>
      </c>
    </row>
    <row r="10" spans="1:34" x14ac:dyDescent="0.35">
      <c r="D10" s="1" t="s">
        <v>86</v>
      </c>
      <c r="E10" s="1">
        <v>79.45</v>
      </c>
      <c r="F10" s="1">
        <v>77.34</v>
      </c>
      <c r="G10" s="1">
        <v>75.12</v>
      </c>
      <c r="H10" s="1">
        <v>65.45</v>
      </c>
      <c r="I10" s="1">
        <v>67.89</v>
      </c>
      <c r="J10" s="1">
        <v>70.12</v>
      </c>
      <c r="K10" s="1">
        <v>72.34</v>
      </c>
      <c r="L10" s="1">
        <v>71.89</v>
      </c>
      <c r="M10" s="1">
        <v>73.67</v>
      </c>
      <c r="N10" s="1">
        <v>76.45</v>
      </c>
      <c r="O10" s="1">
        <v>78.23</v>
      </c>
      <c r="P10" s="1">
        <v>80.67</v>
      </c>
      <c r="Q10" s="1">
        <v>89.78</v>
      </c>
      <c r="R10" s="1">
        <v>88.45</v>
      </c>
      <c r="S10" s="1">
        <v>87.89</v>
      </c>
      <c r="T10" s="1">
        <v>102.34</v>
      </c>
      <c r="U10" s="1">
        <v>111.67</v>
      </c>
      <c r="V10" s="1">
        <v>112.45</v>
      </c>
      <c r="W10" s="1">
        <v>108.98</v>
      </c>
      <c r="X10" s="1">
        <v>104.32</v>
      </c>
      <c r="Y10" s="1">
        <v>99.45</v>
      </c>
      <c r="Z10" s="1">
        <v>95.78</v>
      </c>
      <c r="AA10" s="1">
        <v>93.67</v>
      </c>
      <c r="AB10" s="1">
        <v>91.45</v>
      </c>
      <c r="AC10" s="1">
        <v>79.45</v>
      </c>
      <c r="AD10" s="1">
        <v>78.869</v>
      </c>
      <c r="AE10" s="1">
        <v>78.869</v>
      </c>
      <c r="AF10" s="1">
        <v>89.44</v>
      </c>
      <c r="AG10" s="1">
        <v>83.62</v>
      </c>
    </row>
    <row r="11" spans="1:34" x14ac:dyDescent="0.35">
      <c r="E11" s="1" t="s">
        <v>31</v>
      </c>
      <c r="F11" s="1" t="s">
        <v>35</v>
      </c>
      <c r="G11" s="1" t="s">
        <v>36</v>
      </c>
      <c r="H11" s="1" t="s">
        <v>37</v>
      </c>
      <c r="I11" s="1" t="s">
        <v>38</v>
      </c>
      <c r="J11" s="1" t="s">
        <v>39</v>
      </c>
      <c r="K11" s="1" t="s">
        <v>40</v>
      </c>
      <c r="L11" s="1" t="s">
        <v>41</v>
      </c>
      <c r="M11" s="1" t="s">
        <v>42</v>
      </c>
      <c r="N11" s="1" t="s">
        <v>43</v>
      </c>
      <c r="O11" s="1" t="s">
        <v>45</v>
      </c>
      <c r="P11" s="1" t="s">
        <v>46</v>
      </c>
      <c r="Q11" s="1" t="s">
        <v>31</v>
      </c>
      <c r="R11" s="1" t="s">
        <v>35</v>
      </c>
      <c r="S11" s="1" t="s">
        <v>36</v>
      </c>
      <c r="T11" s="1" t="s">
        <v>37</v>
      </c>
      <c r="U11" s="1" t="s">
        <v>38</v>
      </c>
      <c r="V11" s="1" t="s">
        <v>39</v>
      </c>
      <c r="W11" s="1" t="s">
        <v>40</v>
      </c>
      <c r="X11" s="1" t="s">
        <v>41</v>
      </c>
      <c r="Y11" s="1" t="s">
        <v>42</v>
      </c>
      <c r="Z11" s="1" t="s">
        <v>43</v>
      </c>
      <c r="AA11" s="1" t="s">
        <v>45</v>
      </c>
      <c r="AB11" s="1" t="s">
        <v>46</v>
      </c>
      <c r="AC11" s="1" t="s">
        <v>31</v>
      </c>
      <c r="AD11" s="1" t="s">
        <v>35</v>
      </c>
      <c r="AE11" s="1" t="s">
        <v>36</v>
      </c>
      <c r="AF11" s="1" t="s">
        <v>37</v>
      </c>
      <c r="AG11" s="1" t="s">
        <v>38</v>
      </c>
    </row>
    <row r="13" spans="1:34" x14ac:dyDescent="0.35">
      <c r="E13" s="29" t="s">
        <v>31</v>
      </c>
      <c r="F13" s="29" t="s">
        <v>35</v>
      </c>
      <c r="G13" s="29" t="s">
        <v>36</v>
      </c>
      <c r="H13" s="29" t="s">
        <v>37</v>
      </c>
      <c r="I13" s="29" t="s">
        <v>38</v>
      </c>
      <c r="J13" s="29" t="s">
        <v>39</v>
      </c>
      <c r="K13" s="29" t="s">
        <v>40</v>
      </c>
      <c r="L13" s="29" t="s">
        <v>41</v>
      </c>
      <c r="M13" s="29" t="s">
        <v>42</v>
      </c>
      <c r="N13" s="29" t="s">
        <v>43</v>
      </c>
      <c r="O13" s="29" t="s">
        <v>45</v>
      </c>
      <c r="P13" s="29" t="s">
        <v>46</v>
      </c>
      <c r="Q13" s="29" t="s">
        <v>31</v>
      </c>
      <c r="R13" s="29" t="s">
        <v>35</v>
      </c>
      <c r="S13" s="29" t="s">
        <v>36</v>
      </c>
      <c r="T13" s="29" t="s">
        <v>37</v>
      </c>
      <c r="U13" s="29" t="s">
        <v>38</v>
      </c>
      <c r="V13" s="29" t="s">
        <v>39</v>
      </c>
      <c r="W13" s="29" t="s">
        <v>40</v>
      </c>
      <c r="X13" s="29" t="s">
        <v>41</v>
      </c>
      <c r="Y13" s="29" t="s">
        <v>42</v>
      </c>
      <c r="Z13" s="29" t="s">
        <v>43</v>
      </c>
      <c r="AA13" s="29" t="s">
        <v>45</v>
      </c>
      <c r="AB13" s="29" t="s">
        <v>46</v>
      </c>
      <c r="AC13" s="29" t="s">
        <v>31</v>
      </c>
      <c r="AD13" s="29" t="s">
        <v>35</v>
      </c>
      <c r="AE13" s="29" t="s">
        <v>36</v>
      </c>
      <c r="AF13" s="29" t="s">
        <v>37</v>
      </c>
      <c r="AG13" s="29" t="s">
        <v>38</v>
      </c>
    </row>
    <row r="14" spans="1:34" x14ac:dyDescent="0.35">
      <c r="A14" s="1" t="s">
        <v>50</v>
      </c>
      <c r="B14" s="1" t="s">
        <v>87</v>
      </c>
      <c r="C14" s="1" t="s">
        <v>0</v>
      </c>
      <c r="D14" s="1" t="s">
        <v>88</v>
      </c>
      <c r="E14" s="1">
        <v>2021</v>
      </c>
      <c r="F14" s="1">
        <v>2021</v>
      </c>
      <c r="G14" s="1">
        <v>2021</v>
      </c>
      <c r="H14" s="1">
        <v>2021</v>
      </c>
      <c r="I14" s="1">
        <v>2021</v>
      </c>
      <c r="J14" s="1">
        <v>2021</v>
      </c>
      <c r="K14" s="1">
        <v>2021</v>
      </c>
      <c r="L14" s="1">
        <v>2021</v>
      </c>
      <c r="M14" s="1">
        <v>2021</v>
      </c>
      <c r="N14" s="1">
        <v>2021</v>
      </c>
      <c r="O14" s="1">
        <v>2021</v>
      </c>
      <c r="P14" s="1">
        <v>2021</v>
      </c>
      <c r="Q14" s="1">
        <v>2022</v>
      </c>
      <c r="R14" s="1">
        <v>2022</v>
      </c>
      <c r="S14" s="1">
        <v>2022</v>
      </c>
      <c r="T14" s="1">
        <v>2022</v>
      </c>
      <c r="U14" s="1">
        <v>2022</v>
      </c>
      <c r="V14" s="1">
        <v>2022</v>
      </c>
      <c r="W14" s="1">
        <v>2022</v>
      </c>
      <c r="X14" s="1">
        <v>2022</v>
      </c>
      <c r="Y14" s="1">
        <v>2022</v>
      </c>
      <c r="Z14" s="1">
        <v>2022</v>
      </c>
      <c r="AA14" s="1">
        <v>2022</v>
      </c>
      <c r="AB14" s="1">
        <v>2022</v>
      </c>
      <c r="AC14" s="1">
        <v>2023</v>
      </c>
      <c r="AD14" s="1">
        <v>2023</v>
      </c>
      <c r="AE14" s="1">
        <v>2023</v>
      </c>
      <c r="AF14" s="1">
        <v>2023</v>
      </c>
      <c r="AG14" s="1">
        <v>2023</v>
      </c>
    </row>
    <row r="15" spans="1:34" x14ac:dyDescent="0.35">
      <c r="A15" s="1" t="s">
        <v>3</v>
      </c>
      <c r="B15" s="1" t="s">
        <v>52</v>
      </c>
      <c r="C15" s="1" t="s">
        <v>34</v>
      </c>
      <c r="D15" s="1">
        <v>0.32473964449439829</v>
      </c>
      <c r="E15" s="1">
        <v>144.9</v>
      </c>
      <c r="F15" s="1">
        <v>144.30000000000001</v>
      </c>
      <c r="G15" s="1">
        <v>144.1</v>
      </c>
      <c r="H15" s="1">
        <v>144.30000000000001</v>
      </c>
      <c r="I15" s="1">
        <v>146.30000000000001</v>
      </c>
      <c r="J15" s="1">
        <v>146.69999999999999</v>
      </c>
      <c r="K15" s="1">
        <v>146.4</v>
      </c>
      <c r="L15" s="1">
        <v>146.6</v>
      </c>
      <c r="M15" s="1">
        <v>146.6</v>
      </c>
      <c r="N15" s="1">
        <v>147.4</v>
      </c>
      <c r="O15" s="1">
        <v>148.19999999999999</v>
      </c>
      <c r="P15" s="1">
        <v>148.69999999999999</v>
      </c>
      <c r="Q15" s="1">
        <v>149.5</v>
      </c>
      <c r="R15" s="1">
        <v>150</v>
      </c>
      <c r="S15" s="1">
        <v>151.30000000000001</v>
      </c>
      <c r="T15" s="1">
        <v>152.9</v>
      </c>
      <c r="U15" s="1">
        <v>154.1</v>
      </c>
      <c r="V15" s="1">
        <v>155</v>
      </c>
      <c r="W15" s="1">
        <v>156.5</v>
      </c>
      <c r="X15" s="1">
        <v>160.30000000000001</v>
      </c>
      <c r="Y15" s="1">
        <v>163.5</v>
      </c>
      <c r="Z15" s="1">
        <v>165.2</v>
      </c>
      <c r="AA15" s="1">
        <v>167.4</v>
      </c>
      <c r="AB15" s="1">
        <v>169.2</v>
      </c>
      <c r="AC15" s="1">
        <v>173.8</v>
      </c>
      <c r="AD15" s="1">
        <v>174.4</v>
      </c>
      <c r="AE15" s="1">
        <v>174.4</v>
      </c>
      <c r="AF15" s="1">
        <v>173.8</v>
      </c>
      <c r="AG15" s="1">
        <v>173.7</v>
      </c>
    </row>
    <row r="16" spans="1:34" x14ac:dyDescent="0.35">
      <c r="A16" s="1" t="s">
        <v>4</v>
      </c>
      <c r="B16" s="1" t="s">
        <v>52</v>
      </c>
      <c r="C16" s="1" t="s">
        <v>34</v>
      </c>
      <c r="D16" s="1">
        <v>0.63067925756549104</v>
      </c>
      <c r="E16" s="1">
        <v>190.1</v>
      </c>
      <c r="F16" s="1">
        <v>186.5</v>
      </c>
      <c r="G16" s="1">
        <v>192.2</v>
      </c>
      <c r="H16" s="1">
        <v>198</v>
      </c>
      <c r="I16" s="1">
        <v>200.5</v>
      </c>
      <c r="J16" s="1">
        <v>202</v>
      </c>
      <c r="K16" s="1">
        <v>206.8</v>
      </c>
      <c r="L16" s="1">
        <v>204</v>
      </c>
      <c r="M16" s="1">
        <v>204</v>
      </c>
      <c r="N16" s="1">
        <v>204.6</v>
      </c>
      <c r="O16" s="1">
        <v>201.6</v>
      </c>
      <c r="P16" s="1">
        <v>198.8</v>
      </c>
      <c r="Q16" s="1">
        <v>198.7</v>
      </c>
      <c r="R16" s="1">
        <v>200.6</v>
      </c>
      <c r="S16" s="1">
        <v>210.7</v>
      </c>
      <c r="T16" s="1">
        <v>211.8</v>
      </c>
      <c r="U16" s="1">
        <v>217</v>
      </c>
      <c r="V16" s="1">
        <v>219.4</v>
      </c>
      <c r="W16" s="1">
        <v>213</v>
      </c>
      <c r="X16" s="1">
        <v>206.5</v>
      </c>
      <c r="Y16" s="1">
        <v>209.2</v>
      </c>
      <c r="Z16" s="1">
        <v>210.9</v>
      </c>
      <c r="AA16" s="1">
        <v>209.4</v>
      </c>
      <c r="AB16" s="1">
        <v>209</v>
      </c>
      <c r="AC16" s="1">
        <v>210.7</v>
      </c>
      <c r="AD16" s="1">
        <v>207.7</v>
      </c>
      <c r="AE16" s="1">
        <v>207.7</v>
      </c>
      <c r="AF16" s="1">
        <v>209.3</v>
      </c>
      <c r="AG16" s="1">
        <v>214.3</v>
      </c>
    </row>
    <row r="17" spans="1:33" x14ac:dyDescent="0.35">
      <c r="A17" s="1" t="s">
        <v>5</v>
      </c>
      <c r="B17" s="1" t="s">
        <v>52</v>
      </c>
      <c r="C17" s="1" t="s">
        <v>34</v>
      </c>
      <c r="D17" s="1">
        <v>-0.1695860973185207</v>
      </c>
      <c r="E17" s="1">
        <v>175.3</v>
      </c>
      <c r="F17" s="1">
        <v>168.7</v>
      </c>
      <c r="G17" s="1">
        <v>163.80000000000001</v>
      </c>
      <c r="H17" s="1">
        <v>164.6</v>
      </c>
      <c r="I17" s="1">
        <v>170.3</v>
      </c>
      <c r="J17" s="1">
        <v>180.7</v>
      </c>
      <c r="K17" s="1">
        <v>182.2</v>
      </c>
      <c r="L17" s="1">
        <v>172.8</v>
      </c>
      <c r="M17" s="1">
        <v>172.8</v>
      </c>
      <c r="N17" s="1">
        <v>171.2</v>
      </c>
      <c r="O17" s="1">
        <v>173</v>
      </c>
      <c r="P17" s="1">
        <v>177.9</v>
      </c>
      <c r="Q17" s="1">
        <v>178.8</v>
      </c>
      <c r="R17" s="1">
        <v>175.8</v>
      </c>
      <c r="S17" s="1">
        <v>167.8</v>
      </c>
      <c r="T17" s="1">
        <v>164.5</v>
      </c>
      <c r="U17" s="1">
        <v>162.4</v>
      </c>
      <c r="V17" s="1">
        <v>170.8</v>
      </c>
      <c r="W17" s="1">
        <v>175.2</v>
      </c>
      <c r="X17" s="1">
        <v>169.2</v>
      </c>
      <c r="Y17" s="1">
        <v>169.7</v>
      </c>
      <c r="Z17" s="1">
        <v>170.9</v>
      </c>
      <c r="AA17" s="1">
        <v>181.4</v>
      </c>
      <c r="AB17" s="1">
        <v>190.2</v>
      </c>
      <c r="AC17" s="1">
        <v>194.5</v>
      </c>
      <c r="AD17" s="1">
        <v>175.2</v>
      </c>
      <c r="AE17" s="1">
        <v>175.2</v>
      </c>
      <c r="AF17" s="1">
        <v>169.6</v>
      </c>
      <c r="AG17" s="1">
        <v>173.2</v>
      </c>
    </row>
    <row r="18" spans="1:33" x14ac:dyDescent="0.35">
      <c r="A18" s="1" t="s">
        <v>6</v>
      </c>
      <c r="B18" s="1" t="s">
        <v>52</v>
      </c>
      <c r="C18" s="1" t="s">
        <v>34</v>
      </c>
      <c r="D18" s="1">
        <v>0.40624765782073641</v>
      </c>
      <c r="E18" s="1">
        <v>154.1</v>
      </c>
      <c r="F18" s="1">
        <v>154.69999999999999</v>
      </c>
      <c r="G18" s="1">
        <v>154.9</v>
      </c>
      <c r="H18" s="1">
        <v>155.4</v>
      </c>
      <c r="I18" s="1">
        <v>156.1</v>
      </c>
      <c r="J18" s="1">
        <v>156.19999999999999</v>
      </c>
      <c r="K18" s="1">
        <v>157.5</v>
      </c>
      <c r="L18" s="1">
        <v>158.4</v>
      </c>
      <c r="M18" s="1">
        <v>158.4</v>
      </c>
      <c r="N18" s="1">
        <v>158.69999999999999</v>
      </c>
      <c r="O18" s="1">
        <v>159.30000000000001</v>
      </c>
      <c r="P18" s="1">
        <v>159.9</v>
      </c>
      <c r="Q18" s="1">
        <v>160.5</v>
      </c>
      <c r="R18" s="1">
        <v>160.69999999999999</v>
      </c>
      <c r="S18" s="1">
        <v>162.19999999999999</v>
      </c>
      <c r="T18" s="1">
        <v>163.9</v>
      </c>
      <c r="U18" s="1">
        <v>164.9</v>
      </c>
      <c r="V18" s="1">
        <v>165.8</v>
      </c>
      <c r="W18" s="1">
        <v>166.6</v>
      </c>
      <c r="X18" s="1">
        <v>168.1</v>
      </c>
      <c r="Y18" s="1">
        <v>169.7</v>
      </c>
      <c r="Z18" s="1">
        <v>170.9</v>
      </c>
      <c r="AA18" s="1">
        <v>172.3</v>
      </c>
      <c r="AB18" s="1">
        <v>173.6</v>
      </c>
      <c r="AC18" s="1">
        <v>174.6</v>
      </c>
      <c r="AD18" s="1">
        <v>177.3</v>
      </c>
      <c r="AE18" s="1">
        <v>177.3</v>
      </c>
      <c r="AF18" s="1">
        <v>178.4</v>
      </c>
      <c r="AG18" s="1">
        <v>179.5</v>
      </c>
    </row>
    <row r="19" spans="1:33" x14ac:dyDescent="0.35">
      <c r="A19" s="1" t="s">
        <v>7</v>
      </c>
      <c r="B19" s="1" t="s">
        <v>52</v>
      </c>
      <c r="C19" s="1" t="s">
        <v>34</v>
      </c>
      <c r="D19" s="1">
        <v>0.58701230268696214</v>
      </c>
      <c r="E19" s="1">
        <v>150.9</v>
      </c>
      <c r="F19" s="1">
        <v>158.69999999999999</v>
      </c>
      <c r="G19" s="1">
        <v>163.9</v>
      </c>
      <c r="H19" s="1">
        <v>170.1</v>
      </c>
      <c r="I19" s="1">
        <v>178.7</v>
      </c>
      <c r="J19" s="1">
        <v>183.7</v>
      </c>
      <c r="K19" s="1">
        <v>182.1</v>
      </c>
      <c r="L19" s="1">
        <v>188</v>
      </c>
      <c r="M19" s="1">
        <v>188</v>
      </c>
      <c r="N19" s="1">
        <v>190.6</v>
      </c>
      <c r="O19" s="1">
        <v>190.1</v>
      </c>
      <c r="P19" s="1">
        <v>187.6</v>
      </c>
      <c r="Q19" s="1">
        <v>184.7</v>
      </c>
      <c r="R19" s="1">
        <v>184.9</v>
      </c>
      <c r="S19" s="1">
        <v>194.6</v>
      </c>
      <c r="T19" s="1">
        <v>199.5</v>
      </c>
      <c r="U19" s="1">
        <v>202.4</v>
      </c>
      <c r="V19" s="1">
        <v>200.9</v>
      </c>
      <c r="W19" s="1">
        <v>195.8</v>
      </c>
      <c r="X19" s="1">
        <v>192.4</v>
      </c>
      <c r="Y19" s="1">
        <v>188.7</v>
      </c>
      <c r="Z19" s="1">
        <v>186.5</v>
      </c>
      <c r="AA19" s="1">
        <v>188.9</v>
      </c>
      <c r="AB19" s="1">
        <v>188.5</v>
      </c>
      <c r="AC19" s="1">
        <v>187.2</v>
      </c>
      <c r="AD19" s="1">
        <v>179.3</v>
      </c>
      <c r="AE19" s="1">
        <v>179.2</v>
      </c>
      <c r="AF19" s="1">
        <v>174.9</v>
      </c>
      <c r="AG19" s="1">
        <v>170</v>
      </c>
    </row>
    <row r="20" spans="1:33" x14ac:dyDescent="0.35">
      <c r="A20" s="1" t="s">
        <v>8</v>
      </c>
      <c r="B20" s="1" t="s">
        <v>52</v>
      </c>
      <c r="C20" s="1" t="s">
        <v>34</v>
      </c>
      <c r="D20" s="1">
        <v>0.46270501842877815</v>
      </c>
      <c r="E20" s="1">
        <v>149.6</v>
      </c>
      <c r="F20" s="1">
        <v>150.69999999999999</v>
      </c>
      <c r="G20" s="1">
        <v>153.69999999999999</v>
      </c>
      <c r="H20" s="1">
        <v>164.4</v>
      </c>
      <c r="I20" s="1">
        <v>167.1</v>
      </c>
      <c r="J20" s="1">
        <v>164.6</v>
      </c>
      <c r="K20" s="1">
        <v>163.9</v>
      </c>
      <c r="L20" s="1">
        <v>156.80000000000001</v>
      </c>
      <c r="M20" s="1">
        <v>156.69999999999999</v>
      </c>
      <c r="N20" s="1">
        <v>155.69999999999999</v>
      </c>
      <c r="O20" s="1">
        <v>156.5</v>
      </c>
      <c r="P20" s="1">
        <v>154.9</v>
      </c>
      <c r="Q20" s="1">
        <v>153.69999999999999</v>
      </c>
      <c r="R20" s="1">
        <v>153.69999999999999</v>
      </c>
      <c r="S20" s="1">
        <v>157.6</v>
      </c>
      <c r="T20" s="1">
        <v>172.6</v>
      </c>
      <c r="U20" s="1">
        <v>171</v>
      </c>
      <c r="V20" s="1">
        <v>169.7</v>
      </c>
      <c r="W20" s="1">
        <v>174.2</v>
      </c>
      <c r="X20" s="1">
        <v>172.9</v>
      </c>
      <c r="Y20" s="1">
        <v>165.7</v>
      </c>
      <c r="Z20" s="1">
        <v>163.80000000000001</v>
      </c>
      <c r="AA20" s="1">
        <v>160.69999999999999</v>
      </c>
      <c r="AB20" s="1">
        <v>158</v>
      </c>
      <c r="AC20" s="1">
        <v>158.30000000000001</v>
      </c>
      <c r="AD20" s="1">
        <v>169.5</v>
      </c>
      <c r="AE20" s="1">
        <v>169.5</v>
      </c>
      <c r="AF20" s="1">
        <v>176.3</v>
      </c>
      <c r="AG20" s="1">
        <v>172.2</v>
      </c>
    </row>
    <row r="21" spans="1:33" x14ac:dyDescent="0.35">
      <c r="A21" s="1" t="s">
        <v>9</v>
      </c>
      <c r="B21" s="1" t="s">
        <v>52</v>
      </c>
      <c r="C21" s="1" t="s">
        <v>34</v>
      </c>
      <c r="D21" s="1">
        <v>0.5011954049977555</v>
      </c>
      <c r="E21" s="1">
        <v>194.2</v>
      </c>
      <c r="F21" s="1">
        <v>160</v>
      </c>
      <c r="G21" s="1">
        <v>149.5</v>
      </c>
      <c r="H21" s="1">
        <v>144.1</v>
      </c>
      <c r="I21" s="1">
        <v>147.9</v>
      </c>
      <c r="J21" s="1">
        <v>155.4</v>
      </c>
      <c r="K21" s="1">
        <v>164.2</v>
      </c>
      <c r="L21" s="1">
        <v>162.19999999999999</v>
      </c>
      <c r="M21" s="1">
        <v>162.30000000000001</v>
      </c>
      <c r="N21" s="1">
        <v>185.3</v>
      </c>
      <c r="O21" s="1">
        <v>199.2</v>
      </c>
      <c r="P21" s="1">
        <v>188.3</v>
      </c>
      <c r="Q21" s="1">
        <v>174.3</v>
      </c>
      <c r="R21" s="1">
        <v>169.7</v>
      </c>
      <c r="S21" s="1">
        <v>166.9</v>
      </c>
      <c r="T21" s="1">
        <v>166.2</v>
      </c>
      <c r="U21" s="1">
        <v>174.9</v>
      </c>
      <c r="V21" s="1">
        <v>182.3</v>
      </c>
      <c r="W21" s="1">
        <v>182.1</v>
      </c>
      <c r="X21" s="1">
        <v>186.7</v>
      </c>
      <c r="Y21" s="1">
        <v>191.8</v>
      </c>
      <c r="Z21" s="1">
        <v>199.7</v>
      </c>
      <c r="AA21" s="1">
        <v>183.1</v>
      </c>
      <c r="AB21" s="1">
        <v>159.9</v>
      </c>
      <c r="AC21" s="1">
        <v>153.9</v>
      </c>
      <c r="AD21" s="1">
        <v>152.69999999999999</v>
      </c>
      <c r="AE21" s="1">
        <v>152.80000000000001</v>
      </c>
      <c r="AF21" s="1">
        <v>155.4</v>
      </c>
      <c r="AG21" s="1">
        <v>161</v>
      </c>
    </row>
    <row r="22" spans="1:33" x14ac:dyDescent="0.35">
      <c r="A22" s="1" t="s">
        <v>10</v>
      </c>
      <c r="B22" s="1" t="s">
        <v>52</v>
      </c>
      <c r="C22" s="1" t="s">
        <v>34</v>
      </c>
      <c r="D22" s="1">
        <v>0.17643349886622828</v>
      </c>
      <c r="E22" s="1">
        <v>160.4</v>
      </c>
      <c r="F22" s="1">
        <v>158.80000000000001</v>
      </c>
      <c r="G22" s="1">
        <v>159.80000000000001</v>
      </c>
      <c r="H22" s="1">
        <v>161.69999999999999</v>
      </c>
      <c r="I22" s="1">
        <v>165.4</v>
      </c>
      <c r="J22" s="1">
        <v>166</v>
      </c>
      <c r="K22" s="1">
        <v>164</v>
      </c>
      <c r="L22" s="1">
        <v>164.1</v>
      </c>
      <c r="M22" s="1">
        <v>164.1</v>
      </c>
      <c r="N22" s="1">
        <v>165.2</v>
      </c>
      <c r="O22" s="1">
        <v>165.3</v>
      </c>
      <c r="P22" s="1">
        <v>164.4</v>
      </c>
      <c r="Q22" s="1">
        <v>163.9</v>
      </c>
      <c r="R22" s="1">
        <v>163.69999999999999</v>
      </c>
      <c r="S22" s="1">
        <v>163.9</v>
      </c>
      <c r="T22" s="1">
        <v>164.7</v>
      </c>
      <c r="U22" s="1">
        <v>164.7</v>
      </c>
      <c r="V22" s="1">
        <v>164.3</v>
      </c>
      <c r="W22" s="1">
        <v>164.3</v>
      </c>
      <c r="X22" s="1">
        <v>167.2</v>
      </c>
      <c r="Y22" s="1">
        <v>169.1</v>
      </c>
      <c r="Z22" s="1">
        <v>169.8</v>
      </c>
      <c r="AA22" s="1">
        <v>170.5</v>
      </c>
      <c r="AB22" s="1">
        <v>170.8</v>
      </c>
      <c r="AC22" s="1">
        <v>170.9</v>
      </c>
      <c r="AD22" s="1">
        <v>171</v>
      </c>
      <c r="AE22" s="1">
        <v>171.1</v>
      </c>
      <c r="AF22" s="1">
        <v>173.4</v>
      </c>
      <c r="AG22" s="1">
        <v>175.6</v>
      </c>
    </row>
    <row r="23" spans="1:33" x14ac:dyDescent="0.35">
      <c r="A23" s="1" t="s">
        <v>11</v>
      </c>
      <c r="B23" s="1" t="s">
        <v>52</v>
      </c>
      <c r="C23" s="1" t="s">
        <v>34</v>
      </c>
      <c r="D23" s="1">
        <v>0.48163249139308223</v>
      </c>
      <c r="E23" s="1">
        <v>114.6</v>
      </c>
      <c r="F23" s="1">
        <v>112.8</v>
      </c>
      <c r="G23" s="1">
        <v>112.6</v>
      </c>
      <c r="H23" s="1">
        <v>113.1</v>
      </c>
      <c r="I23" s="1">
        <v>114.8</v>
      </c>
      <c r="J23" s="1">
        <v>115.1</v>
      </c>
      <c r="K23" s="1">
        <v>114.5</v>
      </c>
      <c r="L23" s="1">
        <v>119.7</v>
      </c>
      <c r="M23" s="1">
        <v>119.7</v>
      </c>
      <c r="N23" s="1">
        <v>121.9</v>
      </c>
      <c r="O23" s="1">
        <v>122.4</v>
      </c>
      <c r="P23" s="1">
        <v>121</v>
      </c>
      <c r="Q23" s="1">
        <v>120</v>
      </c>
      <c r="R23" s="1">
        <v>118.9</v>
      </c>
      <c r="S23" s="1">
        <v>118.8</v>
      </c>
      <c r="T23" s="1">
        <v>119</v>
      </c>
      <c r="U23" s="1">
        <v>119.7</v>
      </c>
      <c r="V23" s="1">
        <v>119.9</v>
      </c>
      <c r="W23" s="1">
        <v>120</v>
      </c>
      <c r="X23" s="1">
        <v>120.9</v>
      </c>
      <c r="Y23" s="1">
        <v>121.6</v>
      </c>
      <c r="Z23" s="1">
        <v>121.9</v>
      </c>
      <c r="AA23" s="1">
        <v>122.1</v>
      </c>
      <c r="AB23" s="1">
        <v>121.8</v>
      </c>
      <c r="AC23" s="1">
        <v>121.1</v>
      </c>
      <c r="AD23" s="1">
        <v>120</v>
      </c>
      <c r="AE23" s="1">
        <v>120</v>
      </c>
      <c r="AF23" s="1">
        <v>121.3</v>
      </c>
      <c r="AG23" s="1">
        <v>122.7</v>
      </c>
    </row>
    <row r="24" spans="1:33" x14ac:dyDescent="0.35">
      <c r="A24" s="1" t="s">
        <v>12</v>
      </c>
      <c r="B24" s="1" t="s">
        <v>52</v>
      </c>
      <c r="C24" s="1" t="s">
        <v>34</v>
      </c>
      <c r="D24" s="1">
        <v>0.41650536068566224</v>
      </c>
      <c r="E24" s="1">
        <v>164</v>
      </c>
      <c r="F24" s="1">
        <v>164.2</v>
      </c>
      <c r="G24" s="1">
        <v>163.5</v>
      </c>
      <c r="H24" s="1">
        <v>163.9</v>
      </c>
      <c r="I24" s="1">
        <v>168.2</v>
      </c>
      <c r="J24" s="1">
        <v>168.5</v>
      </c>
      <c r="K24" s="1">
        <v>168.3</v>
      </c>
      <c r="L24" s="1">
        <v>168.8</v>
      </c>
      <c r="M24" s="1">
        <v>168.8</v>
      </c>
      <c r="N24" s="1">
        <v>169.3</v>
      </c>
      <c r="O24" s="1">
        <v>169.6</v>
      </c>
      <c r="P24" s="1">
        <v>170.5</v>
      </c>
      <c r="Q24" s="1">
        <v>172.1</v>
      </c>
      <c r="R24" s="1">
        <v>174.3</v>
      </c>
      <c r="S24" s="1">
        <v>177.4</v>
      </c>
      <c r="T24" s="1">
        <v>181.3</v>
      </c>
      <c r="U24" s="1">
        <v>184.9</v>
      </c>
      <c r="V24" s="1">
        <v>187.1</v>
      </c>
      <c r="W24" s="1">
        <v>190</v>
      </c>
      <c r="X24" s="1">
        <v>193.6</v>
      </c>
      <c r="Y24" s="1">
        <v>197.3</v>
      </c>
      <c r="Z24" s="1">
        <v>199.9</v>
      </c>
      <c r="AA24" s="1">
        <v>202.8</v>
      </c>
      <c r="AB24" s="1">
        <v>205.2</v>
      </c>
      <c r="AC24" s="1">
        <v>208.4</v>
      </c>
      <c r="AD24" s="1">
        <v>209.7</v>
      </c>
      <c r="AE24" s="1">
        <v>209.7</v>
      </c>
      <c r="AF24" s="1">
        <v>212.9</v>
      </c>
      <c r="AG24" s="1">
        <v>218</v>
      </c>
    </row>
    <row r="25" spans="1:33" x14ac:dyDescent="0.35">
      <c r="A25" s="1" t="s">
        <v>13</v>
      </c>
      <c r="B25" s="1" t="s">
        <v>97</v>
      </c>
      <c r="C25" s="1" t="s">
        <v>34</v>
      </c>
      <c r="D25" s="1">
        <v>0.50894040453231149</v>
      </c>
      <c r="E25" s="1">
        <v>151.80000000000001</v>
      </c>
      <c r="F25" s="1">
        <v>155.5</v>
      </c>
      <c r="G25" s="1">
        <v>156.5</v>
      </c>
      <c r="H25" s="1">
        <v>157.6</v>
      </c>
      <c r="I25" s="1">
        <v>159.30000000000001</v>
      </c>
      <c r="J25" s="1">
        <v>160</v>
      </c>
      <c r="K25" s="1">
        <v>160.9</v>
      </c>
      <c r="L25" s="1">
        <v>162.69999999999999</v>
      </c>
      <c r="M25" s="1">
        <v>162.69999999999999</v>
      </c>
      <c r="N25" s="1">
        <v>163.19999999999999</v>
      </c>
      <c r="O25" s="1">
        <v>163.69999999999999</v>
      </c>
      <c r="P25" s="1">
        <v>164.2</v>
      </c>
      <c r="Q25" s="1">
        <v>164.3</v>
      </c>
      <c r="R25" s="1">
        <v>164.7</v>
      </c>
      <c r="S25" s="1">
        <v>165.3</v>
      </c>
      <c r="T25" s="1">
        <v>166.2</v>
      </c>
      <c r="U25" s="1">
        <v>167.1</v>
      </c>
      <c r="V25" s="1">
        <v>167.9</v>
      </c>
      <c r="W25" s="1">
        <v>168.4</v>
      </c>
      <c r="X25" s="1">
        <v>168.8</v>
      </c>
      <c r="Y25" s="1">
        <v>169.4</v>
      </c>
      <c r="Z25" s="1">
        <v>169.9</v>
      </c>
      <c r="AA25" s="1">
        <v>170.4</v>
      </c>
      <c r="AB25" s="1">
        <v>171</v>
      </c>
      <c r="AC25" s="1">
        <v>171.4</v>
      </c>
      <c r="AD25" s="1">
        <v>172.3</v>
      </c>
      <c r="AE25" s="1">
        <v>172.3</v>
      </c>
      <c r="AF25" s="1">
        <v>172.9</v>
      </c>
      <c r="AG25" s="1">
        <v>173.4</v>
      </c>
    </row>
    <row r="26" spans="1:33" x14ac:dyDescent="0.35">
      <c r="A26" s="1" t="s">
        <v>14</v>
      </c>
      <c r="B26" s="1" t="s">
        <v>52</v>
      </c>
      <c r="C26" s="1" t="s">
        <v>34</v>
      </c>
      <c r="D26" s="1">
        <v>0.50717841516532636</v>
      </c>
      <c r="E26" s="1">
        <v>165.6</v>
      </c>
      <c r="F26" s="1">
        <v>167.5</v>
      </c>
      <c r="G26" s="1">
        <v>168.2</v>
      </c>
      <c r="H26" s="1">
        <v>168.9</v>
      </c>
      <c r="I26" s="1">
        <v>170.4</v>
      </c>
      <c r="J26" s="1">
        <v>172.4</v>
      </c>
      <c r="K26" s="1">
        <v>172.2</v>
      </c>
      <c r="L26" s="1">
        <v>173.9</v>
      </c>
      <c r="M26" s="1">
        <v>173.9</v>
      </c>
      <c r="N26" s="1">
        <v>174.7</v>
      </c>
      <c r="O26" s="1">
        <v>175.5</v>
      </c>
      <c r="P26" s="1">
        <v>176.5</v>
      </c>
      <c r="Q26" s="1">
        <v>177.3</v>
      </c>
      <c r="R26" s="1">
        <v>178</v>
      </c>
      <c r="S26" s="1">
        <v>179.3</v>
      </c>
      <c r="T26" s="1">
        <v>180.9</v>
      </c>
      <c r="U26" s="1">
        <v>182.5</v>
      </c>
      <c r="V26" s="1">
        <v>183.9</v>
      </c>
      <c r="W26" s="1">
        <v>185.2</v>
      </c>
      <c r="X26" s="1">
        <v>186.3</v>
      </c>
      <c r="Y26" s="1">
        <v>187.4</v>
      </c>
      <c r="Z26" s="1">
        <v>188.3</v>
      </c>
      <c r="AA26" s="1">
        <v>189.5</v>
      </c>
      <c r="AB26" s="1">
        <v>190.3</v>
      </c>
      <c r="AC26" s="1">
        <v>191.2</v>
      </c>
      <c r="AD26" s="1">
        <v>193</v>
      </c>
      <c r="AE26" s="1">
        <v>193</v>
      </c>
      <c r="AF26" s="1">
        <v>193.5</v>
      </c>
      <c r="AG26" s="1">
        <v>194.2</v>
      </c>
    </row>
    <row r="27" spans="1:33" x14ac:dyDescent="0.35">
      <c r="A27" s="1" t="s">
        <v>16</v>
      </c>
      <c r="B27" s="1" t="s">
        <v>97</v>
      </c>
      <c r="C27" s="1" t="s">
        <v>34</v>
      </c>
      <c r="D27" s="1">
        <v>0.35412703109019616</v>
      </c>
      <c r="E27" s="1">
        <v>186.5</v>
      </c>
      <c r="F27" s="1">
        <v>188.3</v>
      </c>
      <c r="G27" s="1">
        <v>188.1</v>
      </c>
      <c r="H27" s="1">
        <v>188.8</v>
      </c>
      <c r="I27" s="1">
        <v>191.9</v>
      </c>
      <c r="J27" s="1">
        <v>190.8</v>
      </c>
      <c r="K27" s="1">
        <v>191.2</v>
      </c>
      <c r="L27" s="1">
        <v>192.1</v>
      </c>
      <c r="M27" s="1">
        <v>192.1</v>
      </c>
      <c r="N27" s="1">
        <v>192.7</v>
      </c>
      <c r="O27" s="1">
        <v>192.9</v>
      </c>
      <c r="P27" s="1">
        <v>192.4</v>
      </c>
      <c r="Q27" s="1">
        <v>192.2</v>
      </c>
      <c r="R27" s="1">
        <v>192.8</v>
      </c>
      <c r="S27" s="1">
        <v>193.7</v>
      </c>
      <c r="T27" s="1">
        <v>193.9</v>
      </c>
      <c r="U27" s="1">
        <v>194.1</v>
      </c>
      <c r="V27" s="1">
        <v>194.3</v>
      </c>
      <c r="W27" s="1">
        <v>194.6</v>
      </c>
      <c r="X27" s="1">
        <v>195</v>
      </c>
      <c r="Y27" s="1">
        <v>195.9</v>
      </c>
      <c r="Z27" s="1">
        <v>196.3</v>
      </c>
      <c r="AA27" s="1">
        <v>196.9</v>
      </c>
      <c r="AB27" s="1">
        <v>197.3</v>
      </c>
      <c r="AC27" s="1">
        <v>198.2</v>
      </c>
      <c r="AD27" s="1">
        <v>199.5</v>
      </c>
      <c r="AE27" s="1">
        <v>199.5</v>
      </c>
      <c r="AF27" s="1">
        <v>200.6</v>
      </c>
      <c r="AG27" s="1">
        <v>201</v>
      </c>
    </row>
    <row r="28" spans="1:33" x14ac:dyDescent="0.35">
      <c r="A28" s="1" t="s">
        <v>17</v>
      </c>
      <c r="B28" s="1" t="s">
        <v>19</v>
      </c>
      <c r="C28" s="1" t="s">
        <v>34</v>
      </c>
      <c r="D28" s="1">
        <v>0.54075613500544006</v>
      </c>
      <c r="E28" s="1">
        <v>155.5</v>
      </c>
      <c r="F28" s="1">
        <v>157.19999999999999</v>
      </c>
      <c r="G28" s="1">
        <v>157.80000000000001</v>
      </c>
      <c r="H28" s="1">
        <v>158.80000000000001</v>
      </c>
      <c r="I28" s="1">
        <v>161.80000000000001</v>
      </c>
      <c r="J28" s="1">
        <v>162.19999999999999</v>
      </c>
      <c r="K28" s="1">
        <v>162.80000000000001</v>
      </c>
      <c r="L28" s="1">
        <v>164.5</v>
      </c>
      <c r="M28" s="1">
        <v>164.6</v>
      </c>
      <c r="N28" s="1">
        <v>165.7</v>
      </c>
      <c r="O28" s="1">
        <v>167.2</v>
      </c>
      <c r="P28" s="1">
        <v>168.5</v>
      </c>
      <c r="Q28" s="1">
        <v>169.9</v>
      </c>
      <c r="R28" s="1">
        <v>170.8</v>
      </c>
      <c r="S28" s="1">
        <v>172.1</v>
      </c>
      <c r="T28" s="1">
        <v>173.9</v>
      </c>
      <c r="U28" s="1">
        <v>175.6</v>
      </c>
      <c r="V28" s="1">
        <v>177.1</v>
      </c>
      <c r="W28" s="1">
        <v>178.3</v>
      </c>
      <c r="X28" s="1">
        <v>179.5</v>
      </c>
      <c r="Y28" s="1">
        <v>180.9</v>
      </c>
      <c r="Z28" s="1">
        <v>181.9</v>
      </c>
      <c r="AA28" s="1">
        <v>183.1</v>
      </c>
      <c r="AB28" s="1">
        <v>184</v>
      </c>
      <c r="AC28" s="1">
        <v>184.9</v>
      </c>
      <c r="AD28" s="1">
        <v>186.2</v>
      </c>
      <c r="AE28" s="1">
        <v>186.1</v>
      </c>
      <c r="AF28" s="1">
        <v>186.9</v>
      </c>
      <c r="AG28" s="1">
        <v>187.3</v>
      </c>
    </row>
    <row r="29" spans="1:33" x14ac:dyDescent="0.35">
      <c r="A29" s="1" t="s">
        <v>18</v>
      </c>
      <c r="B29" s="1" t="s">
        <v>19</v>
      </c>
      <c r="C29" s="1" t="s">
        <v>34</v>
      </c>
      <c r="D29" s="1">
        <v>0.57493046962846928</v>
      </c>
      <c r="E29" s="1">
        <v>146.1</v>
      </c>
      <c r="F29" s="1">
        <v>147.4</v>
      </c>
      <c r="G29" s="1">
        <v>147.9</v>
      </c>
      <c r="H29" s="1">
        <v>148.5</v>
      </c>
      <c r="I29" s="1">
        <v>152.1</v>
      </c>
      <c r="J29" s="1">
        <v>151.80000000000001</v>
      </c>
      <c r="K29" s="1">
        <v>153.1</v>
      </c>
      <c r="L29" s="1">
        <v>155.30000000000001</v>
      </c>
      <c r="M29" s="1">
        <v>155.30000000000001</v>
      </c>
      <c r="N29" s="1">
        <v>156.30000000000001</v>
      </c>
      <c r="O29" s="1">
        <v>157.4</v>
      </c>
      <c r="P29" s="1">
        <v>158.69999999999999</v>
      </c>
      <c r="Q29" s="1">
        <v>160.69999999999999</v>
      </c>
      <c r="R29" s="1">
        <v>162.4</v>
      </c>
      <c r="S29" s="1">
        <v>164.6</v>
      </c>
      <c r="T29" s="1">
        <v>166.5</v>
      </c>
      <c r="U29" s="1">
        <v>168.4</v>
      </c>
      <c r="V29" s="1">
        <v>169.9</v>
      </c>
      <c r="W29" s="1">
        <v>171.3</v>
      </c>
      <c r="X29" s="1">
        <v>172.7</v>
      </c>
      <c r="Y29" s="1">
        <v>174.3</v>
      </c>
      <c r="Z29" s="1">
        <v>175.3</v>
      </c>
      <c r="AA29" s="1">
        <v>176.2</v>
      </c>
      <c r="AB29" s="1">
        <v>177</v>
      </c>
      <c r="AC29" s="1">
        <v>177.6</v>
      </c>
      <c r="AD29" s="1">
        <v>178.7</v>
      </c>
      <c r="AE29" s="1">
        <v>178.7</v>
      </c>
      <c r="AF29" s="1">
        <v>179.2</v>
      </c>
      <c r="AG29" s="1">
        <v>179.7</v>
      </c>
    </row>
    <row r="30" spans="1:33" x14ac:dyDescent="0.35">
      <c r="A30" s="1" t="s">
        <v>21</v>
      </c>
      <c r="B30" s="1" t="s">
        <v>53</v>
      </c>
      <c r="C30" s="1" t="s">
        <v>34</v>
      </c>
      <c r="D30" s="1">
        <v>0.5874104924914425</v>
      </c>
      <c r="E30" s="1">
        <v>147.9</v>
      </c>
      <c r="F30" s="1">
        <v>152.4</v>
      </c>
      <c r="G30" s="1">
        <v>155.5</v>
      </c>
      <c r="H30" s="1">
        <v>155.6</v>
      </c>
      <c r="I30" s="1">
        <v>159.4</v>
      </c>
      <c r="J30" s="1">
        <v>159.80000000000001</v>
      </c>
      <c r="K30" s="1">
        <v>160.69999999999999</v>
      </c>
      <c r="L30" s="1">
        <v>162.6</v>
      </c>
      <c r="M30" s="1">
        <v>162.6</v>
      </c>
      <c r="N30" s="1">
        <v>164.2</v>
      </c>
      <c r="O30" s="1">
        <v>163.9</v>
      </c>
      <c r="P30" s="1">
        <v>164.1</v>
      </c>
      <c r="Q30" s="1">
        <v>164.2</v>
      </c>
      <c r="R30" s="1">
        <v>165.7</v>
      </c>
      <c r="S30" s="1">
        <v>167.2</v>
      </c>
      <c r="T30" s="1">
        <v>172.2</v>
      </c>
      <c r="U30" s="1">
        <v>174.6</v>
      </c>
      <c r="V30" s="1">
        <v>176</v>
      </c>
      <c r="W30" s="1">
        <v>179.6</v>
      </c>
      <c r="X30" s="1">
        <v>178.8</v>
      </c>
      <c r="Y30" s="1">
        <v>179.5</v>
      </c>
      <c r="Z30" s="1">
        <v>180.5</v>
      </c>
      <c r="AA30" s="1">
        <v>181.3</v>
      </c>
      <c r="AB30" s="1">
        <v>182</v>
      </c>
      <c r="AC30" s="1">
        <v>182</v>
      </c>
      <c r="AD30" s="1">
        <v>182.1</v>
      </c>
      <c r="AE30" s="1">
        <v>181.9</v>
      </c>
      <c r="AF30" s="1">
        <v>181.7</v>
      </c>
      <c r="AG30" s="1">
        <v>182.8</v>
      </c>
    </row>
    <row r="31" spans="1:33" x14ac:dyDescent="0.35">
      <c r="A31" s="1" t="s">
        <v>22</v>
      </c>
      <c r="B31" s="1" t="s">
        <v>53</v>
      </c>
      <c r="C31" s="1" t="s">
        <v>34</v>
      </c>
      <c r="D31" s="1">
        <v>0.52234946301994345</v>
      </c>
      <c r="E31" s="1">
        <v>150</v>
      </c>
      <c r="F31" s="1">
        <v>150.9</v>
      </c>
      <c r="G31" s="1">
        <v>151.19999999999999</v>
      </c>
      <c r="H31" s="1">
        <v>151.80000000000001</v>
      </c>
      <c r="I31" s="1">
        <v>154.69999999999999</v>
      </c>
      <c r="J31" s="1">
        <v>154.80000000000001</v>
      </c>
      <c r="K31" s="1">
        <v>155.80000000000001</v>
      </c>
      <c r="L31" s="1">
        <v>157.5</v>
      </c>
      <c r="M31" s="1">
        <v>157.5</v>
      </c>
      <c r="N31" s="1">
        <v>158.4</v>
      </c>
      <c r="O31" s="1">
        <v>159.30000000000001</v>
      </c>
      <c r="P31" s="1">
        <v>160.19999999999999</v>
      </c>
      <c r="Q31" s="1">
        <v>161.1</v>
      </c>
      <c r="R31" s="1">
        <v>161.80000000000001</v>
      </c>
      <c r="S31" s="1">
        <v>162.80000000000001</v>
      </c>
      <c r="T31" s="1">
        <v>164</v>
      </c>
      <c r="U31" s="1">
        <v>165.2</v>
      </c>
      <c r="V31" s="1">
        <v>166.4</v>
      </c>
      <c r="W31" s="1">
        <v>167.4</v>
      </c>
      <c r="X31" s="1">
        <v>168.5</v>
      </c>
      <c r="Y31" s="1">
        <v>169.5</v>
      </c>
      <c r="Z31" s="1">
        <v>170.4</v>
      </c>
      <c r="AA31" s="1">
        <v>171.4</v>
      </c>
      <c r="AB31" s="1">
        <v>172.1</v>
      </c>
      <c r="AC31" s="1">
        <v>172.9</v>
      </c>
      <c r="AD31" s="1">
        <v>174.2</v>
      </c>
      <c r="AE31" s="1">
        <v>174.2</v>
      </c>
      <c r="AF31" s="1">
        <v>174.6</v>
      </c>
      <c r="AG31" s="1">
        <v>175.2</v>
      </c>
    </row>
    <row r="32" spans="1:33" x14ac:dyDescent="0.35">
      <c r="A32" s="1" t="s">
        <v>23</v>
      </c>
      <c r="B32" s="1" t="s">
        <v>53</v>
      </c>
      <c r="C32" s="1" t="s">
        <v>34</v>
      </c>
      <c r="D32" s="1">
        <v>0.46064639821847708</v>
      </c>
      <c r="E32" s="1">
        <v>159.30000000000001</v>
      </c>
      <c r="F32" s="1">
        <v>161.30000000000001</v>
      </c>
      <c r="G32" s="1">
        <v>161.69999999999999</v>
      </c>
      <c r="H32" s="1">
        <v>162.30000000000001</v>
      </c>
      <c r="I32" s="1">
        <v>165.8</v>
      </c>
      <c r="J32" s="1">
        <v>166.3</v>
      </c>
      <c r="K32" s="1">
        <v>167</v>
      </c>
      <c r="L32" s="1">
        <v>168.4</v>
      </c>
      <c r="M32" s="1">
        <v>168.4</v>
      </c>
      <c r="N32" s="1">
        <v>169.1</v>
      </c>
      <c r="O32" s="1">
        <v>169.9</v>
      </c>
      <c r="P32" s="1">
        <v>170.6</v>
      </c>
      <c r="Q32" s="1">
        <v>171.4</v>
      </c>
      <c r="R32" s="1">
        <v>172.2</v>
      </c>
      <c r="S32" s="1">
        <v>173</v>
      </c>
      <c r="T32" s="1">
        <v>174</v>
      </c>
      <c r="U32" s="1">
        <v>174.8</v>
      </c>
      <c r="V32" s="1">
        <v>175.4</v>
      </c>
      <c r="W32" s="1">
        <v>176.1</v>
      </c>
      <c r="X32" s="1">
        <v>176.8</v>
      </c>
      <c r="Y32" s="1">
        <v>177.8</v>
      </c>
      <c r="Z32" s="1">
        <v>178.7</v>
      </c>
      <c r="AA32" s="1">
        <v>179.8</v>
      </c>
      <c r="AB32" s="1">
        <v>181.1</v>
      </c>
      <c r="AC32" s="1">
        <v>182.3</v>
      </c>
      <c r="AD32" s="1">
        <v>184.4</v>
      </c>
      <c r="AE32" s="1">
        <v>184.4</v>
      </c>
      <c r="AF32" s="1">
        <v>185</v>
      </c>
      <c r="AG32" s="1">
        <v>185.7</v>
      </c>
    </row>
    <row r="33" spans="1:33" x14ac:dyDescent="0.35">
      <c r="A33" s="1" t="s">
        <v>24</v>
      </c>
      <c r="B33" s="1" t="s">
        <v>53</v>
      </c>
      <c r="C33" s="1" t="s">
        <v>34</v>
      </c>
      <c r="D33" s="1">
        <v>0.62321206890529912</v>
      </c>
      <c r="E33" s="1">
        <v>141.9</v>
      </c>
      <c r="F33" s="1">
        <v>145.1</v>
      </c>
      <c r="G33" s="1">
        <v>146.19999999999999</v>
      </c>
      <c r="H33" s="1">
        <v>146.6</v>
      </c>
      <c r="I33" s="1">
        <v>148.9</v>
      </c>
      <c r="J33" s="1">
        <v>150.69999999999999</v>
      </c>
      <c r="K33" s="1">
        <v>153.1</v>
      </c>
      <c r="L33" s="1">
        <v>154</v>
      </c>
      <c r="M33" s="1">
        <v>154</v>
      </c>
      <c r="N33" s="1">
        <v>155.69999999999999</v>
      </c>
      <c r="O33" s="1">
        <v>154.80000000000001</v>
      </c>
      <c r="P33" s="1">
        <v>155.69999999999999</v>
      </c>
      <c r="Q33" s="1">
        <v>156.5</v>
      </c>
      <c r="R33" s="1">
        <v>156.9</v>
      </c>
      <c r="S33" s="1">
        <v>157.9</v>
      </c>
      <c r="T33" s="1">
        <v>162.6</v>
      </c>
      <c r="U33" s="1">
        <v>163</v>
      </c>
      <c r="V33" s="1">
        <v>161.1</v>
      </c>
      <c r="W33" s="1">
        <v>161.6</v>
      </c>
      <c r="X33" s="1">
        <v>161.9</v>
      </c>
      <c r="Y33" s="1">
        <v>162.30000000000001</v>
      </c>
      <c r="Z33" s="1">
        <v>162.9</v>
      </c>
      <c r="AA33" s="1">
        <v>163</v>
      </c>
      <c r="AB33" s="1">
        <v>163.4</v>
      </c>
      <c r="AC33" s="1">
        <v>163.6</v>
      </c>
      <c r="AD33" s="1">
        <v>164.2</v>
      </c>
      <c r="AE33" s="1">
        <v>164.2</v>
      </c>
      <c r="AF33" s="1">
        <v>164.5</v>
      </c>
      <c r="AG33" s="1">
        <v>164.8</v>
      </c>
    </row>
    <row r="34" spans="1:33" x14ac:dyDescent="0.35">
      <c r="A34" s="1" t="s">
        <v>25</v>
      </c>
      <c r="B34" s="1" t="s">
        <v>53</v>
      </c>
      <c r="C34" s="1" t="s">
        <v>34</v>
      </c>
      <c r="D34" s="1">
        <v>0.57811623895137554</v>
      </c>
      <c r="E34" s="1">
        <v>149.6</v>
      </c>
      <c r="F34" s="1">
        <v>151.5</v>
      </c>
      <c r="G34" s="1">
        <v>152.6</v>
      </c>
      <c r="H34" s="1">
        <v>153.19999999999999</v>
      </c>
      <c r="I34" s="1">
        <v>155.80000000000001</v>
      </c>
      <c r="J34" s="1">
        <v>154.9</v>
      </c>
      <c r="K34" s="1">
        <v>155.30000000000001</v>
      </c>
      <c r="L34" s="1">
        <v>157.6</v>
      </c>
      <c r="M34" s="1">
        <v>157.69999999999999</v>
      </c>
      <c r="N34" s="1">
        <v>158.6</v>
      </c>
      <c r="O34" s="1">
        <v>159.80000000000001</v>
      </c>
      <c r="P34" s="1">
        <v>160.6</v>
      </c>
      <c r="Q34" s="1">
        <v>161.19999999999999</v>
      </c>
      <c r="R34" s="1">
        <v>162.1</v>
      </c>
      <c r="S34" s="1">
        <v>163.30000000000001</v>
      </c>
      <c r="T34" s="1">
        <v>164.4</v>
      </c>
      <c r="U34" s="1">
        <v>165.1</v>
      </c>
      <c r="V34" s="1">
        <v>165.8</v>
      </c>
      <c r="W34" s="1">
        <v>166.3</v>
      </c>
      <c r="X34" s="1">
        <v>166.9</v>
      </c>
      <c r="Y34" s="1">
        <v>167.6</v>
      </c>
      <c r="Z34" s="1">
        <v>168.2</v>
      </c>
      <c r="AA34" s="1">
        <v>168.5</v>
      </c>
      <c r="AB34" s="1">
        <v>168.9</v>
      </c>
      <c r="AC34" s="1">
        <v>169.5</v>
      </c>
      <c r="AD34" s="1">
        <v>170.3</v>
      </c>
      <c r="AE34" s="1">
        <v>170.3</v>
      </c>
      <c r="AF34" s="1">
        <v>170.7</v>
      </c>
      <c r="AG34" s="1">
        <v>171.2</v>
      </c>
    </row>
    <row r="35" spans="1:33" x14ac:dyDescent="0.35">
      <c r="A35" s="1" t="s">
        <v>26</v>
      </c>
      <c r="B35" s="1" t="s">
        <v>53</v>
      </c>
      <c r="C35" s="1" t="s">
        <v>34</v>
      </c>
      <c r="D35" s="1">
        <v>0.49520490737518374</v>
      </c>
      <c r="E35" s="1">
        <v>159.19999999999999</v>
      </c>
      <c r="F35" s="1">
        <v>159.5</v>
      </c>
      <c r="G35" s="1">
        <v>160.19999999999999</v>
      </c>
      <c r="H35" s="1">
        <v>160.30000000000001</v>
      </c>
      <c r="I35" s="1">
        <v>161.19999999999999</v>
      </c>
      <c r="J35" s="1">
        <v>161.69999999999999</v>
      </c>
      <c r="K35" s="1">
        <v>163.19999999999999</v>
      </c>
      <c r="L35" s="1">
        <v>163.80000000000001</v>
      </c>
      <c r="M35" s="1">
        <v>163.69999999999999</v>
      </c>
      <c r="N35" s="1">
        <v>163.9</v>
      </c>
      <c r="O35" s="1">
        <v>164.3</v>
      </c>
      <c r="P35" s="1">
        <v>164.4</v>
      </c>
      <c r="Q35" s="1">
        <v>164.7</v>
      </c>
      <c r="R35" s="1">
        <v>165.4</v>
      </c>
      <c r="S35" s="1">
        <v>166</v>
      </c>
      <c r="T35" s="1">
        <v>166.9</v>
      </c>
      <c r="U35" s="1">
        <v>167.9</v>
      </c>
      <c r="V35" s="1">
        <v>169</v>
      </c>
      <c r="W35" s="1">
        <v>171.4</v>
      </c>
      <c r="X35" s="1">
        <v>172.3</v>
      </c>
      <c r="Y35" s="1">
        <v>173.1</v>
      </c>
      <c r="Z35" s="1">
        <v>173.4</v>
      </c>
      <c r="AA35" s="1">
        <v>173.7</v>
      </c>
      <c r="AB35" s="1">
        <v>174.1</v>
      </c>
      <c r="AC35" s="1">
        <v>174.3</v>
      </c>
      <c r="AD35" s="1">
        <v>175</v>
      </c>
      <c r="AE35" s="1">
        <v>175</v>
      </c>
      <c r="AF35" s="1">
        <v>176.4</v>
      </c>
      <c r="AG35" s="1">
        <v>177.1</v>
      </c>
    </row>
    <row r="36" spans="1:33" x14ac:dyDescent="0.35">
      <c r="A36" s="1" t="s">
        <v>27</v>
      </c>
      <c r="B36" s="1" t="s">
        <v>53</v>
      </c>
      <c r="C36" s="1" t="s">
        <v>34</v>
      </c>
      <c r="D36" s="1">
        <v>0.42079953639872503</v>
      </c>
      <c r="E36" s="1">
        <v>156.80000000000001</v>
      </c>
      <c r="F36" s="1">
        <v>155.80000000000001</v>
      </c>
      <c r="G36" s="1">
        <v>153.80000000000001</v>
      </c>
      <c r="H36" s="1">
        <v>155.4</v>
      </c>
      <c r="I36" s="1">
        <v>158.6</v>
      </c>
      <c r="J36" s="1">
        <v>158.80000000000001</v>
      </c>
      <c r="K36" s="1">
        <v>160.1</v>
      </c>
      <c r="L36" s="1">
        <v>160</v>
      </c>
      <c r="M36" s="1">
        <v>160</v>
      </c>
      <c r="N36" s="1">
        <v>160.80000000000001</v>
      </c>
      <c r="O36" s="1">
        <v>162.19999999999999</v>
      </c>
      <c r="P36" s="1">
        <v>162.6</v>
      </c>
      <c r="Q36" s="1">
        <v>163</v>
      </c>
      <c r="R36" s="1">
        <v>164.4</v>
      </c>
      <c r="S36" s="1">
        <v>167.2</v>
      </c>
      <c r="T36" s="1">
        <v>168.8</v>
      </c>
      <c r="U36" s="1">
        <v>168.4</v>
      </c>
      <c r="V36" s="1">
        <v>169.4</v>
      </c>
      <c r="W36" s="1">
        <v>169.7</v>
      </c>
      <c r="X36" s="1">
        <v>171.2</v>
      </c>
      <c r="Y36" s="1">
        <v>170.9</v>
      </c>
      <c r="Z36" s="1">
        <v>172.1</v>
      </c>
      <c r="AA36" s="1">
        <v>173.6</v>
      </c>
      <c r="AB36" s="1">
        <v>175.8</v>
      </c>
      <c r="AC36" s="1">
        <v>178.6</v>
      </c>
      <c r="AD36" s="1">
        <v>181</v>
      </c>
      <c r="AE36" s="1">
        <v>181</v>
      </c>
      <c r="AF36" s="1">
        <v>184</v>
      </c>
      <c r="AG36" s="1">
        <v>185.2</v>
      </c>
    </row>
    <row r="37" spans="1:33" x14ac:dyDescent="0.35">
      <c r="A37" s="1" t="s">
        <v>28</v>
      </c>
      <c r="B37" s="1" t="s">
        <v>53</v>
      </c>
      <c r="C37" s="1" t="s">
        <v>34</v>
      </c>
      <c r="D37" s="1">
        <v>0.5317837259226178</v>
      </c>
      <c r="E37" s="1">
        <v>151.9</v>
      </c>
      <c r="F37" s="1">
        <v>153.4</v>
      </c>
      <c r="G37" s="1">
        <v>153.80000000000001</v>
      </c>
      <c r="H37" s="1">
        <v>154.4</v>
      </c>
      <c r="I37" s="1">
        <v>156.80000000000001</v>
      </c>
      <c r="J37" s="1">
        <v>157.6</v>
      </c>
      <c r="K37" s="1">
        <v>159</v>
      </c>
      <c r="L37" s="1">
        <v>160</v>
      </c>
      <c r="M37" s="1">
        <v>160</v>
      </c>
      <c r="N37" s="1">
        <v>161</v>
      </c>
      <c r="O37" s="1">
        <v>161.4</v>
      </c>
      <c r="P37" s="1">
        <v>162</v>
      </c>
      <c r="Q37" s="1">
        <v>162.69999999999999</v>
      </c>
      <c r="R37" s="1">
        <v>163.5</v>
      </c>
      <c r="S37" s="1">
        <v>164.6</v>
      </c>
      <c r="T37" s="1">
        <v>166.8</v>
      </c>
      <c r="U37" s="1">
        <v>167.5</v>
      </c>
      <c r="V37" s="1">
        <v>167.5</v>
      </c>
      <c r="W37" s="1">
        <v>168.4</v>
      </c>
      <c r="X37" s="1">
        <v>169.1</v>
      </c>
      <c r="Y37" s="1">
        <v>169.7</v>
      </c>
      <c r="Z37" s="1">
        <v>170.5</v>
      </c>
      <c r="AA37" s="1">
        <v>171.1</v>
      </c>
      <c r="AB37" s="1">
        <v>172</v>
      </c>
      <c r="AC37" s="1">
        <v>172.8</v>
      </c>
      <c r="AD37" s="1">
        <v>174.1</v>
      </c>
      <c r="AE37" s="1">
        <v>174.1</v>
      </c>
      <c r="AF37" s="1">
        <v>175</v>
      </c>
      <c r="AG37" s="1">
        <v>175.7</v>
      </c>
    </row>
    <row r="41" spans="1:33" x14ac:dyDescent="0.35">
      <c r="I41" t="s">
        <v>89</v>
      </c>
    </row>
    <row r="42" spans="1:33" x14ac:dyDescent="0.35">
      <c r="I42" t="s">
        <v>90</v>
      </c>
    </row>
    <row r="43" spans="1:33" x14ac:dyDescent="0.35">
      <c r="I43" t="s">
        <v>91</v>
      </c>
    </row>
    <row r="44" spans="1:33" x14ac:dyDescent="0.35">
      <c r="I44" t="s">
        <v>92</v>
      </c>
    </row>
    <row r="45" spans="1:33" x14ac:dyDescent="0.35">
      <c r="I45" t="s">
        <v>93</v>
      </c>
    </row>
    <row r="46" spans="1:33" x14ac:dyDescent="0.35">
      <c r="I46" t="s">
        <v>94</v>
      </c>
    </row>
    <row r="47" spans="1:33" x14ac:dyDescent="0.35">
      <c r="I47" t="s">
        <v>95</v>
      </c>
    </row>
    <row r="48" spans="1:33" x14ac:dyDescent="0.35">
      <c r="I48" t="s">
        <v>96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67767-B7F5-485D-B3FC-82267B15D41B}">
  <dimension ref="A1:U17"/>
  <sheetViews>
    <sheetView workbookViewId="0">
      <selection activeCell="D14" sqref="D14"/>
    </sheetView>
  </sheetViews>
  <sheetFormatPr defaultRowHeight="14.5" x14ac:dyDescent="0.35"/>
  <cols>
    <col min="1" max="1" width="24.1796875" customWidth="1"/>
  </cols>
  <sheetData>
    <row r="1" spans="1:21" x14ac:dyDescent="0.35">
      <c r="A1" t="s">
        <v>98</v>
      </c>
      <c r="B1" t="s">
        <v>85</v>
      </c>
    </row>
    <row r="3" spans="1:21" x14ac:dyDescent="0.35">
      <c r="F3" s="3">
        <f>(1665.3-1602)/1602</f>
        <v>3.9513108614232184E-2</v>
      </c>
      <c r="K3" s="3">
        <f>(130.3-126.3)/126.3</f>
        <v>3.1670625494853638E-2</v>
      </c>
    </row>
    <row r="4" spans="1:21" x14ac:dyDescent="0.35">
      <c r="K4" s="3">
        <f>(136.9-130.3)/130.3</f>
        <v>5.0652340752110468E-2</v>
      </c>
    </row>
    <row r="5" spans="1:21" x14ac:dyDescent="0.35">
      <c r="H5" s="3">
        <f>(136.9-130.3)/130.3</f>
        <v>5.0652340752110468E-2</v>
      </c>
      <c r="K5" s="3">
        <f>(139.6-136.9)/136.9</f>
        <v>1.9722425127830449E-2</v>
      </c>
      <c r="L5" s="3">
        <f>(137.2-130.4)/130.4</f>
        <v>5.2147239263803546E-2</v>
      </c>
      <c r="M5" s="3">
        <f>(140.1-137.2)/137.2</f>
        <v>2.1137026239067099E-2</v>
      </c>
    </row>
    <row r="7" spans="1:21" ht="21" x14ac:dyDescent="0.5">
      <c r="D7" s="27" t="s">
        <v>99</v>
      </c>
    </row>
    <row r="9" spans="1:21" ht="18.5" x14ac:dyDescent="0.45">
      <c r="D9" s="28" t="s">
        <v>100</v>
      </c>
    </row>
    <row r="10" spans="1:21" ht="18.5" x14ac:dyDescent="0.45">
      <c r="D10" s="28" t="s">
        <v>101</v>
      </c>
    </row>
    <row r="11" spans="1:21" ht="18.5" x14ac:dyDescent="0.45">
      <c r="D11" s="28" t="s">
        <v>102</v>
      </c>
    </row>
    <row r="12" spans="1:21" x14ac:dyDescent="0.35">
      <c r="I12">
        <v>2022</v>
      </c>
      <c r="J12" t="s">
        <v>35</v>
      </c>
      <c r="K12">
        <v>150</v>
      </c>
      <c r="L12">
        <v>200.6</v>
      </c>
      <c r="M12">
        <v>175.8</v>
      </c>
      <c r="N12">
        <v>160.69999999999999</v>
      </c>
      <c r="O12">
        <v>184.9</v>
      </c>
      <c r="P12">
        <v>153.69999999999999</v>
      </c>
      <c r="Q12">
        <v>169.7</v>
      </c>
      <c r="R12">
        <v>163.69999999999999</v>
      </c>
      <c r="S12">
        <v>118.9</v>
      </c>
      <c r="T12">
        <v>174.3</v>
      </c>
      <c r="U12">
        <v>178</v>
      </c>
    </row>
    <row r="15" spans="1:21" ht="18.5" x14ac:dyDescent="0.45">
      <c r="D15" s="28" t="s">
        <v>103</v>
      </c>
    </row>
    <row r="16" spans="1:21" ht="18.5" x14ac:dyDescent="0.45">
      <c r="D16" s="28" t="s">
        <v>104</v>
      </c>
    </row>
    <row r="17" spans="4:4" ht="18.5" x14ac:dyDescent="0.45">
      <c r="D17" s="28"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All_India_Index_Upto_April23 (1</vt:lpstr>
      <vt:lpstr>Main Data</vt:lpstr>
      <vt:lpstr>P1</vt:lpstr>
      <vt:lpstr>P2</vt:lpstr>
      <vt:lpstr>P3</vt:lpstr>
      <vt:lpstr>P4</vt:lpstr>
      <vt:lpstr>P5</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Prakhar Saxena</dc:creator>
  <cp:lastModifiedBy>Prakhar Saxena</cp:lastModifiedBy>
  <dcterms:created xsi:type="dcterms:W3CDTF">2024-12-27T21:45:40Z</dcterms:created>
  <dcterms:modified xsi:type="dcterms:W3CDTF">2025-01-11T14:35:54Z</dcterms:modified>
</cp:coreProperties>
</file>